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Yaqub Khan\"/>
    </mc:Choice>
  </mc:AlternateContent>
  <xr:revisionPtr revIDLastSave="0" documentId="13_ncr:1_{503E1CE7-2CF6-4821-B857-65FF430C895C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ivot Tables" sheetId="7" r:id="rId1"/>
    <sheet name="Dashboard" sheetId="8" r:id="rId2"/>
    <sheet name="Dataset cleaned" sheetId="1" r:id="rId3"/>
    <sheet name="Detail1" sheetId="3" state="hidden" r:id="rId4"/>
  </sheet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I42" i="7"/>
  <c r="Y2" i="1"/>
  <c r="Z2" i="1" s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Z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Z237" i="1" s="1"/>
  <c r="Y238" i="1"/>
  <c r="Z238" i="1" s="1"/>
  <c r="Y239" i="1"/>
  <c r="Z239" i="1" s="1"/>
  <c r="Y240" i="1"/>
  <c r="Z240" i="1" s="1"/>
  <c r="Y241" i="1"/>
  <c r="Z241" i="1" s="1"/>
  <c r="Y242" i="1"/>
  <c r="Z242" i="1" s="1"/>
  <c r="Y243" i="1"/>
  <c r="Z243" i="1" s="1"/>
  <c r="Y244" i="1"/>
  <c r="Z244" i="1" s="1"/>
  <c r="Y245" i="1"/>
  <c r="Z245" i="1" s="1"/>
  <c r="Y246" i="1"/>
  <c r="Z246" i="1" s="1"/>
  <c r="Y247" i="1"/>
  <c r="Z247" i="1" s="1"/>
  <c r="Y248" i="1"/>
  <c r="Z248" i="1" s="1"/>
  <c r="Y249" i="1"/>
  <c r="Z249" i="1" s="1"/>
  <c r="Y250" i="1"/>
  <c r="Z250" i="1" s="1"/>
  <c r="Y251" i="1"/>
  <c r="Z251" i="1" s="1"/>
  <c r="Y252" i="1"/>
  <c r="Z252" i="1" s="1"/>
  <c r="Y253" i="1"/>
  <c r="Z253" i="1" s="1"/>
  <c r="Y254" i="1"/>
  <c r="Z254" i="1" s="1"/>
  <c r="Y255" i="1"/>
  <c r="Z255" i="1" s="1"/>
  <c r="Y256" i="1"/>
  <c r="Z256" i="1" s="1"/>
  <c r="Y257" i="1"/>
  <c r="Z257" i="1" s="1"/>
  <c r="Y258" i="1"/>
  <c r="Z258" i="1" s="1"/>
  <c r="Y259" i="1"/>
  <c r="Z259" i="1" s="1"/>
  <c r="Y260" i="1"/>
  <c r="Z260" i="1" s="1"/>
  <c r="Y261" i="1"/>
  <c r="Z261" i="1" s="1"/>
  <c r="Y262" i="1"/>
  <c r="Z262" i="1" s="1"/>
  <c r="Y263" i="1"/>
  <c r="Z263" i="1" s="1"/>
  <c r="Y264" i="1"/>
  <c r="Z264" i="1" s="1"/>
  <c r="Y265" i="1"/>
  <c r="Z265" i="1" s="1"/>
  <c r="Y266" i="1"/>
  <c r="Z266" i="1" s="1"/>
  <c r="Y267" i="1"/>
  <c r="Z267" i="1" s="1"/>
  <c r="Y268" i="1"/>
  <c r="Z268" i="1" s="1"/>
  <c r="Y269" i="1"/>
  <c r="Z269" i="1" s="1"/>
  <c r="Y270" i="1"/>
  <c r="Z270" i="1" s="1"/>
  <c r="Y271" i="1"/>
  <c r="Z271" i="1" s="1"/>
  <c r="Y272" i="1"/>
  <c r="Z272" i="1" s="1"/>
  <c r="Y273" i="1"/>
  <c r="Z273" i="1" s="1"/>
  <c r="Y274" i="1"/>
  <c r="Z274" i="1" s="1"/>
  <c r="Y275" i="1"/>
  <c r="Z275" i="1" s="1"/>
  <c r="Y276" i="1"/>
  <c r="Z276" i="1" s="1"/>
  <c r="Y277" i="1"/>
  <c r="Z277" i="1" s="1"/>
  <c r="Y278" i="1"/>
  <c r="Z278" i="1" s="1"/>
  <c r="Y279" i="1"/>
  <c r="Z279" i="1" s="1"/>
  <c r="Y280" i="1"/>
  <c r="Z280" i="1" s="1"/>
  <c r="Y281" i="1"/>
  <c r="Z281" i="1" s="1"/>
  <c r="Y282" i="1"/>
  <c r="Z282" i="1" s="1"/>
  <c r="Y283" i="1"/>
  <c r="Z283" i="1" s="1"/>
  <c r="Y284" i="1"/>
  <c r="Z284" i="1" s="1"/>
  <c r="Y285" i="1"/>
  <c r="Z285" i="1" s="1"/>
  <c r="Y286" i="1"/>
  <c r="Z286" i="1" s="1"/>
  <c r="Y287" i="1"/>
  <c r="Z287" i="1" s="1"/>
  <c r="Y288" i="1"/>
  <c r="Z288" i="1" s="1"/>
  <c r="Y289" i="1"/>
  <c r="Z289" i="1" s="1"/>
  <c r="Y290" i="1"/>
  <c r="Z290" i="1" s="1"/>
  <c r="Y291" i="1"/>
  <c r="Z291" i="1" s="1"/>
  <c r="Y292" i="1"/>
  <c r="Z292" i="1" s="1"/>
  <c r="Y293" i="1"/>
  <c r="Z293" i="1" s="1"/>
  <c r="Y294" i="1"/>
  <c r="Z294" i="1" s="1"/>
  <c r="Y295" i="1"/>
  <c r="Z295" i="1" s="1"/>
  <c r="Y296" i="1"/>
  <c r="Z296" i="1" s="1"/>
  <c r="Y297" i="1"/>
  <c r="Z297" i="1" s="1"/>
  <c r="Y298" i="1"/>
  <c r="Z298" i="1" s="1"/>
  <c r="Y299" i="1"/>
  <c r="Z299" i="1" s="1"/>
  <c r="Y300" i="1"/>
  <c r="Z300" i="1" s="1"/>
  <c r="Y301" i="1"/>
  <c r="Z301" i="1" s="1"/>
  <c r="Y302" i="1"/>
  <c r="Z302" i="1" s="1"/>
  <c r="Y303" i="1"/>
  <c r="Z303" i="1" s="1"/>
  <c r="Y304" i="1"/>
  <c r="Z304" i="1" s="1"/>
  <c r="Y305" i="1"/>
  <c r="Z305" i="1" s="1"/>
  <c r="Y306" i="1"/>
  <c r="Z306" i="1" s="1"/>
  <c r="Y307" i="1"/>
  <c r="Z307" i="1" s="1"/>
  <c r="Y308" i="1"/>
  <c r="Z308" i="1" s="1"/>
  <c r="Y309" i="1"/>
  <c r="Z309" i="1" s="1"/>
  <c r="Y310" i="1"/>
  <c r="Z310" i="1" s="1"/>
  <c r="Y311" i="1"/>
  <c r="Z311" i="1" s="1"/>
  <c r="Y312" i="1"/>
  <c r="Z312" i="1" s="1"/>
  <c r="Y313" i="1"/>
  <c r="Z313" i="1" s="1"/>
  <c r="Y314" i="1"/>
  <c r="Z314" i="1" s="1"/>
  <c r="Y315" i="1"/>
  <c r="Z315" i="1" s="1"/>
  <c r="Y316" i="1"/>
  <c r="Z316" i="1" s="1"/>
  <c r="Y317" i="1"/>
  <c r="Z317" i="1" s="1"/>
  <c r="Y318" i="1"/>
  <c r="Z318" i="1" s="1"/>
  <c r="Y319" i="1"/>
  <c r="Z319" i="1" s="1"/>
  <c r="Y320" i="1"/>
  <c r="Z320" i="1" s="1"/>
  <c r="Y321" i="1"/>
  <c r="Z321" i="1" s="1"/>
  <c r="Y322" i="1"/>
  <c r="Z322" i="1" s="1"/>
  <c r="Y323" i="1"/>
  <c r="Z323" i="1" s="1"/>
  <c r="Y324" i="1"/>
  <c r="Z324" i="1" s="1"/>
  <c r="Y325" i="1"/>
  <c r="Z325" i="1" s="1"/>
  <c r="Y326" i="1"/>
  <c r="Z326" i="1" s="1"/>
  <c r="Y327" i="1"/>
  <c r="Z327" i="1" s="1"/>
  <c r="Y328" i="1"/>
  <c r="Z328" i="1" s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Y337" i="1"/>
  <c r="Z337" i="1" s="1"/>
  <c r="Y338" i="1"/>
  <c r="Z338" i="1" s="1"/>
  <c r="Y339" i="1"/>
  <c r="Z339" i="1" s="1"/>
  <c r="Y340" i="1"/>
  <c r="Z340" i="1" s="1"/>
  <c r="Y341" i="1"/>
  <c r="Z341" i="1" s="1"/>
  <c r="Y342" i="1"/>
  <c r="Z342" i="1" s="1"/>
  <c r="Y343" i="1"/>
  <c r="Z343" i="1" s="1"/>
  <c r="Y344" i="1"/>
  <c r="Z344" i="1" s="1"/>
  <c r="Y345" i="1"/>
  <c r="Z345" i="1" s="1"/>
  <c r="Y346" i="1"/>
  <c r="Z346" i="1" s="1"/>
  <c r="Y347" i="1"/>
  <c r="Z347" i="1" s="1"/>
  <c r="Y348" i="1"/>
  <c r="Z348" i="1" s="1"/>
  <c r="Y349" i="1"/>
  <c r="Z349" i="1" s="1"/>
  <c r="Y350" i="1"/>
  <c r="Z350" i="1" s="1"/>
  <c r="Y351" i="1"/>
  <c r="Z351" i="1" s="1"/>
  <c r="Y352" i="1"/>
  <c r="Z352" i="1" s="1"/>
  <c r="Y353" i="1"/>
  <c r="Z353" i="1" s="1"/>
  <c r="Y354" i="1"/>
  <c r="Z354" i="1" s="1"/>
  <c r="Y355" i="1"/>
  <c r="Z355" i="1" s="1"/>
  <c r="Y356" i="1"/>
  <c r="Z356" i="1" s="1"/>
  <c r="Y357" i="1"/>
  <c r="Z357" i="1" s="1"/>
  <c r="Y358" i="1"/>
  <c r="Z358" i="1" s="1"/>
  <c r="Y359" i="1"/>
  <c r="Z359" i="1" s="1"/>
  <c r="Y360" i="1"/>
  <c r="Z360" i="1" s="1"/>
  <c r="Y361" i="1"/>
  <c r="Z361" i="1" s="1"/>
  <c r="Y362" i="1"/>
  <c r="Z362" i="1" s="1"/>
  <c r="Y363" i="1"/>
  <c r="Z363" i="1" s="1"/>
  <c r="Y364" i="1"/>
  <c r="Z364" i="1" s="1"/>
  <c r="Y365" i="1"/>
  <c r="Z365" i="1" s="1"/>
  <c r="Y366" i="1"/>
  <c r="Z366" i="1" s="1"/>
  <c r="Y367" i="1"/>
  <c r="Z367" i="1" s="1"/>
  <c r="Y368" i="1"/>
  <c r="Z368" i="1" s="1"/>
  <c r="Y369" i="1"/>
  <c r="Z369" i="1" s="1"/>
  <c r="Y370" i="1"/>
  <c r="Z370" i="1" s="1"/>
  <c r="Y371" i="1"/>
  <c r="Z371" i="1" s="1"/>
  <c r="Y372" i="1"/>
  <c r="Z372" i="1" s="1"/>
  <c r="Y373" i="1"/>
  <c r="Z373" i="1" s="1"/>
  <c r="Y374" i="1"/>
  <c r="Z374" i="1" s="1"/>
  <c r="Y375" i="1"/>
  <c r="Z375" i="1" s="1"/>
  <c r="Y376" i="1"/>
  <c r="Z376" i="1" s="1"/>
  <c r="Y377" i="1"/>
  <c r="Z377" i="1" s="1"/>
  <c r="Y378" i="1"/>
  <c r="Z378" i="1" s="1"/>
  <c r="Y379" i="1"/>
  <c r="Z379" i="1" s="1"/>
  <c r="Y380" i="1"/>
  <c r="Z380" i="1" s="1"/>
  <c r="Y381" i="1"/>
  <c r="Z381" i="1" s="1"/>
  <c r="Y382" i="1"/>
  <c r="Z382" i="1" s="1"/>
  <c r="Y383" i="1"/>
  <c r="Z383" i="1" s="1"/>
  <c r="Y384" i="1"/>
  <c r="Z384" i="1" s="1"/>
  <c r="Y385" i="1"/>
  <c r="Z385" i="1" s="1"/>
  <c r="Y386" i="1"/>
  <c r="Z386" i="1" s="1"/>
  <c r="Y387" i="1"/>
  <c r="Z387" i="1" s="1"/>
  <c r="Y388" i="1"/>
  <c r="Z388" i="1" s="1"/>
  <c r="Y389" i="1"/>
  <c r="Z389" i="1" s="1"/>
  <c r="Y390" i="1"/>
  <c r="Z390" i="1" s="1"/>
  <c r="Y391" i="1"/>
  <c r="Z391" i="1" s="1"/>
  <c r="Y392" i="1"/>
  <c r="Z392" i="1" s="1"/>
  <c r="Y393" i="1"/>
  <c r="Z393" i="1" s="1"/>
  <c r="Y394" i="1"/>
  <c r="Z394" i="1" s="1"/>
  <c r="Y395" i="1"/>
  <c r="Z395" i="1" s="1"/>
  <c r="Y396" i="1"/>
  <c r="Z396" i="1" s="1"/>
  <c r="Y397" i="1"/>
  <c r="Z397" i="1" s="1"/>
  <c r="Y398" i="1"/>
  <c r="Z398" i="1" s="1"/>
  <c r="Y399" i="1"/>
  <c r="Z399" i="1" s="1"/>
  <c r="Y400" i="1"/>
  <c r="Z400" i="1" s="1"/>
  <c r="Y401" i="1"/>
  <c r="Z401" i="1" s="1"/>
  <c r="Y402" i="1"/>
  <c r="Z402" i="1" s="1"/>
  <c r="Y403" i="1"/>
  <c r="Z403" i="1" s="1"/>
  <c r="Y404" i="1"/>
  <c r="Z404" i="1" s="1"/>
  <c r="Y405" i="1"/>
  <c r="Z405" i="1" s="1"/>
  <c r="Y406" i="1"/>
  <c r="Z406" i="1" s="1"/>
  <c r="Y407" i="1"/>
  <c r="Z407" i="1" s="1"/>
  <c r="Y408" i="1"/>
  <c r="Z408" i="1" s="1"/>
  <c r="Y409" i="1"/>
  <c r="Z409" i="1" s="1"/>
  <c r="Y410" i="1"/>
  <c r="Z410" i="1" s="1"/>
  <c r="Y411" i="1"/>
  <c r="Z411" i="1" s="1"/>
  <c r="Y412" i="1"/>
  <c r="Z412" i="1" s="1"/>
  <c r="Y413" i="1"/>
  <c r="Z413" i="1" s="1"/>
  <c r="Y414" i="1"/>
  <c r="Z414" i="1" s="1"/>
  <c r="Y415" i="1"/>
  <c r="Z415" i="1" s="1"/>
  <c r="Y416" i="1"/>
  <c r="Z416" i="1" s="1"/>
  <c r="Y417" i="1"/>
  <c r="Z417" i="1" s="1"/>
  <c r="Y418" i="1"/>
  <c r="Z418" i="1" s="1"/>
  <c r="Y419" i="1"/>
  <c r="Z419" i="1" s="1"/>
  <c r="Y420" i="1"/>
  <c r="Z420" i="1" s="1"/>
  <c r="Y421" i="1"/>
  <c r="Z421" i="1" s="1"/>
  <c r="Y422" i="1"/>
  <c r="Z422" i="1" s="1"/>
  <c r="Y423" i="1"/>
  <c r="Z423" i="1" s="1"/>
  <c r="Y424" i="1"/>
  <c r="Z424" i="1" s="1"/>
  <c r="Y425" i="1"/>
  <c r="Z425" i="1" s="1"/>
  <c r="Y426" i="1"/>
  <c r="Z426" i="1" s="1"/>
  <c r="Y427" i="1"/>
  <c r="Z427" i="1" s="1"/>
  <c r="Y428" i="1"/>
  <c r="Z428" i="1" s="1"/>
  <c r="Y429" i="1"/>
  <c r="Z429" i="1" s="1"/>
  <c r="Y430" i="1"/>
  <c r="Z430" i="1" s="1"/>
  <c r="Y431" i="1"/>
  <c r="Z431" i="1" s="1"/>
  <c r="Y432" i="1"/>
  <c r="Z432" i="1" s="1"/>
  <c r="Y433" i="1"/>
  <c r="Z433" i="1" s="1"/>
  <c r="Y434" i="1"/>
  <c r="Z434" i="1" s="1"/>
  <c r="Y435" i="1"/>
  <c r="Z435" i="1" s="1"/>
  <c r="Y436" i="1"/>
  <c r="Z436" i="1" s="1"/>
  <c r="Y437" i="1"/>
  <c r="Z437" i="1" s="1"/>
  <c r="Y438" i="1"/>
  <c r="Z438" i="1" s="1"/>
  <c r="Y439" i="1"/>
  <c r="Z439" i="1" s="1"/>
  <c r="Y440" i="1"/>
  <c r="Z440" i="1" s="1"/>
  <c r="Y441" i="1"/>
  <c r="Z441" i="1" s="1"/>
  <c r="Y442" i="1"/>
  <c r="Z442" i="1" s="1"/>
  <c r="Y443" i="1"/>
  <c r="Z443" i="1" s="1"/>
  <c r="Y444" i="1"/>
  <c r="Z444" i="1" s="1"/>
  <c r="Y445" i="1"/>
  <c r="Z445" i="1" s="1"/>
  <c r="Y446" i="1"/>
  <c r="Z446" i="1" s="1"/>
  <c r="Y447" i="1"/>
  <c r="Z447" i="1" s="1"/>
  <c r="Y448" i="1"/>
  <c r="Z448" i="1" s="1"/>
  <c r="Y449" i="1"/>
  <c r="Z449" i="1" s="1"/>
  <c r="Y450" i="1"/>
  <c r="Z450" i="1" s="1"/>
  <c r="Y451" i="1"/>
  <c r="Z451" i="1" s="1"/>
  <c r="Y452" i="1"/>
  <c r="Z452" i="1" s="1"/>
  <c r="Y453" i="1"/>
  <c r="Z453" i="1" s="1"/>
  <c r="Y454" i="1"/>
  <c r="Z454" i="1" s="1"/>
  <c r="Y455" i="1"/>
  <c r="Z455" i="1" s="1"/>
  <c r="Y456" i="1"/>
  <c r="Z456" i="1" s="1"/>
  <c r="Y457" i="1"/>
  <c r="Z457" i="1" s="1"/>
  <c r="Y458" i="1"/>
  <c r="Z458" i="1" s="1"/>
  <c r="Y459" i="1"/>
  <c r="Z459" i="1" s="1"/>
  <c r="Y460" i="1"/>
  <c r="Z460" i="1" s="1"/>
  <c r="Y461" i="1"/>
  <c r="Z461" i="1" s="1"/>
  <c r="Y462" i="1"/>
  <c r="Z462" i="1" s="1"/>
  <c r="Y463" i="1"/>
  <c r="Z463" i="1" s="1"/>
  <c r="Y464" i="1"/>
  <c r="Z464" i="1" s="1"/>
  <c r="Y465" i="1"/>
  <c r="Z465" i="1" s="1"/>
  <c r="Y466" i="1"/>
  <c r="Z466" i="1" s="1"/>
  <c r="Y467" i="1"/>
  <c r="Z467" i="1" s="1"/>
  <c r="Y468" i="1"/>
  <c r="Z468" i="1" s="1"/>
  <c r="Y469" i="1"/>
  <c r="Z469" i="1" s="1"/>
  <c r="Y470" i="1"/>
  <c r="Z470" i="1" s="1"/>
  <c r="Y471" i="1"/>
  <c r="Z471" i="1" s="1"/>
  <c r="Y472" i="1"/>
  <c r="Z472" i="1" s="1"/>
  <c r="Y473" i="1"/>
  <c r="Z473" i="1" s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Z479" i="1" s="1"/>
  <c r="Y480" i="1"/>
  <c r="Z480" i="1" s="1"/>
  <c r="Y481" i="1"/>
  <c r="Z481" i="1" s="1"/>
  <c r="Y482" i="1"/>
  <c r="Z482" i="1" s="1"/>
  <c r="Y483" i="1"/>
  <c r="Z483" i="1" s="1"/>
  <c r="Y484" i="1"/>
  <c r="Z484" i="1" s="1"/>
  <c r="Y485" i="1"/>
  <c r="Z485" i="1" s="1"/>
  <c r="Y486" i="1"/>
  <c r="Z486" i="1" s="1"/>
  <c r="Y487" i="1"/>
  <c r="Z487" i="1" s="1"/>
  <c r="Y488" i="1"/>
  <c r="Z488" i="1" s="1"/>
  <c r="Y489" i="1"/>
  <c r="Z489" i="1" s="1"/>
  <c r="Y490" i="1"/>
  <c r="Z490" i="1" s="1"/>
  <c r="Y491" i="1"/>
  <c r="Z491" i="1" s="1"/>
  <c r="Y492" i="1"/>
  <c r="Z492" i="1" s="1"/>
  <c r="Y493" i="1"/>
  <c r="Z493" i="1" s="1"/>
  <c r="Y494" i="1"/>
  <c r="Z494" i="1" s="1"/>
  <c r="Y495" i="1"/>
  <c r="Z495" i="1" s="1"/>
  <c r="Y496" i="1"/>
  <c r="Z496" i="1" s="1"/>
  <c r="Y497" i="1"/>
  <c r="Z497" i="1" s="1"/>
  <c r="Y498" i="1"/>
  <c r="Z498" i="1" s="1"/>
  <c r="Y499" i="1"/>
  <c r="Z499" i="1" s="1"/>
  <c r="Y500" i="1"/>
  <c r="Z500" i="1" s="1"/>
  <c r="Y501" i="1"/>
  <c r="Z501" i="1" s="1"/>
  <c r="Y502" i="1"/>
  <c r="Z502" i="1" s="1"/>
  <c r="Y503" i="1"/>
  <c r="Z503" i="1" s="1"/>
  <c r="Y504" i="1"/>
  <c r="Z504" i="1" s="1"/>
  <c r="Y505" i="1"/>
  <c r="Z505" i="1" s="1"/>
  <c r="Y506" i="1"/>
  <c r="Z506" i="1" s="1"/>
  <c r="Y507" i="1"/>
  <c r="Z507" i="1" s="1"/>
  <c r="Y508" i="1"/>
  <c r="Z508" i="1" s="1"/>
  <c r="Y509" i="1"/>
  <c r="Z509" i="1" s="1"/>
  <c r="Y510" i="1"/>
  <c r="Z510" i="1" s="1"/>
  <c r="Y511" i="1"/>
  <c r="Z511" i="1" s="1"/>
  <c r="Y512" i="1"/>
  <c r="Z512" i="1" s="1"/>
  <c r="Y513" i="1"/>
  <c r="Z513" i="1" s="1"/>
  <c r="Y514" i="1"/>
  <c r="Z514" i="1" s="1"/>
  <c r="Y515" i="1"/>
  <c r="Z515" i="1" s="1"/>
  <c r="Y516" i="1"/>
  <c r="Z516" i="1" s="1"/>
  <c r="Y517" i="1"/>
  <c r="Z517" i="1" s="1"/>
  <c r="Y518" i="1"/>
  <c r="Z518" i="1" s="1"/>
  <c r="Y519" i="1"/>
  <c r="Z519" i="1" s="1"/>
  <c r="Y520" i="1"/>
  <c r="Z520" i="1" s="1"/>
  <c r="Y521" i="1"/>
  <c r="Z521" i="1" s="1"/>
  <c r="Y522" i="1"/>
  <c r="Z522" i="1" s="1"/>
  <c r="Y523" i="1"/>
  <c r="Z523" i="1" s="1"/>
  <c r="Y524" i="1"/>
  <c r="Z524" i="1" s="1"/>
  <c r="Y525" i="1"/>
  <c r="Z525" i="1" s="1"/>
  <c r="Y526" i="1"/>
  <c r="Z526" i="1" s="1"/>
  <c r="Y527" i="1"/>
  <c r="Z527" i="1" s="1"/>
  <c r="Y528" i="1"/>
  <c r="Z528" i="1" s="1"/>
  <c r="Y529" i="1"/>
  <c r="Z529" i="1" s="1"/>
  <c r="Y530" i="1"/>
  <c r="Z530" i="1" s="1"/>
  <c r="Y531" i="1"/>
  <c r="Z531" i="1" s="1"/>
  <c r="Y532" i="1"/>
  <c r="Z532" i="1" s="1"/>
  <c r="Y533" i="1"/>
  <c r="Z533" i="1" s="1"/>
  <c r="Y534" i="1"/>
  <c r="Z534" i="1" s="1"/>
  <c r="Y535" i="1"/>
  <c r="Z535" i="1" s="1"/>
  <c r="Y536" i="1"/>
  <c r="Z536" i="1" s="1"/>
  <c r="Y537" i="1"/>
  <c r="Z537" i="1" s="1"/>
  <c r="Y538" i="1"/>
  <c r="Z538" i="1" s="1"/>
  <c r="Y539" i="1"/>
  <c r="Z539" i="1" s="1"/>
  <c r="Y540" i="1"/>
  <c r="Z540" i="1" s="1"/>
  <c r="Y541" i="1"/>
  <c r="Z541" i="1" s="1"/>
  <c r="Y542" i="1"/>
  <c r="Z542" i="1" s="1"/>
  <c r="Y543" i="1"/>
  <c r="Z543" i="1" s="1"/>
  <c r="Y544" i="1"/>
  <c r="Z544" i="1" s="1"/>
  <c r="Y545" i="1"/>
  <c r="Z545" i="1" s="1"/>
  <c r="Y546" i="1"/>
  <c r="Z546" i="1" s="1"/>
  <c r="Y547" i="1"/>
  <c r="Z547" i="1" s="1"/>
  <c r="Y548" i="1"/>
  <c r="Z548" i="1" s="1"/>
  <c r="Y549" i="1"/>
  <c r="Z549" i="1" s="1"/>
  <c r="Y550" i="1"/>
  <c r="Z550" i="1" s="1"/>
  <c r="Y551" i="1"/>
  <c r="Z551" i="1" s="1"/>
  <c r="Y552" i="1"/>
  <c r="Z552" i="1" s="1"/>
  <c r="Y553" i="1"/>
  <c r="Z553" i="1" s="1"/>
  <c r="Y554" i="1"/>
  <c r="Z554" i="1" s="1"/>
  <c r="Y555" i="1"/>
  <c r="Z555" i="1" s="1"/>
  <c r="Y556" i="1"/>
  <c r="Z556" i="1" s="1"/>
  <c r="Y557" i="1"/>
  <c r="Z557" i="1" s="1"/>
  <c r="Y558" i="1"/>
  <c r="Z558" i="1" s="1"/>
  <c r="Y559" i="1"/>
  <c r="Z559" i="1" s="1"/>
  <c r="Y560" i="1"/>
  <c r="Z560" i="1" s="1"/>
  <c r="Y561" i="1"/>
  <c r="Z561" i="1" s="1"/>
  <c r="Y562" i="1"/>
  <c r="Z562" i="1" s="1"/>
  <c r="Y563" i="1"/>
  <c r="Z563" i="1" s="1"/>
  <c r="Y564" i="1"/>
  <c r="Z564" i="1" s="1"/>
  <c r="Y565" i="1"/>
  <c r="Z565" i="1" s="1"/>
  <c r="Y566" i="1"/>
  <c r="Z566" i="1" s="1"/>
  <c r="Y567" i="1"/>
  <c r="Z567" i="1" s="1"/>
  <c r="Y568" i="1"/>
  <c r="Z568" i="1" s="1"/>
  <c r="Y569" i="1"/>
  <c r="Z569" i="1" s="1"/>
  <c r="Y570" i="1"/>
  <c r="Z570" i="1" s="1"/>
  <c r="Y571" i="1"/>
  <c r="Z571" i="1" s="1"/>
  <c r="Y572" i="1"/>
  <c r="Z572" i="1" s="1"/>
  <c r="Y573" i="1"/>
  <c r="Z573" i="1" s="1"/>
  <c r="Y574" i="1"/>
  <c r="Z574" i="1" s="1"/>
  <c r="Y575" i="1"/>
  <c r="Z575" i="1" s="1"/>
  <c r="Y576" i="1"/>
  <c r="Z576" i="1" s="1"/>
  <c r="Y577" i="1"/>
  <c r="Z577" i="1" s="1"/>
  <c r="Y578" i="1"/>
  <c r="Z578" i="1" s="1"/>
  <c r="Y579" i="1"/>
  <c r="Z579" i="1" s="1"/>
  <c r="Y580" i="1"/>
  <c r="Z580" i="1" s="1"/>
  <c r="Y581" i="1"/>
  <c r="Z581" i="1" s="1"/>
  <c r="Y582" i="1"/>
  <c r="Z582" i="1" s="1"/>
  <c r="Y583" i="1"/>
  <c r="Z583" i="1" s="1"/>
  <c r="Y584" i="1"/>
  <c r="Z584" i="1" s="1"/>
  <c r="Y585" i="1"/>
  <c r="Z585" i="1" s="1"/>
  <c r="Y586" i="1"/>
  <c r="Z586" i="1" s="1"/>
  <c r="Y587" i="1"/>
  <c r="Z587" i="1" s="1"/>
  <c r="Y588" i="1"/>
  <c r="Z588" i="1" s="1"/>
  <c r="Y589" i="1"/>
  <c r="Z589" i="1" s="1"/>
  <c r="Y590" i="1"/>
  <c r="Z590" i="1" s="1"/>
  <c r="Y591" i="1"/>
  <c r="Z591" i="1" s="1"/>
  <c r="Y592" i="1"/>
  <c r="Z592" i="1" s="1"/>
  <c r="Y593" i="1"/>
  <c r="Z593" i="1" s="1"/>
  <c r="Y594" i="1"/>
  <c r="Z594" i="1" s="1"/>
  <c r="Y595" i="1"/>
  <c r="Z595" i="1" s="1"/>
  <c r="Y596" i="1"/>
  <c r="Z596" i="1" s="1"/>
  <c r="Y597" i="1"/>
  <c r="Z597" i="1" s="1"/>
  <c r="Y598" i="1"/>
  <c r="Z598" i="1" s="1"/>
  <c r="Y599" i="1"/>
  <c r="Z599" i="1" s="1"/>
  <c r="Y600" i="1"/>
  <c r="Z600" i="1" s="1"/>
  <c r="Y601" i="1"/>
  <c r="Z601" i="1" s="1"/>
  <c r="Y602" i="1"/>
  <c r="Z602" i="1" s="1"/>
  <c r="Y603" i="1"/>
  <c r="Z603" i="1" s="1"/>
  <c r="Y604" i="1"/>
  <c r="Z604" i="1" s="1"/>
  <c r="Y605" i="1"/>
  <c r="Z605" i="1" s="1"/>
  <c r="Y606" i="1"/>
  <c r="Z606" i="1" s="1"/>
  <c r="Y607" i="1"/>
  <c r="Z607" i="1" s="1"/>
  <c r="Y608" i="1"/>
  <c r="Z608" i="1" s="1"/>
  <c r="Y609" i="1"/>
  <c r="Z609" i="1" s="1"/>
  <c r="Y610" i="1"/>
  <c r="Z610" i="1" s="1"/>
  <c r="Y611" i="1"/>
  <c r="Z611" i="1" s="1"/>
  <c r="Y612" i="1"/>
  <c r="Z612" i="1" s="1"/>
  <c r="Y613" i="1"/>
  <c r="Z613" i="1" s="1"/>
  <c r="Y614" i="1"/>
  <c r="Z614" i="1" s="1"/>
  <c r="Y615" i="1"/>
  <c r="Z615" i="1" s="1"/>
  <c r="Y616" i="1"/>
  <c r="Z616" i="1" s="1"/>
  <c r="Y617" i="1"/>
  <c r="Z617" i="1" s="1"/>
  <c r="Y618" i="1"/>
  <c r="Z618" i="1" s="1"/>
  <c r="Y619" i="1"/>
  <c r="Z619" i="1" s="1"/>
  <c r="Y620" i="1"/>
  <c r="Z620" i="1" s="1"/>
  <c r="Y621" i="1"/>
  <c r="Z621" i="1" s="1"/>
  <c r="Y622" i="1"/>
  <c r="Z622" i="1" s="1"/>
  <c r="Y623" i="1"/>
  <c r="Z623" i="1" s="1"/>
  <c r="Y624" i="1"/>
  <c r="Z624" i="1" s="1"/>
  <c r="Y625" i="1"/>
  <c r="Z625" i="1" s="1"/>
  <c r="Y626" i="1"/>
  <c r="Z626" i="1" s="1"/>
  <c r="Y627" i="1"/>
  <c r="Z627" i="1" s="1"/>
  <c r="Y628" i="1"/>
  <c r="Z628" i="1" s="1"/>
  <c r="Y629" i="1"/>
  <c r="Z629" i="1" s="1"/>
  <c r="Y630" i="1"/>
  <c r="Z630" i="1" s="1"/>
  <c r="Y631" i="1"/>
  <c r="Z631" i="1" s="1"/>
  <c r="Y632" i="1"/>
  <c r="Z632" i="1" s="1"/>
  <c r="Y633" i="1"/>
  <c r="Z633" i="1" s="1"/>
  <c r="Y634" i="1"/>
  <c r="Z634" i="1" s="1"/>
  <c r="Y635" i="1"/>
  <c r="Z635" i="1" s="1"/>
  <c r="Y636" i="1"/>
  <c r="Z636" i="1" s="1"/>
  <c r="Y637" i="1"/>
  <c r="Z637" i="1" s="1"/>
  <c r="Y638" i="1"/>
  <c r="Z638" i="1" s="1"/>
  <c r="Y639" i="1"/>
  <c r="Z639" i="1" s="1"/>
  <c r="Y640" i="1"/>
  <c r="Z640" i="1" s="1"/>
  <c r="Y641" i="1"/>
  <c r="Z641" i="1" s="1"/>
  <c r="Y642" i="1"/>
  <c r="Z642" i="1" s="1"/>
  <c r="Y643" i="1"/>
  <c r="Z643" i="1" s="1"/>
  <c r="Y644" i="1"/>
  <c r="Z644" i="1" s="1"/>
  <c r="Y645" i="1"/>
  <c r="Z645" i="1" s="1"/>
  <c r="Y646" i="1"/>
  <c r="Z646" i="1" s="1"/>
  <c r="Y647" i="1"/>
  <c r="Z647" i="1" s="1"/>
  <c r="Y648" i="1"/>
  <c r="Z648" i="1" s="1"/>
  <c r="Y649" i="1"/>
  <c r="Z649" i="1" s="1"/>
  <c r="Y650" i="1"/>
  <c r="Z650" i="1" s="1"/>
  <c r="Y651" i="1"/>
  <c r="Z651" i="1" s="1"/>
  <c r="Y652" i="1"/>
  <c r="Z652" i="1" s="1"/>
  <c r="Y653" i="1"/>
  <c r="Z653" i="1" s="1"/>
  <c r="Y654" i="1"/>
  <c r="Z654" i="1" s="1"/>
  <c r="Y655" i="1"/>
  <c r="Z655" i="1" s="1"/>
  <c r="Y656" i="1"/>
  <c r="Z656" i="1" s="1"/>
  <c r="Y657" i="1"/>
  <c r="Z657" i="1" s="1"/>
  <c r="Y658" i="1"/>
  <c r="Z658" i="1" s="1"/>
  <c r="Y659" i="1"/>
  <c r="Z659" i="1" s="1"/>
  <c r="Y660" i="1"/>
  <c r="Z660" i="1" s="1"/>
  <c r="Y661" i="1"/>
  <c r="Z661" i="1" s="1"/>
  <c r="Y662" i="1"/>
  <c r="Z662" i="1" s="1"/>
  <c r="Y663" i="1"/>
  <c r="Z663" i="1" s="1"/>
  <c r="Y664" i="1"/>
  <c r="Z664" i="1" s="1"/>
  <c r="Y665" i="1"/>
  <c r="Z665" i="1" s="1"/>
  <c r="Y666" i="1"/>
  <c r="Z666" i="1" s="1"/>
  <c r="Y667" i="1"/>
  <c r="Z667" i="1" s="1"/>
  <c r="Y668" i="1"/>
  <c r="Z668" i="1" s="1"/>
  <c r="Y669" i="1"/>
  <c r="Z669" i="1" s="1"/>
  <c r="Y670" i="1"/>
  <c r="Z670" i="1" s="1"/>
  <c r="Y671" i="1"/>
  <c r="Z671" i="1" s="1"/>
  <c r="Y672" i="1"/>
  <c r="Z672" i="1" s="1"/>
  <c r="Y673" i="1"/>
  <c r="Z673" i="1" s="1"/>
  <c r="Y674" i="1"/>
  <c r="Z674" i="1" s="1"/>
  <c r="Y675" i="1"/>
  <c r="Z675" i="1" s="1"/>
  <c r="Y676" i="1"/>
  <c r="Z676" i="1" s="1"/>
  <c r="Y677" i="1"/>
  <c r="Z677" i="1" s="1"/>
  <c r="Y678" i="1"/>
  <c r="Z678" i="1" s="1"/>
  <c r="Y679" i="1"/>
  <c r="Z679" i="1" s="1"/>
  <c r="Y680" i="1"/>
  <c r="Z680" i="1" s="1"/>
  <c r="Y681" i="1"/>
  <c r="Z681" i="1" s="1"/>
  <c r="Y682" i="1"/>
  <c r="Z682" i="1" s="1"/>
  <c r="Y683" i="1"/>
  <c r="Z683" i="1" s="1"/>
  <c r="Y684" i="1"/>
  <c r="Z684" i="1" s="1"/>
  <c r="Y685" i="1"/>
  <c r="Z685" i="1" s="1"/>
  <c r="Y686" i="1"/>
  <c r="Z686" i="1" s="1"/>
  <c r="Y687" i="1"/>
  <c r="Z687" i="1" s="1"/>
  <c r="Y688" i="1"/>
  <c r="Z688" i="1" s="1"/>
  <c r="Y689" i="1"/>
  <c r="Z689" i="1" s="1"/>
  <c r="Y690" i="1"/>
  <c r="Z690" i="1" s="1"/>
  <c r="Y691" i="1"/>
  <c r="Z691" i="1" s="1"/>
  <c r="Y692" i="1"/>
  <c r="Z692" i="1" s="1"/>
  <c r="Y693" i="1"/>
  <c r="Z693" i="1" s="1"/>
  <c r="Y694" i="1"/>
  <c r="Z694" i="1" s="1"/>
  <c r="Y695" i="1"/>
  <c r="Z695" i="1" s="1"/>
  <c r="Y696" i="1"/>
  <c r="Z696" i="1" s="1"/>
  <c r="Y697" i="1"/>
  <c r="Z697" i="1" s="1"/>
  <c r="Y698" i="1"/>
  <c r="Z698" i="1" s="1"/>
  <c r="Y699" i="1"/>
  <c r="Z699" i="1" s="1"/>
  <c r="Y700" i="1"/>
  <c r="Z700" i="1" s="1"/>
  <c r="Y701" i="1"/>
  <c r="Z701" i="1" s="1"/>
  <c r="Y702" i="1"/>
  <c r="Z702" i="1" s="1"/>
  <c r="Y703" i="1"/>
  <c r="Z703" i="1" s="1"/>
  <c r="Y704" i="1"/>
  <c r="Z704" i="1" s="1"/>
  <c r="Y705" i="1"/>
  <c r="Z705" i="1" s="1"/>
  <c r="Y706" i="1"/>
  <c r="Z706" i="1" s="1"/>
  <c r="Y707" i="1"/>
  <c r="Z707" i="1" s="1"/>
  <c r="Y708" i="1"/>
  <c r="Z708" i="1" s="1"/>
  <c r="Y709" i="1"/>
  <c r="Z709" i="1" s="1"/>
  <c r="Y710" i="1"/>
  <c r="Z710" i="1" s="1"/>
  <c r="Y711" i="1"/>
  <c r="Z711" i="1" s="1"/>
  <c r="Y712" i="1"/>
  <c r="Z712" i="1" s="1"/>
  <c r="Y713" i="1"/>
  <c r="Z713" i="1" s="1"/>
  <c r="Y714" i="1"/>
  <c r="Z714" i="1" s="1"/>
  <c r="Y715" i="1"/>
  <c r="Z715" i="1" s="1"/>
  <c r="Y716" i="1"/>
  <c r="Z716" i="1" s="1"/>
  <c r="Y717" i="1"/>
  <c r="Z717" i="1" s="1"/>
  <c r="Y718" i="1"/>
  <c r="Z718" i="1" s="1"/>
  <c r="Y719" i="1"/>
  <c r="Z719" i="1" s="1"/>
  <c r="Y720" i="1"/>
  <c r="Z720" i="1" s="1"/>
  <c r="Y721" i="1"/>
  <c r="Z721" i="1" s="1"/>
  <c r="Y722" i="1"/>
  <c r="Z722" i="1" s="1"/>
  <c r="Y723" i="1"/>
  <c r="Z723" i="1" s="1"/>
  <c r="Y724" i="1"/>
  <c r="Z724" i="1" s="1"/>
  <c r="Y725" i="1"/>
  <c r="Z725" i="1" s="1"/>
  <c r="Y726" i="1"/>
  <c r="Z726" i="1" s="1"/>
  <c r="Y727" i="1"/>
  <c r="Z727" i="1" s="1"/>
  <c r="Y728" i="1"/>
  <c r="Z728" i="1" s="1"/>
  <c r="Y729" i="1"/>
  <c r="Z729" i="1" s="1"/>
  <c r="Y730" i="1"/>
  <c r="Z730" i="1" s="1"/>
  <c r="Y731" i="1"/>
  <c r="Z731" i="1" s="1"/>
  <c r="Y732" i="1"/>
  <c r="Z732" i="1" s="1"/>
  <c r="Y733" i="1"/>
  <c r="Z733" i="1" s="1"/>
  <c r="Y734" i="1"/>
  <c r="Z734" i="1" s="1"/>
  <c r="Y735" i="1"/>
  <c r="Z735" i="1" s="1"/>
  <c r="Y736" i="1"/>
  <c r="Z736" i="1" s="1"/>
  <c r="Y737" i="1"/>
  <c r="Z737" i="1" s="1"/>
  <c r="Y738" i="1"/>
  <c r="Z738" i="1" s="1"/>
  <c r="Y739" i="1"/>
  <c r="Z739" i="1" s="1"/>
  <c r="Y740" i="1"/>
  <c r="Z740" i="1" s="1"/>
  <c r="Y741" i="1"/>
  <c r="Z741" i="1" s="1"/>
  <c r="Y742" i="1"/>
  <c r="Z742" i="1" s="1"/>
  <c r="Y743" i="1"/>
  <c r="Z743" i="1" s="1"/>
  <c r="Y744" i="1"/>
  <c r="Z744" i="1" s="1"/>
  <c r="Y745" i="1"/>
  <c r="Z745" i="1" s="1"/>
  <c r="Y746" i="1"/>
  <c r="Z746" i="1" s="1"/>
  <c r="Y747" i="1"/>
  <c r="Z747" i="1" s="1"/>
  <c r="Y748" i="1"/>
  <c r="Z748" i="1" s="1"/>
  <c r="Y749" i="1"/>
  <c r="Z749" i="1" s="1"/>
  <c r="Y750" i="1"/>
  <c r="Z750" i="1" s="1"/>
  <c r="Y751" i="1"/>
  <c r="Z751" i="1" s="1"/>
  <c r="Y752" i="1"/>
  <c r="Z752" i="1" s="1"/>
  <c r="Y753" i="1"/>
  <c r="Z753" i="1" s="1"/>
  <c r="Y754" i="1"/>
  <c r="Z754" i="1" s="1"/>
  <c r="Y755" i="1"/>
  <c r="Z755" i="1" s="1"/>
  <c r="Y756" i="1"/>
  <c r="Z756" i="1" s="1"/>
  <c r="Y757" i="1"/>
  <c r="Z757" i="1" s="1"/>
  <c r="Y758" i="1"/>
  <c r="Z758" i="1" s="1"/>
  <c r="Y759" i="1"/>
  <c r="Z759" i="1" s="1"/>
  <c r="Y760" i="1"/>
  <c r="Z760" i="1" s="1"/>
  <c r="Y761" i="1"/>
  <c r="Z761" i="1" s="1"/>
  <c r="Y762" i="1"/>
  <c r="Z762" i="1" s="1"/>
  <c r="Y763" i="1"/>
  <c r="Z763" i="1" s="1"/>
  <c r="Y764" i="1"/>
  <c r="Z764" i="1" s="1"/>
  <c r="Y765" i="1"/>
  <c r="Z765" i="1" s="1"/>
  <c r="Y766" i="1"/>
  <c r="Z766" i="1" s="1"/>
  <c r="Y767" i="1"/>
  <c r="Z767" i="1" s="1"/>
  <c r="Y768" i="1"/>
  <c r="Z768" i="1" s="1"/>
  <c r="Y769" i="1"/>
  <c r="Z769" i="1" s="1"/>
  <c r="Y770" i="1"/>
  <c r="Z770" i="1" s="1"/>
  <c r="Y771" i="1"/>
  <c r="Z771" i="1" s="1"/>
  <c r="Y772" i="1"/>
  <c r="Z772" i="1" s="1"/>
  <c r="Y773" i="1"/>
  <c r="Z773" i="1" s="1"/>
  <c r="Y774" i="1"/>
  <c r="Z774" i="1" s="1"/>
  <c r="Y775" i="1"/>
  <c r="Z775" i="1" s="1"/>
  <c r="Y776" i="1"/>
  <c r="Z776" i="1" s="1"/>
  <c r="Y777" i="1"/>
  <c r="Z777" i="1" s="1"/>
  <c r="Y778" i="1"/>
  <c r="Z778" i="1" s="1"/>
  <c r="Y779" i="1"/>
  <c r="Z779" i="1" s="1"/>
  <c r="Y780" i="1"/>
  <c r="Z780" i="1" s="1"/>
  <c r="Y781" i="1"/>
  <c r="Z781" i="1" s="1"/>
  <c r="Y782" i="1"/>
  <c r="Z782" i="1" s="1"/>
  <c r="Y783" i="1"/>
  <c r="Z783" i="1" s="1"/>
  <c r="Y784" i="1"/>
  <c r="Z784" i="1" s="1"/>
  <c r="Y785" i="1"/>
  <c r="Z785" i="1" s="1"/>
  <c r="Y786" i="1"/>
  <c r="Z786" i="1" s="1"/>
  <c r="Y787" i="1"/>
  <c r="Z787" i="1" s="1"/>
  <c r="Y788" i="1"/>
  <c r="Z788" i="1" s="1"/>
  <c r="Y789" i="1"/>
  <c r="Z789" i="1" s="1"/>
  <c r="Y790" i="1"/>
  <c r="Z790" i="1" s="1"/>
  <c r="Y791" i="1"/>
  <c r="Z791" i="1" s="1"/>
  <c r="Y792" i="1"/>
  <c r="Z792" i="1" s="1"/>
  <c r="Y793" i="1"/>
  <c r="Z793" i="1" s="1"/>
  <c r="Y794" i="1"/>
  <c r="Z794" i="1" s="1"/>
  <c r="Y795" i="1"/>
  <c r="Z795" i="1" s="1"/>
  <c r="Y796" i="1"/>
  <c r="Z796" i="1" s="1"/>
  <c r="Y797" i="1"/>
  <c r="Z797" i="1" s="1"/>
  <c r="Y798" i="1"/>
  <c r="Z798" i="1" s="1"/>
  <c r="Y799" i="1"/>
  <c r="Z799" i="1" s="1"/>
  <c r="Y800" i="1"/>
  <c r="Z800" i="1" s="1"/>
  <c r="Y801" i="1"/>
  <c r="Z801" i="1" s="1"/>
  <c r="Y802" i="1"/>
  <c r="Z802" i="1" s="1"/>
  <c r="Y803" i="1"/>
  <c r="Z803" i="1" s="1"/>
  <c r="Y804" i="1"/>
  <c r="Z804" i="1" s="1"/>
  <c r="Y805" i="1"/>
  <c r="Z805" i="1" s="1"/>
  <c r="Y806" i="1"/>
  <c r="Z806" i="1" s="1"/>
  <c r="Y807" i="1"/>
  <c r="Z807" i="1" s="1"/>
  <c r="Y808" i="1"/>
  <c r="Z808" i="1" s="1"/>
  <c r="Y809" i="1"/>
  <c r="Z809" i="1" s="1"/>
  <c r="Y810" i="1"/>
  <c r="Z810" i="1" s="1"/>
  <c r="Y811" i="1"/>
  <c r="Z811" i="1" s="1"/>
  <c r="Y812" i="1"/>
  <c r="Z812" i="1" s="1"/>
  <c r="Y813" i="1"/>
  <c r="Z813" i="1" s="1"/>
  <c r="Y814" i="1"/>
  <c r="Z814" i="1" s="1"/>
  <c r="Y815" i="1"/>
  <c r="Z815" i="1" s="1"/>
  <c r="Y816" i="1"/>
  <c r="Z816" i="1" s="1"/>
  <c r="Y817" i="1"/>
  <c r="Z817" i="1" s="1"/>
  <c r="Y818" i="1"/>
  <c r="Z818" i="1" s="1"/>
  <c r="Y819" i="1"/>
  <c r="Z819" i="1" s="1"/>
  <c r="Y820" i="1"/>
  <c r="Z820" i="1" s="1"/>
  <c r="Y821" i="1"/>
  <c r="Z821" i="1" s="1"/>
  <c r="Y822" i="1"/>
  <c r="Z822" i="1" s="1"/>
  <c r="Y823" i="1"/>
  <c r="Z823" i="1" s="1"/>
  <c r="Y824" i="1"/>
  <c r="Z824" i="1" s="1"/>
  <c r="Y825" i="1"/>
  <c r="Z825" i="1" s="1"/>
  <c r="Y826" i="1"/>
  <c r="Z826" i="1" s="1"/>
  <c r="Y827" i="1"/>
  <c r="Z827" i="1" s="1"/>
  <c r="Y828" i="1"/>
  <c r="Z828" i="1" s="1"/>
  <c r="Y829" i="1"/>
  <c r="Z829" i="1" s="1"/>
  <c r="Y830" i="1"/>
  <c r="Z830" i="1" s="1"/>
  <c r="Y831" i="1"/>
  <c r="Z831" i="1" s="1"/>
  <c r="Y832" i="1"/>
  <c r="Z832" i="1" s="1"/>
  <c r="Y833" i="1"/>
  <c r="Z833" i="1" s="1"/>
  <c r="Y834" i="1"/>
  <c r="Z834" i="1" s="1"/>
  <c r="Y835" i="1"/>
  <c r="Z835" i="1" s="1"/>
  <c r="Y836" i="1"/>
  <c r="Z836" i="1" s="1"/>
  <c r="Y837" i="1"/>
  <c r="Z837" i="1" s="1"/>
  <c r="Y838" i="1"/>
  <c r="Z838" i="1" s="1"/>
  <c r="Y839" i="1"/>
  <c r="Z839" i="1" s="1"/>
  <c r="Y840" i="1"/>
  <c r="Z840" i="1" s="1"/>
  <c r="Y841" i="1"/>
  <c r="Z841" i="1" s="1"/>
  <c r="Y842" i="1"/>
  <c r="Z842" i="1" s="1"/>
  <c r="Y843" i="1"/>
  <c r="Z843" i="1" s="1"/>
  <c r="Y844" i="1"/>
  <c r="Z844" i="1" s="1"/>
  <c r="Y845" i="1"/>
  <c r="Z845" i="1" s="1"/>
  <c r="Y846" i="1"/>
  <c r="Z846" i="1" s="1"/>
  <c r="Y847" i="1"/>
  <c r="Z847" i="1" s="1"/>
  <c r="Y848" i="1"/>
  <c r="Z848" i="1" s="1"/>
  <c r="Y849" i="1"/>
  <c r="Z849" i="1" s="1"/>
  <c r="Y850" i="1"/>
  <c r="Z850" i="1" s="1"/>
  <c r="Y851" i="1"/>
  <c r="Z851" i="1" s="1"/>
  <c r="Y852" i="1"/>
  <c r="Z852" i="1" s="1"/>
  <c r="Y853" i="1"/>
  <c r="Z853" i="1" s="1"/>
  <c r="Y854" i="1"/>
  <c r="Z854" i="1" s="1"/>
  <c r="Y855" i="1"/>
  <c r="Z855" i="1" s="1"/>
  <c r="Y856" i="1"/>
  <c r="Z856" i="1" s="1"/>
  <c r="Y857" i="1"/>
  <c r="Z857" i="1" s="1"/>
  <c r="Y858" i="1"/>
  <c r="Z858" i="1" s="1"/>
  <c r="Y859" i="1"/>
  <c r="Z859" i="1" s="1"/>
  <c r="Y860" i="1"/>
  <c r="Z860" i="1" s="1"/>
  <c r="Y861" i="1"/>
  <c r="Z861" i="1" s="1"/>
  <c r="Y862" i="1"/>
  <c r="Z862" i="1" s="1"/>
  <c r="Y863" i="1"/>
  <c r="Z863" i="1" s="1"/>
  <c r="Y864" i="1"/>
  <c r="Z864" i="1" s="1"/>
  <c r="Y865" i="1"/>
  <c r="Z865" i="1" s="1"/>
  <c r="Y866" i="1"/>
  <c r="Z866" i="1" s="1"/>
  <c r="Y867" i="1"/>
  <c r="Z867" i="1" s="1"/>
  <c r="Y868" i="1"/>
  <c r="Z868" i="1" s="1"/>
  <c r="Y869" i="1"/>
  <c r="Z869" i="1" s="1"/>
  <c r="Y870" i="1"/>
  <c r="Z870" i="1" s="1"/>
  <c r="Y871" i="1"/>
  <c r="Z871" i="1" s="1"/>
  <c r="Y872" i="1"/>
  <c r="Z872" i="1" s="1"/>
  <c r="Y873" i="1"/>
  <c r="Z873" i="1" s="1"/>
  <c r="Y874" i="1"/>
  <c r="Z874" i="1" s="1"/>
  <c r="Y875" i="1"/>
  <c r="Z875" i="1" s="1"/>
  <c r="Y876" i="1"/>
  <c r="Z876" i="1" s="1"/>
  <c r="Y877" i="1"/>
  <c r="Z877" i="1" s="1"/>
  <c r="Y878" i="1"/>
  <c r="Z878" i="1" s="1"/>
  <c r="Y879" i="1"/>
  <c r="Z879" i="1" s="1"/>
  <c r="Y880" i="1"/>
  <c r="Z880" i="1" s="1"/>
  <c r="Y881" i="1"/>
  <c r="Z881" i="1" s="1"/>
  <c r="Y882" i="1"/>
  <c r="Z882" i="1" s="1"/>
  <c r="Y883" i="1"/>
  <c r="Z883" i="1" s="1"/>
  <c r="Y884" i="1"/>
  <c r="Z884" i="1" s="1"/>
  <c r="Y885" i="1"/>
  <c r="Z885" i="1" s="1"/>
  <c r="Y886" i="1"/>
  <c r="Z886" i="1" s="1"/>
  <c r="Y887" i="1"/>
  <c r="Z887" i="1" s="1"/>
  <c r="Y888" i="1"/>
  <c r="Z888" i="1" s="1"/>
  <c r="Y889" i="1"/>
  <c r="Z889" i="1" s="1"/>
  <c r="Y890" i="1"/>
  <c r="Z890" i="1" s="1"/>
  <c r="Y891" i="1"/>
  <c r="Z891" i="1" s="1"/>
  <c r="Y892" i="1"/>
  <c r="Z892" i="1" s="1"/>
  <c r="Y893" i="1"/>
  <c r="Z893" i="1" s="1"/>
  <c r="Y894" i="1"/>
  <c r="Z894" i="1" s="1"/>
  <c r="Y895" i="1"/>
  <c r="Z895" i="1" s="1"/>
  <c r="Y896" i="1"/>
  <c r="Z896" i="1" s="1"/>
  <c r="Y897" i="1"/>
  <c r="Z897" i="1" s="1"/>
  <c r="Y898" i="1"/>
  <c r="Z898" i="1" s="1"/>
  <c r="Y899" i="1"/>
  <c r="Z899" i="1" s="1"/>
  <c r="Y900" i="1"/>
  <c r="Z900" i="1" s="1"/>
  <c r="Y901" i="1"/>
  <c r="Z901" i="1" s="1"/>
  <c r="Y902" i="1"/>
  <c r="Z902" i="1" s="1"/>
  <c r="Y903" i="1"/>
  <c r="Z903" i="1" s="1"/>
  <c r="Y904" i="1"/>
  <c r="Z904" i="1" s="1"/>
  <c r="Y905" i="1"/>
  <c r="Z905" i="1" s="1"/>
  <c r="Y906" i="1"/>
  <c r="Z906" i="1" s="1"/>
  <c r="Y907" i="1"/>
  <c r="Z907" i="1" s="1"/>
  <c r="Y908" i="1"/>
  <c r="Z908" i="1" s="1"/>
  <c r="Y909" i="1"/>
  <c r="Z909" i="1" s="1"/>
  <c r="Y910" i="1"/>
  <c r="Z910" i="1" s="1"/>
  <c r="Y911" i="1"/>
  <c r="Z911" i="1" s="1"/>
  <c r="Y912" i="1"/>
  <c r="Z912" i="1" s="1"/>
  <c r="Y913" i="1"/>
  <c r="Z913" i="1" s="1"/>
  <c r="Y914" i="1"/>
  <c r="Z914" i="1" s="1"/>
  <c r="Y915" i="1"/>
  <c r="Z915" i="1" s="1"/>
  <c r="Y916" i="1"/>
  <c r="Z916" i="1" s="1"/>
  <c r="Y917" i="1"/>
  <c r="Z917" i="1" s="1"/>
  <c r="Y918" i="1"/>
  <c r="Z918" i="1" s="1"/>
  <c r="Y919" i="1"/>
  <c r="Z919" i="1" s="1"/>
  <c r="Y920" i="1"/>
  <c r="Z920" i="1" s="1"/>
  <c r="Y921" i="1"/>
  <c r="Z921" i="1" s="1"/>
  <c r="Y922" i="1"/>
  <c r="Z922" i="1" s="1"/>
  <c r="Y923" i="1"/>
  <c r="Z923" i="1" s="1"/>
  <c r="Y924" i="1"/>
  <c r="Z924" i="1" s="1"/>
  <c r="Y925" i="1"/>
  <c r="Z925" i="1" s="1"/>
  <c r="Y926" i="1"/>
  <c r="Z926" i="1" s="1"/>
  <c r="Y927" i="1"/>
  <c r="Z927" i="1" s="1"/>
  <c r="Y928" i="1"/>
  <c r="Z928" i="1" s="1"/>
  <c r="Y929" i="1"/>
  <c r="Z929" i="1" s="1"/>
  <c r="Y930" i="1"/>
  <c r="Z930" i="1" s="1"/>
  <c r="Y931" i="1"/>
  <c r="Z931" i="1" s="1"/>
  <c r="Y932" i="1"/>
  <c r="Z932" i="1" s="1"/>
  <c r="Y933" i="1"/>
  <c r="Z933" i="1" s="1"/>
  <c r="Y934" i="1"/>
  <c r="Z934" i="1" s="1"/>
  <c r="Y935" i="1"/>
  <c r="Z935" i="1" s="1"/>
  <c r="Y936" i="1"/>
  <c r="Z936" i="1" s="1"/>
  <c r="Y937" i="1"/>
  <c r="Z937" i="1" s="1"/>
  <c r="Y938" i="1"/>
  <c r="Z938" i="1" s="1"/>
  <c r="Y939" i="1"/>
  <c r="Z939" i="1" s="1"/>
  <c r="Y940" i="1"/>
  <c r="Z940" i="1" s="1"/>
  <c r="Y941" i="1"/>
  <c r="Z941" i="1" s="1"/>
  <c r="Y942" i="1"/>
  <c r="Z942" i="1" s="1"/>
  <c r="Y943" i="1"/>
  <c r="Z943" i="1" s="1"/>
  <c r="Y944" i="1"/>
  <c r="Z944" i="1" s="1"/>
  <c r="Y945" i="1"/>
  <c r="Z945" i="1" s="1"/>
  <c r="Y946" i="1"/>
  <c r="Z946" i="1" s="1"/>
  <c r="Y947" i="1"/>
  <c r="Z947" i="1" s="1"/>
  <c r="Y948" i="1"/>
  <c r="Z948" i="1" s="1"/>
  <c r="Y949" i="1"/>
  <c r="Z949" i="1" s="1"/>
  <c r="Y950" i="1"/>
  <c r="Z950" i="1" s="1"/>
  <c r="Y951" i="1"/>
  <c r="Z951" i="1" s="1"/>
  <c r="Y952" i="1"/>
  <c r="Z952" i="1" s="1"/>
  <c r="Y953" i="1"/>
  <c r="Z953" i="1" s="1"/>
  <c r="Y954" i="1"/>
  <c r="Z954" i="1" s="1"/>
  <c r="Y955" i="1"/>
  <c r="Z955" i="1" s="1"/>
  <c r="Y956" i="1"/>
  <c r="Z956" i="1" s="1"/>
  <c r="Y957" i="1"/>
  <c r="Z957" i="1" s="1"/>
  <c r="Y958" i="1"/>
  <c r="Z958" i="1" s="1"/>
  <c r="Y959" i="1"/>
  <c r="Z959" i="1" s="1"/>
  <c r="Y960" i="1"/>
  <c r="Z960" i="1" s="1"/>
  <c r="Y961" i="1"/>
  <c r="Z961" i="1" s="1"/>
  <c r="Y962" i="1"/>
  <c r="Z962" i="1" s="1"/>
  <c r="Y963" i="1"/>
  <c r="Z963" i="1" s="1"/>
  <c r="Y964" i="1"/>
  <c r="Z964" i="1" s="1"/>
  <c r="Y965" i="1"/>
  <c r="Z965" i="1" s="1"/>
  <c r="Y966" i="1"/>
  <c r="Z966" i="1" s="1"/>
  <c r="Y967" i="1"/>
  <c r="Z967" i="1" s="1"/>
  <c r="Y968" i="1"/>
  <c r="Z968" i="1" s="1"/>
  <c r="Y969" i="1"/>
  <c r="Z969" i="1" s="1"/>
  <c r="Y970" i="1"/>
  <c r="Z970" i="1" s="1"/>
  <c r="Y971" i="1"/>
  <c r="Z971" i="1" s="1"/>
  <c r="Y972" i="1"/>
  <c r="Z972" i="1" s="1"/>
  <c r="Y973" i="1"/>
  <c r="Z973" i="1" s="1"/>
  <c r="Y974" i="1"/>
  <c r="Z974" i="1" s="1"/>
  <c r="Y975" i="1"/>
  <c r="Z975" i="1" s="1"/>
  <c r="Y976" i="1"/>
  <c r="Z976" i="1" s="1"/>
  <c r="Y977" i="1"/>
  <c r="Z977" i="1" s="1"/>
  <c r="Y978" i="1"/>
  <c r="Z978" i="1" s="1"/>
  <c r="Y979" i="1"/>
  <c r="Z979" i="1" s="1"/>
  <c r="Y980" i="1"/>
  <c r="Z980" i="1" s="1"/>
  <c r="Y981" i="1"/>
  <c r="Z981" i="1" s="1"/>
  <c r="Y982" i="1"/>
  <c r="Z982" i="1" s="1"/>
  <c r="Y983" i="1"/>
  <c r="Z983" i="1" s="1"/>
  <c r="Y984" i="1"/>
  <c r="Z984" i="1" s="1"/>
  <c r="Y985" i="1"/>
  <c r="Z985" i="1" s="1"/>
  <c r="Y986" i="1"/>
  <c r="Z986" i="1" s="1"/>
  <c r="Y987" i="1"/>
  <c r="Z987" i="1" s="1"/>
  <c r="Y988" i="1"/>
  <c r="Z988" i="1" s="1"/>
  <c r="Y989" i="1"/>
  <c r="Z989" i="1" s="1"/>
  <c r="Y990" i="1"/>
  <c r="Z990" i="1" s="1"/>
  <c r="Y991" i="1"/>
  <c r="Z991" i="1" s="1"/>
  <c r="Y992" i="1"/>
  <c r="Z992" i="1" s="1"/>
  <c r="Y993" i="1"/>
  <c r="Z993" i="1" s="1"/>
  <c r="Y994" i="1"/>
  <c r="Z994" i="1" s="1"/>
  <c r="Y995" i="1"/>
  <c r="Z995" i="1" s="1"/>
  <c r="Y996" i="1"/>
  <c r="Z996" i="1" s="1"/>
  <c r="Y997" i="1"/>
  <c r="Z997" i="1" s="1"/>
  <c r="Y998" i="1"/>
  <c r="Z998" i="1" s="1"/>
  <c r="Y999" i="1"/>
  <c r="Z999" i="1" s="1"/>
  <c r="Y1000" i="1"/>
  <c r="Z1000" i="1" s="1"/>
  <c r="Y1001" i="1"/>
  <c r="Z1001" i="1" s="1"/>
  <c r="R2" i="1"/>
  <c r="G7" i="1"/>
  <c r="I7" i="1" s="1"/>
  <c r="G8" i="1"/>
  <c r="I8" i="1" s="1"/>
  <c r="E1001" i="1"/>
  <c r="G1001" i="1"/>
  <c r="I1001" i="1" s="1"/>
  <c r="R1001" i="1"/>
  <c r="E1000" i="1"/>
  <c r="G1000" i="1"/>
  <c r="I1000" i="1" s="1"/>
  <c r="R1000" i="1"/>
  <c r="E999" i="1"/>
  <c r="G999" i="1"/>
  <c r="I999" i="1" s="1"/>
  <c r="R999" i="1"/>
  <c r="E998" i="1"/>
  <c r="G998" i="1"/>
  <c r="I998" i="1" s="1"/>
  <c r="R998" i="1"/>
  <c r="E997" i="1"/>
  <c r="G997" i="1"/>
  <c r="I997" i="1" s="1"/>
  <c r="R997" i="1"/>
  <c r="E996" i="1"/>
  <c r="G996" i="1"/>
  <c r="R996" i="1"/>
  <c r="E995" i="1"/>
  <c r="G995" i="1"/>
  <c r="I995" i="1" s="1"/>
  <c r="R995" i="1"/>
  <c r="E994" i="1"/>
  <c r="G994" i="1"/>
  <c r="I994" i="1" s="1"/>
  <c r="R994" i="1"/>
  <c r="E993" i="1"/>
  <c r="G993" i="1"/>
  <c r="I993" i="1" s="1"/>
  <c r="R993" i="1"/>
  <c r="E992" i="1"/>
  <c r="G992" i="1"/>
  <c r="I992" i="1" s="1"/>
  <c r="R992" i="1"/>
  <c r="E991" i="1"/>
  <c r="G991" i="1"/>
  <c r="I991" i="1" s="1"/>
  <c r="R991" i="1"/>
  <c r="E990" i="1"/>
  <c r="G990" i="1"/>
  <c r="I990" i="1" s="1"/>
  <c r="R990" i="1"/>
  <c r="E989" i="1"/>
  <c r="G989" i="1"/>
  <c r="I989" i="1" s="1"/>
  <c r="R989" i="1"/>
  <c r="E988" i="1"/>
  <c r="G988" i="1"/>
  <c r="I988" i="1" s="1"/>
  <c r="R988" i="1"/>
  <c r="E987" i="1"/>
  <c r="G987" i="1"/>
  <c r="I987" i="1" s="1"/>
  <c r="R987" i="1"/>
  <c r="E986" i="1"/>
  <c r="G986" i="1"/>
  <c r="I986" i="1" s="1"/>
  <c r="R986" i="1"/>
  <c r="E985" i="1"/>
  <c r="G985" i="1"/>
  <c r="I985" i="1" s="1"/>
  <c r="R985" i="1"/>
  <c r="E984" i="1"/>
  <c r="G984" i="1"/>
  <c r="I984" i="1" s="1"/>
  <c r="R984" i="1"/>
  <c r="E983" i="1"/>
  <c r="G983" i="1"/>
  <c r="I983" i="1" s="1"/>
  <c r="R983" i="1"/>
  <c r="E982" i="1"/>
  <c r="G982" i="1"/>
  <c r="I982" i="1" s="1"/>
  <c r="R982" i="1"/>
  <c r="E981" i="1"/>
  <c r="G981" i="1"/>
  <c r="I981" i="1" s="1"/>
  <c r="R981" i="1"/>
  <c r="E980" i="1"/>
  <c r="G980" i="1"/>
  <c r="R980" i="1"/>
  <c r="E979" i="1"/>
  <c r="G979" i="1"/>
  <c r="I979" i="1" s="1"/>
  <c r="R979" i="1"/>
  <c r="E978" i="1"/>
  <c r="G978" i="1"/>
  <c r="I978" i="1" s="1"/>
  <c r="R978" i="1"/>
  <c r="E977" i="1"/>
  <c r="G977" i="1"/>
  <c r="I977" i="1" s="1"/>
  <c r="R977" i="1"/>
  <c r="E976" i="1"/>
  <c r="G976" i="1"/>
  <c r="I976" i="1" s="1"/>
  <c r="R976" i="1"/>
  <c r="E975" i="1"/>
  <c r="G975" i="1"/>
  <c r="I975" i="1" s="1"/>
  <c r="R975" i="1"/>
  <c r="E974" i="1"/>
  <c r="G974" i="1"/>
  <c r="I974" i="1" s="1"/>
  <c r="R974" i="1"/>
  <c r="E973" i="1"/>
  <c r="G973" i="1"/>
  <c r="I973" i="1" s="1"/>
  <c r="R973" i="1"/>
  <c r="E972" i="1"/>
  <c r="G972" i="1"/>
  <c r="I972" i="1" s="1"/>
  <c r="R972" i="1"/>
  <c r="E971" i="1"/>
  <c r="G971" i="1"/>
  <c r="I971" i="1" s="1"/>
  <c r="R971" i="1"/>
  <c r="E970" i="1"/>
  <c r="G970" i="1"/>
  <c r="I970" i="1" s="1"/>
  <c r="R970" i="1"/>
  <c r="E969" i="1"/>
  <c r="G969" i="1"/>
  <c r="I969" i="1" s="1"/>
  <c r="R969" i="1"/>
  <c r="E968" i="1"/>
  <c r="G968" i="1"/>
  <c r="R968" i="1"/>
  <c r="E967" i="1"/>
  <c r="G967" i="1"/>
  <c r="I967" i="1" s="1"/>
  <c r="R967" i="1"/>
  <c r="E966" i="1"/>
  <c r="G966" i="1"/>
  <c r="I966" i="1" s="1"/>
  <c r="R966" i="1"/>
  <c r="E965" i="1"/>
  <c r="G965" i="1"/>
  <c r="I965" i="1" s="1"/>
  <c r="R965" i="1"/>
  <c r="E964" i="1"/>
  <c r="G964" i="1"/>
  <c r="I964" i="1" s="1"/>
  <c r="R964" i="1"/>
  <c r="E963" i="1"/>
  <c r="G963" i="1"/>
  <c r="I963" i="1" s="1"/>
  <c r="R963" i="1"/>
  <c r="E962" i="1"/>
  <c r="G962" i="1"/>
  <c r="I962" i="1" s="1"/>
  <c r="R962" i="1"/>
  <c r="E961" i="1"/>
  <c r="G961" i="1"/>
  <c r="I961" i="1" s="1"/>
  <c r="R961" i="1"/>
  <c r="E960" i="1"/>
  <c r="G960" i="1"/>
  <c r="R960" i="1"/>
  <c r="E959" i="1"/>
  <c r="G959" i="1"/>
  <c r="I959" i="1" s="1"/>
  <c r="R959" i="1"/>
  <c r="E958" i="1"/>
  <c r="G958" i="1"/>
  <c r="I958" i="1" s="1"/>
  <c r="R958" i="1"/>
  <c r="E957" i="1"/>
  <c r="G957" i="1"/>
  <c r="I957" i="1" s="1"/>
  <c r="R957" i="1"/>
  <c r="E956" i="1"/>
  <c r="G956" i="1"/>
  <c r="I956" i="1" s="1"/>
  <c r="R956" i="1"/>
  <c r="E955" i="1"/>
  <c r="G955" i="1"/>
  <c r="I955" i="1" s="1"/>
  <c r="R955" i="1"/>
  <c r="E954" i="1"/>
  <c r="G954" i="1"/>
  <c r="I954" i="1" s="1"/>
  <c r="R954" i="1"/>
  <c r="E953" i="1"/>
  <c r="G953" i="1"/>
  <c r="I953" i="1" s="1"/>
  <c r="R953" i="1"/>
  <c r="E952" i="1"/>
  <c r="G952" i="1"/>
  <c r="I952" i="1" s="1"/>
  <c r="R952" i="1"/>
  <c r="E951" i="1"/>
  <c r="G951" i="1"/>
  <c r="I951" i="1" s="1"/>
  <c r="R951" i="1"/>
  <c r="E950" i="1"/>
  <c r="G950" i="1"/>
  <c r="I950" i="1" s="1"/>
  <c r="R950" i="1"/>
  <c r="E949" i="1"/>
  <c r="G949" i="1"/>
  <c r="I949" i="1" s="1"/>
  <c r="R949" i="1"/>
  <c r="E948" i="1"/>
  <c r="G948" i="1"/>
  <c r="R948" i="1"/>
  <c r="E947" i="1"/>
  <c r="G947" i="1"/>
  <c r="I947" i="1" s="1"/>
  <c r="R947" i="1"/>
  <c r="E946" i="1"/>
  <c r="G946" i="1"/>
  <c r="I946" i="1" s="1"/>
  <c r="R946" i="1"/>
  <c r="E945" i="1"/>
  <c r="G945" i="1"/>
  <c r="I945" i="1" s="1"/>
  <c r="R945" i="1"/>
  <c r="E944" i="1"/>
  <c r="G944" i="1"/>
  <c r="R944" i="1"/>
  <c r="E943" i="1"/>
  <c r="G943" i="1"/>
  <c r="I943" i="1" s="1"/>
  <c r="R943" i="1"/>
  <c r="E942" i="1"/>
  <c r="G942" i="1"/>
  <c r="I942" i="1" s="1"/>
  <c r="R942" i="1"/>
  <c r="E941" i="1"/>
  <c r="G941" i="1"/>
  <c r="I941" i="1" s="1"/>
  <c r="R941" i="1"/>
  <c r="E940" i="1"/>
  <c r="G940" i="1"/>
  <c r="I940" i="1" s="1"/>
  <c r="R940" i="1"/>
  <c r="E939" i="1"/>
  <c r="G939" i="1"/>
  <c r="I939" i="1" s="1"/>
  <c r="R939" i="1"/>
  <c r="E938" i="1"/>
  <c r="G938" i="1"/>
  <c r="I938" i="1" s="1"/>
  <c r="R938" i="1"/>
  <c r="E937" i="1"/>
  <c r="G937" i="1"/>
  <c r="I937" i="1" s="1"/>
  <c r="R937" i="1"/>
  <c r="E936" i="1"/>
  <c r="G936" i="1"/>
  <c r="I936" i="1" s="1"/>
  <c r="R936" i="1"/>
  <c r="E935" i="1"/>
  <c r="G935" i="1"/>
  <c r="I935" i="1" s="1"/>
  <c r="R935" i="1"/>
  <c r="E934" i="1"/>
  <c r="G934" i="1"/>
  <c r="I934" i="1" s="1"/>
  <c r="R934" i="1"/>
  <c r="E933" i="1"/>
  <c r="G933" i="1"/>
  <c r="I933" i="1" s="1"/>
  <c r="R933" i="1"/>
  <c r="E932" i="1"/>
  <c r="G932" i="1"/>
  <c r="I932" i="1" s="1"/>
  <c r="R932" i="1"/>
  <c r="E931" i="1"/>
  <c r="G931" i="1"/>
  <c r="I931" i="1" s="1"/>
  <c r="R931" i="1"/>
  <c r="E930" i="1"/>
  <c r="G930" i="1"/>
  <c r="I930" i="1" s="1"/>
  <c r="R930" i="1"/>
  <c r="E929" i="1"/>
  <c r="G929" i="1"/>
  <c r="I929" i="1" s="1"/>
  <c r="R929" i="1"/>
  <c r="E928" i="1"/>
  <c r="G928" i="1"/>
  <c r="R928" i="1"/>
  <c r="E927" i="1"/>
  <c r="G927" i="1"/>
  <c r="I927" i="1" s="1"/>
  <c r="R927" i="1"/>
  <c r="E926" i="1"/>
  <c r="G926" i="1"/>
  <c r="I926" i="1" s="1"/>
  <c r="R926" i="1"/>
  <c r="E925" i="1"/>
  <c r="G925" i="1"/>
  <c r="I925" i="1" s="1"/>
  <c r="R925" i="1"/>
  <c r="E924" i="1"/>
  <c r="G924" i="1"/>
  <c r="I924" i="1" s="1"/>
  <c r="R924" i="1"/>
  <c r="E923" i="1"/>
  <c r="G923" i="1"/>
  <c r="I923" i="1" s="1"/>
  <c r="R923" i="1"/>
  <c r="E922" i="1"/>
  <c r="G922" i="1"/>
  <c r="I922" i="1" s="1"/>
  <c r="R922" i="1"/>
  <c r="E921" i="1"/>
  <c r="G921" i="1"/>
  <c r="I921" i="1" s="1"/>
  <c r="R921" i="1"/>
  <c r="E920" i="1"/>
  <c r="G920" i="1"/>
  <c r="I920" i="1" s="1"/>
  <c r="R920" i="1"/>
  <c r="E919" i="1"/>
  <c r="G919" i="1"/>
  <c r="I919" i="1" s="1"/>
  <c r="R919" i="1"/>
  <c r="E918" i="1"/>
  <c r="G918" i="1"/>
  <c r="I918" i="1" s="1"/>
  <c r="R918" i="1"/>
  <c r="E917" i="1"/>
  <c r="G917" i="1"/>
  <c r="I917" i="1" s="1"/>
  <c r="R917" i="1"/>
  <c r="E916" i="1"/>
  <c r="G916" i="1"/>
  <c r="I916" i="1" s="1"/>
  <c r="R916" i="1"/>
  <c r="E915" i="1"/>
  <c r="G915" i="1"/>
  <c r="I915" i="1" s="1"/>
  <c r="R915" i="1"/>
  <c r="E914" i="1"/>
  <c r="G914" i="1"/>
  <c r="I914" i="1" s="1"/>
  <c r="R914" i="1"/>
  <c r="E913" i="1"/>
  <c r="G913" i="1"/>
  <c r="I913" i="1" s="1"/>
  <c r="R913" i="1"/>
  <c r="E912" i="1"/>
  <c r="G912" i="1"/>
  <c r="I912" i="1" s="1"/>
  <c r="R912" i="1"/>
  <c r="E911" i="1"/>
  <c r="G911" i="1"/>
  <c r="I911" i="1" s="1"/>
  <c r="R911" i="1"/>
  <c r="E910" i="1"/>
  <c r="G910" i="1"/>
  <c r="I910" i="1" s="1"/>
  <c r="R910" i="1"/>
  <c r="E909" i="1"/>
  <c r="G909" i="1"/>
  <c r="I909" i="1" s="1"/>
  <c r="R909" i="1"/>
  <c r="E908" i="1"/>
  <c r="G908" i="1"/>
  <c r="I908" i="1" s="1"/>
  <c r="R908" i="1"/>
  <c r="E907" i="1"/>
  <c r="G907" i="1"/>
  <c r="I907" i="1" s="1"/>
  <c r="R907" i="1"/>
  <c r="E906" i="1"/>
  <c r="G906" i="1"/>
  <c r="I906" i="1" s="1"/>
  <c r="R906" i="1"/>
  <c r="E905" i="1"/>
  <c r="G905" i="1"/>
  <c r="I905" i="1" s="1"/>
  <c r="R905" i="1"/>
  <c r="E904" i="1"/>
  <c r="G904" i="1"/>
  <c r="I904" i="1" s="1"/>
  <c r="R904" i="1"/>
  <c r="E903" i="1"/>
  <c r="G903" i="1"/>
  <c r="I903" i="1" s="1"/>
  <c r="R903" i="1"/>
  <c r="E902" i="1"/>
  <c r="G902" i="1"/>
  <c r="I902" i="1" s="1"/>
  <c r="R902" i="1"/>
  <c r="E901" i="1"/>
  <c r="G901" i="1"/>
  <c r="I901" i="1" s="1"/>
  <c r="R901" i="1"/>
  <c r="E900" i="1"/>
  <c r="G900" i="1"/>
  <c r="I900" i="1" s="1"/>
  <c r="R900" i="1"/>
  <c r="E899" i="1"/>
  <c r="G899" i="1"/>
  <c r="I899" i="1" s="1"/>
  <c r="R899" i="1"/>
  <c r="E898" i="1"/>
  <c r="G898" i="1"/>
  <c r="I898" i="1" s="1"/>
  <c r="R898" i="1"/>
  <c r="E897" i="1"/>
  <c r="G897" i="1"/>
  <c r="I897" i="1" s="1"/>
  <c r="R897" i="1"/>
  <c r="E896" i="1"/>
  <c r="G896" i="1"/>
  <c r="I896" i="1" s="1"/>
  <c r="R896" i="1"/>
  <c r="E895" i="1"/>
  <c r="G895" i="1"/>
  <c r="I895" i="1" s="1"/>
  <c r="R895" i="1"/>
  <c r="E894" i="1"/>
  <c r="G894" i="1"/>
  <c r="I894" i="1" s="1"/>
  <c r="R894" i="1"/>
  <c r="E893" i="1"/>
  <c r="G893" i="1"/>
  <c r="I893" i="1" s="1"/>
  <c r="R893" i="1"/>
  <c r="E892" i="1"/>
  <c r="G892" i="1"/>
  <c r="I892" i="1" s="1"/>
  <c r="R892" i="1"/>
  <c r="E891" i="1"/>
  <c r="G891" i="1"/>
  <c r="I891" i="1" s="1"/>
  <c r="R891" i="1"/>
  <c r="E890" i="1"/>
  <c r="G890" i="1"/>
  <c r="I890" i="1" s="1"/>
  <c r="R890" i="1"/>
  <c r="E889" i="1"/>
  <c r="G889" i="1"/>
  <c r="I889" i="1" s="1"/>
  <c r="R889" i="1"/>
  <c r="E888" i="1"/>
  <c r="G888" i="1"/>
  <c r="I888" i="1" s="1"/>
  <c r="R888" i="1"/>
  <c r="E887" i="1"/>
  <c r="G887" i="1"/>
  <c r="I887" i="1" s="1"/>
  <c r="R887" i="1"/>
  <c r="E886" i="1"/>
  <c r="G886" i="1"/>
  <c r="I886" i="1" s="1"/>
  <c r="R886" i="1"/>
  <c r="E885" i="1"/>
  <c r="G885" i="1"/>
  <c r="I885" i="1" s="1"/>
  <c r="R885" i="1"/>
  <c r="E884" i="1"/>
  <c r="G884" i="1"/>
  <c r="I884" i="1" s="1"/>
  <c r="R884" i="1"/>
  <c r="E883" i="1"/>
  <c r="G883" i="1"/>
  <c r="I883" i="1" s="1"/>
  <c r="R883" i="1"/>
  <c r="E882" i="1"/>
  <c r="G882" i="1"/>
  <c r="I882" i="1" s="1"/>
  <c r="R882" i="1"/>
  <c r="E881" i="1"/>
  <c r="G881" i="1"/>
  <c r="I881" i="1" s="1"/>
  <c r="R881" i="1"/>
  <c r="E880" i="1"/>
  <c r="G880" i="1"/>
  <c r="R880" i="1"/>
  <c r="E879" i="1"/>
  <c r="G879" i="1"/>
  <c r="I879" i="1" s="1"/>
  <c r="R879" i="1"/>
  <c r="E878" i="1"/>
  <c r="G878" i="1"/>
  <c r="I878" i="1" s="1"/>
  <c r="R878" i="1"/>
  <c r="E877" i="1"/>
  <c r="G877" i="1"/>
  <c r="R877" i="1"/>
  <c r="E876" i="1"/>
  <c r="G876" i="1"/>
  <c r="I876" i="1" s="1"/>
  <c r="R876" i="1"/>
  <c r="E875" i="1"/>
  <c r="G875" i="1"/>
  <c r="I875" i="1" s="1"/>
  <c r="R875" i="1"/>
  <c r="E874" i="1"/>
  <c r="G874" i="1"/>
  <c r="I874" i="1" s="1"/>
  <c r="R874" i="1"/>
  <c r="E873" i="1"/>
  <c r="G873" i="1"/>
  <c r="I873" i="1" s="1"/>
  <c r="R873" i="1"/>
  <c r="E872" i="1"/>
  <c r="G872" i="1"/>
  <c r="I872" i="1" s="1"/>
  <c r="R872" i="1"/>
  <c r="E871" i="1"/>
  <c r="G871" i="1"/>
  <c r="I871" i="1" s="1"/>
  <c r="R871" i="1"/>
  <c r="E870" i="1"/>
  <c r="G870" i="1"/>
  <c r="I870" i="1" s="1"/>
  <c r="R870" i="1"/>
  <c r="E869" i="1"/>
  <c r="G869" i="1"/>
  <c r="I869" i="1" s="1"/>
  <c r="R869" i="1"/>
  <c r="E868" i="1"/>
  <c r="G868" i="1"/>
  <c r="I868" i="1" s="1"/>
  <c r="R868" i="1"/>
  <c r="E867" i="1"/>
  <c r="G867" i="1"/>
  <c r="I867" i="1" s="1"/>
  <c r="R867" i="1"/>
  <c r="E866" i="1"/>
  <c r="G866" i="1"/>
  <c r="I866" i="1" s="1"/>
  <c r="R866" i="1"/>
  <c r="E865" i="1"/>
  <c r="G865" i="1"/>
  <c r="I865" i="1" s="1"/>
  <c r="R865" i="1"/>
  <c r="E864" i="1"/>
  <c r="G864" i="1"/>
  <c r="I864" i="1" s="1"/>
  <c r="R864" i="1"/>
  <c r="E863" i="1"/>
  <c r="G863" i="1"/>
  <c r="I863" i="1" s="1"/>
  <c r="R863" i="1"/>
  <c r="E862" i="1"/>
  <c r="G862" i="1"/>
  <c r="I862" i="1" s="1"/>
  <c r="R862" i="1"/>
  <c r="E861" i="1"/>
  <c r="G861" i="1"/>
  <c r="I861" i="1" s="1"/>
  <c r="R861" i="1"/>
  <c r="E860" i="1"/>
  <c r="G860" i="1"/>
  <c r="I860" i="1" s="1"/>
  <c r="R860" i="1"/>
  <c r="E859" i="1"/>
  <c r="G859" i="1"/>
  <c r="R859" i="1"/>
  <c r="E858" i="1"/>
  <c r="G858" i="1"/>
  <c r="I858" i="1" s="1"/>
  <c r="R858" i="1"/>
  <c r="E857" i="1"/>
  <c r="G857" i="1"/>
  <c r="I857" i="1" s="1"/>
  <c r="R857" i="1"/>
  <c r="E856" i="1"/>
  <c r="G856" i="1"/>
  <c r="I856" i="1" s="1"/>
  <c r="R856" i="1"/>
  <c r="E855" i="1"/>
  <c r="G855" i="1"/>
  <c r="I855" i="1" s="1"/>
  <c r="R855" i="1"/>
  <c r="E854" i="1"/>
  <c r="G854" i="1"/>
  <c r="I854" i="1" s="1"/>
  <c r="R854" i="1"/>
  <c r="E853" i="1"/>
  <c r="G853" i="1"/>
  <c r="I853" i="1" s="1"/>
  <c r="R853" i="1"/>
  <c r="E852" i="1"/>
  <c r="G852" i="1"/>
  <c r="I852" i="1" s="1"/>
  <c r="R852" i="1"/>
  <c r="E851" i="1"/>
  <c r="G851" i="1"/>
  <c r="I851" i="1" s="1"/>
  <c r="R851" i="1"/>
  <c r="E850" i="1"/>
  <c r="G850" i="1"/>
  <c r="I850" i="1" s="1"/>
  <c r="R850" i="1"/>
  <c r="E849" i="1"/>
  <c r="G849" i="1"/>
  <c r="I849" i="1" s="1"/>
  <c r="R849" i="1"/>
  <c r="E848" i="1"/>
  <c r="G848" i="1"/>
  <c r="I848" i="1" s="1"/>
  <c r="R848" i="1"/>
  <c r="E847" i="1"/>
  <c r="G847" i="1"/>
  <c r="R847" i="1"/>
  <c r="E846" i="1"/>
  <c r="G846" i="1"/>
  <c r="I846" i="1" s="1"/>
  <c r="R846" i="1"/>
  <c r="E845" i="1"/>
  <c r="G845" i="1"/>
  <c r="I845" i="1" s="1"/>
  <c r="R845" i="1"/>
  <c r="E844" i="1"/>
  <c r="G844" i="1"/>
  <c r="I844" i="1" s="1"/>
  <c r="R844" i="1"/>
  <c r="E843" i="1"/>
  <c r="G843" i="1"/>
  <c r="I843" i="1" s="1"/>
  <c r="R843" i="1"/>
  <c r="E842" i="1"/>
  <c r="G842" i="1"/>
  <c r="I842" i="1" s="1"/>
  <c r="R842" i="1"/>
  <c r="E841" i="1"/>
  <c r="G841" i="1"/>
  <c r="I841" i="1" s="1"/>
  <c r="R841" i="1"/>
  <c r="E840" i="1"/>
  <c r="G840" i="1"/>
  <c r="I840" i="1" s="1"/>
  <c r="R840" i="1"/>
  <c r="E839" i="1"/>
  <c r="G839" i="1"/>
  <c r="I839" i="1" s="1"/>
  <c r="R839" i="1"/>
  <c r="E838" i="1"/>
  <c r="G838" i="1"/>
  <c r="I838" i="1" s="1"/>
  <c r="R838" i="1"/>
  <c r="E837" i="1"/>
  <c r="G837" i="1"/>
  <c r="I837" i="1" s="1"/>
  <c r="R837" i="1"/>
  <c r="E836" i="1"/>
  <c r="G836" i="1"/>
  <c r="R836" i="1"/>
  <c r="E835" i="1"/>
  <c r="G835" i="1"/>
  <c r="I835" i="1" s="1"/>
  <c r="R835" i="1"/>
  <c r="E834" i="1"/>
  <c r="G834" i="1"/>
  <c r="I834" i="1" s="1"/>
  <c r="R834" i="1"/>
  <c r="E833" i="1"/>
  <c r="G833" i="1"/>
  <c r="I833" i="1" s="1"/>
  <c r="R833" i="1"/>
  <c r="E832" i="1"/>
  <c r="G832" i="1"/>
  <c r="I832" i="1" s="1"/>
  <c r="R832" i="1"/>
  <c r="E831" i="1"/>
  <c r="G831" i="1"/>
  <c r="I831" i="1" s="1"/>
  <c r="R831" i="1"/>
  <c r="E830" i="1"/>
  <c r="G830" i="1"/>
  <c r="I830" i="1" s="1"/>
  <c r="R830" i="1"/>
  <c r="E829" i="1"/>
  <c r="G829" i="1"/>
  <c r="I829" i="1" s="1"/>
  <c r="R829" i="1"/>
  <c r="E828" i="1"/>
  <c r="G828" i="1"/>
  <c r="I828" i="1" s="1"/>
  <c r="R828" i="1"/>
  <c r="E827" i="1"/>
  <c r="G827" i="1"/>
  <c r="I827" i="1" s="1"/>
  <c r="R827" i="1"/>
  <c r="E826" i="1"/>
  <c r="G826" i="1"/>
  <c r="R826" i="1"/>
  <c r="E825" i="1"/>
  <c r="G825" i="1"/>
  <c r="I825" i="1" s="1"/>
  <c r="R825" i="1"/>
  <c r="E824" i="1"/>
  <c r="G824" i="1"/>
  <c r="I824" i="1" s="1"/>
  <c r="R824" i="1"/>
  <c r="E823" i="1"/>
  <c r="G823" i="1"/>
  <c r="R823" i="1"/>
  <c r="E822" i="1"/>
  <c r="G822" i="1"/>
  <c r="R822" i="1"/>
  <c r="E821" i="1"/>
  <c r="G821" i="1"/>
  <c r="I821" i="1" s="1"/>
  <c r="R821" i="1"/>
  <c r="E820" i="1"/>
  <c r="G820" i="1"/>
  <c r="I820" i="1" s="1"/>
  <c r="R820" i="1"/>
  <c r="E819" i="1"/>
  <c r="G819" i="1"/>
  <c r="I819" i="1" s="1"/>
  <c r="R819" i="1"/>
  <c r="E818" i="1"/>
  <c r="G818" i="1"/>
  <c r="I818" i="1" s="1"/>
  <c r="R818" i="1"/>
  <c r="E817" i="1"/>
  <c r="G817" i="1"/>
  <c r="I817" i="1" s="1"/>
  <c r="R817" i="1"/>
  <c r="E816" i="1"/>
  <c r="G816" i="1"/>
  <c r="I816" i="1" s="1"/>
  <c r="R816" i="1"/>
  <c r="E815" i="1"/>
  <c r="G815" i="1"/>
  <c r="I815" i="1" s="1"/>
  <c r="R815" i="1"/>
  <c r="E814" i="1"/>
  <c r="G814" i="1"/>
  <c r="I814" i="1" s="1"/>
  <c r="R814" i="1"/>
  <c r="E813" i="1"/>
  <c r="G813" i="1"/>
  <c r="I813" i="1" s="1"/>
  <c r="R813" i="1"/>
  <c r="E812" i="1"/>
  <c r="G812" i="1"/>
  <c r="I812" i="1" s="1"/>
  <c r="R812" i="1"/>
  <c r="E811" i="1"/>
  <c r="G811" i="1"/>
  <c r="I811" i="1" s="1"/>
  <c r="R811" i="1"/>
  <c r="E810" i="1"/>
  <c r="G810" i="1"/>
  <c r="I810" i="1" s="1"/>
  <c r="R810" i="1"/>
  <c r="E809" i="1"/>
  <c r="G809" i="1"/>
  <c r="I809" i="1" s="1"/>
  <c r="R809" i="1"/>
  <c r="E808" i="1"/>
  <c r="G808" i="1"/>
  <c r="I808" i="1" s="1"/>
  <c r="R808" i="1"/>
  <c r="E807" i="1"/>
  <c r="G807" i="1"/>
  <c r="I807" i="1" s="1"/>
  <c r="R807" i="1"/>
  <c r="E806" i="1"/>
  <c r="G806" i="1"/>
  <c r="I806" i="1" s="1"/>
  <c r="R806" i="1"/>
  <c r="E805" i="1"/>
  <c r="G805" i="1"/>
  <c r="I805" i="1" s="1"/>
  <c r="R805" i="1"/>
  <c r="E804" i="1"/>
  <c r="G804" i="1"/>
  <c r="I804" i="1" s="1"/>
  <c r="R804" i="1"/>
  <c r="E803" i="1"/>
  <c r="G803" i="1"/>
  <c r="I803" i="1" s="1"/>
  <c r="R803" i="1"/>
  <c r="E802" i="1"/>
  <c r="G802" i="1"/>
  <c r="I802" i="1" s="1"/>
  <c r="R802" i="1"/>
  <c r="E801" i="1"/>
  <c r="G801" i="1"/>
  <c r="I801" i="1" s="1"/>
  <c r="R801" i="1"/>
  <c r="E800" i="1"/>
  <c r="G800" i="1"/>
  <c r="R800" i="1"/>
  <c r="E799" i="1"/>
  <c r="G799" i="1"/>
  <c r="I799" i="1" s="1"/>
  <c r="R799" i="1"/>
  <c r="E798" i="1"/>
  <c r="G798" i="1"/>
  <c r="I798" i="1" s="1"/>
  <c r="R798" i="1"/>
  <c r="E797" i="1"/>
  <c r="G797" i="1"/>
  <c r="I797" i="1" s="1"/>
  <c r="R797" i="1"/>
  <c r="E796" i="1"/>
  <c r="G796" i="1"/>
  <c r="I796" i="1" s="1"/>
  <c r="R796" i="1"/>
  <c r="E795" i="1"/>
  <c r="G795" i="1"/>
  <c r="I795" i="1" s="1"/>
  <c r="R795" i="1"/>
  <c r="E794" i="1"/>
  <c r="G794" i="1"/>
  <c r="I794" i="1" s="1"/>
  <c r="R794" i="1"/>
  <c r="E793" i="1"/>
  <c r="G793" i="1"/>
  <c r="I793" i="1" s="1"/>
  <c r="R793" i="1"/>
  <c r="E792" i="1"/>
  <c r="G792" i="1"/>
  <c r="I792" i="1" s="1"/>
  <c r="R792" i="1"/>
  <c r="E791" i="1"/>
  <c r="G791" i="1"/>
  <c r="I791" i="1" s="1"/>
  <c r="R791" i="1"/>
  <c r="E790" i="1"/>
  <c r="G790" i="1"/>
  <c r="I790" i="1" s="1"/>
  <c r="R790" i="1"/>
  <c r="E789" i="1"/>
  <c r="G789" i="1"/>
  <c r="I789" i="1" s="1"/>
  <c r="R789" i="1"/>
  <c r="E788" i="1"/>
  <c r="G788" i="1"/>
  <c r="I788" i="1" s="1"/>
  <c r="R788" i="1"/>
  <c r="E787" i="1"/>
  <c r="G787" i="1"/>
  <c r="I787" i="1" s="1"/>
  <c r="R787" i="1"/>
  <c r="E786" i="1"/>
  <c r="G786" i="1"/>
  <c r="I786" i="1" s="1"/>
  <c r="R786" i="1"/>
  <c r="E785" i="1"/>
  <c r="G785" i="1"/>
  <c r="I785" i="1" s="1"/>
  <c r="R785" i="1"/>
  <c r="E784" i="1"/>
  <c r="G784" i="1"/>
  <c r="I784" i="1" s="1"/>
  <c r="R784" i="1"/>
  <c r="E783" i="1"/>
  <c r="G783" i="1"/>
  <c r="I783" i="1" s="1"/>
  <c r="R783" i="1"/>
  <c r="E782" i="1"/>
  <c r="G782" i="1"/>
  <c r="I782" i="1" s="1"/>
  <c r="R782" i="1"/>
  <c r="E781" i="1"/>
  <c r="G781" i="1"/>
  <c r="I781" i="1" s="1"/>
  <c r="R781" i="1"/>
  <c r="E780" i="1"/>
  <c r="G780" i="1"/>
  <c r="I780" i="1" s="1"/>
  <c r="R780" i="1"/>
  <c r="E779" i="1"/>
  <c r="G779" i="1"/>
  <c r="R779" i="1"/>
  <c r="E778" i="1"/>
  <c r="G778" i="1"/>
  <c r="R778" i="1"/>
  <c r="E777" i="1"/>
  <c r="G777" i="1"/>
  <c r="I777" i="1" s="1"/>
  <c r="R777" i="1"/>
  <c r="E776" i="1"/>
  <c r="G776" i="1"/>
  <c r="I776" i="1" s="1"/>
  <c r="R776" i="1"/>
  <c r="E775" i="1"/>
  <c r="G775" i="1"/>
  <c r="I775" i="1" s="1"/>
  <c r="R775" i="1"/>
  <c r="E774" i="1"/>
  <c r="G774" i="1"/>
  <c r="I774" i="1" s="1"/>
  <c r="R774" i="1"/>
  <c r="E773" i="1"/>
  <c r="G773" i="1"/>
  <c r="I773" i="1" s="1"/>
  <c r="R773" i="1"/>
  <c r="E772" i="1"/>
  <c r="G772" i="1"/>
  <c r="I772" i="1" s="1"/>
  <c r="R772" i="1"/>
  <c r="E771" i="1"/>
  <c r="G771" i="1"/>
  <c r="I771" i="1" s="1"/>
  <c r="R771" i="1"/>
  <c r="E770" i="1"/>
  <c r="G770" i="1"/>
  <c r="I770" i="1" s="1"/>
  <c r="R770" i="1"/>
  <c r="E769" i="1"/>
  <c r="G769" i="1"/>
  <c r="I769" i="1" s="1"/>
  <c r="R769" i="1"/>
  <c r="E768" i="1"/>
  <c r="G768" i="1"/>
  <c r="I768" i="1" s="1"/>
  <c r="R768" i="1"/>
  <c r="E767" i="1"/>
  <c r="G767" i="1"/>
  <c r="I767" i="1" s="1"/>
  <c r="R767" i="1"/>
  <c r="E766" i="1"/>
  <c r="G766" i="1"/>
  <c r="I766" i="1" s="1"/>
  <c r="R766" i="1"/>
  <c r="E765" i="1"/>
  <c r="G765" i="1"/>
  <c r="I765" i="1" s="1"/>
  <c r="R765" i="1"/>
  <c r="E764" i="1"/>
  <c r="G764" i="1"/>
  <c r="I764" i="1" s="1"/>
  <c r="R764" i="1"/>
  <c r="E763" i="1"/>
  <c r="G763" i="1"/>
  <c r="I763" i="1" s="1"/>
  <c r="R763" i="1"/>
  <c r="E762" i="1"/>
  <c r="G762" i="1"/>
  <c r="I762" i="1" s="1"/>
  <c r="R762" i="1"/>
  <c r="E761" i="1"/>
  <c r="G761" i="1"/>
  <c r="I761" i="1" s="1"/>
  <c r="R761" i="1"/>
  <c r="E760" i="1"/>
  <c r="G760" i="1"/>
  <c r="I760" i="1" s="1"/>
  <c r="R760" i="1"/>
  <c r="E759" i="1"/>
  <c r="G759" i="1"/>
  <c r="I759" i="1" s="1"/>
  <c r="R759" i="1"/>
  <c r="E758" i="1"/>
  <c r="G758" i="1"/>
  <c r="I758" i="1" s="1"/>
  <c r="R758" i="1"/>
  <c r="E757" i="1"/>
  <c r="G757" i="1"/>
  <c r="I757" i="1" s="1"/>
  <c r="R757" i="1"/>
  <c r="E756" i="1"/>
  <c r="G756" i="1"/>
  <c r="I756" i="1" s="1"/>
  <c r="R756" i="1"/>
  <c r="E755" i="1"/>
  <c r="G755" i="1"/>
  <c r="I755" i="1" s="1"/>
  <c r="R755" i="1"/>
  <c r="E754" i="1"/>
  <c r="G754" i="1"/>
  <c r="I754" i="1" s="1"/>
  <c r="R754" i="1"/>
  <c r="E753" i="1"/>
  <c r="G753" i="1"/>
  <c r="I753" i="1" s="1"/>
  <c r="R753" i="1"/>
  <c r="E752" i="1"/>
  <c r="G752" i="1"/>
  <c r="I752" i="1" s="1"/>
  <c r="R752" i="1"/>
  <c r="E751" i="1"/>
  <c r="G751" i="1"/>
  <c r="I751" i="1" s="1"/>
  <c r="R751" i="1"/>
  <c r="E750" i="1"/>
  <c r="G750" i="1"/>
  <c r="I750" i="1" s="1"/>
  <c r="R750" i="1"/>
  <c r="E749" i="1"/>
  <c r="G749" i="1"/>
  <c r="I749" i="1" s="1"/>
  <c r="R749" i="1"/>
  <c r="E748" i="1"/>
  <c r="G748" i="1"/>
  <c r="I748" i="1" s="1"/>
  <c r="R748" i="1"/>
  <c r="E747" i="1"/>
  <c r="G747" i="1"/>
  <c r="I747" i="1" s="1"/>
  <c r="R747" i="1"/>
  <c r="E746" i="1"/>
  <c r="G746" i="1"/>
  <c r="I746" i="1" s="1"/>
  <c r="R746" i="1"/>
  <c r="E745" i="1"/>
  <c r="G745" i="1"/>
  <c r="I745" i="1" s="1"/>
  <c r="R745" i="1"/>
  <c r="E744" i="1"/>
  <c r="G744" i="1"/>
  <c r="I744" i="1" s="1"/>
  <c r="R744" i="1"/>
  <c r="E743" i="1"/>
  <c r="G743" i="1"/>
  <c r="R743" i="1"/>
  <c r="E742" i="1"/>
  <c r="G742" i="1"/>
  <c r="R742" i="1"/>
  <c r="E741" i="1"/>
  <c r="G741" i="1"/>
  <c r="I741" i="1" s="1"/>
  <c r="R741" i="1"/>
  <c r="E740" i="1"/>
  <c r="G740" i="1"/>
  <c r="R740" i="1"/>
  <c r="E739" i="1"/>
  <c r="G739" i="1"/>
  <c r="R739" i="1"/>
  <c r="E738" i="1"/>
  <c r="G738" i="1"/>
  <c r="I738" i="1" s="1"/>
  <c r="R738" i="1"/>
  <c r="E737" i="1"/>
  <c r="G737" i="1"/>
  <c r="I737" i="1" s="1"/>
  <c r="R737" i="1"/>
  <c r="E736" i="1"/>
  <c r="G736" i="1"/>
  <c r="I736" i="1" s="1"/>
  <c r="R736" i="1"/>
  <c r="E735" i="1"/>
  <c r="G735" i="1"/>
  <c r="I735" i="1" s="1"/>
  <c r="R735" i="1"/>
  <c r="E734" i="1"/>
  <c r="G734" i="1"/>
  <c r="I734" i="1" s="1"/>
  <c r="R734" i="1"/>
  <c r="E733" i="1"/>
  <c r="G733" i="1"/>
  <c r="I733" i="1" s="1"/>
  <c r="R733" i="1"/>
  <c r="E732" i="1"/>
  <c r="G732" i="1"/>
  <c r="I732" i="1" s="1"/>
  <c r="R732" i="1"/>
  <c r="E731" i="1"/>
  <c r="G731" i="1"/>
  <c r="I731" i="1" s="1"/>
  <c r="R731" i="1"/>
  <c r="E730" i="1"/>
  <c r="G730" i="1"/>
  <c r="I730" i="1" s="1"/>
  <c r="R730" i="1"/>
  <c r="E729" i="1"/>
  <c r="G729" i="1"/>
  <c r="I729" i="1" s="1"/>
  <c r="R729" i="1"/>
  <c r="E728" i="1"/>
  <c r="G728" i="1"/>
  <c r="R728" i="1"/>
  <c r="E727" i="1"/>
  <c r="G727" i="1"/>
  <c r="I727" i="1" s="1"/>
  <c r="R727" i="1"/>
  <c r="E726" i="1"/>
  <c r="G726" i="1"/>
  <c r="I726" i="1" s="1"/>
  <c r="R726" i="1"/>
  <c r="E725" i="1"/>
  <c r="G725" i="1"/>
  <c r="I725" i="1" s="1"/>
  <c r="R725" i="1"/>
  <c r="E724" i="1"/>
  <c r="G724" i="1"/>
  <c r="I724" i="1" s="1"/>
  <c r="R724" i="1"/>
  <c r="E723" i="1"/>
  <c r="G723" i="1"/>
  <c r="I723" i="1" s="1"/>
  <c r="R723" i="1"/>
  <c r="E722" i="1"/>
  <c r="G722" i="1"/>
  <c r="I722" i="1" s="1"/>
  <c r="R722" i="1"/>
  <c r="E721" i="1"/>
  <c r="G721" i="1"/>
  <c r="I721" i="1" s="1"/>
  <c r="R721" i="1"/>
  <c r="E720" i="1"/>
  <c r="G720" i="1"/>
  <c r="I720" i="1" s="1"/>
  <c r="R720" i="1"/>
  <c r="E719" i="1"/>
  <c r="G719" i="1"/>
  <c r="I719" i="1" s="1"/>
  <c r="R719" i="1"/>
  <c r="E718" i="1"/>
  <c r="G718" i="1"/>
  <c r="I718" i="1" s="1"/>
  <c r="R718" i="1"/>
  <c r="E717" i="1"/>
  <c r="G717" i="1"/>
  <c r="I717" i="1" s="1"/>
  <c r="R717" i="1"/>
  <c r="E716" i="1"/>
  <c r="G716" i="1"/>
  <c r="I716" i="1" s="1"/>
  <c r="R716" i="1"/>
  <c r="E715" i="1"/>
  <c r="G715" i="1"/>
  <c r="I715" i="1" s="1"/>
  <c r="R715" i="1"/>
  <c r="E714" i="1"/>
  <c r="G714" i="1"/>
  <c r="I714" i="1" s="1"/>
  <c r="R714" i="1"/>
  <c r="E713" i="1"/>
  <c r="G713" i="1"/>
  <c r="I713" i="1" s="1"/>
  <c r="R713" i="1"/>
  <c r="E712" i="1"/>
  <c r="G712" i="1"/>
  <c r="I712" i="1" s="1"/>
  <c r="R712" i="1"/>
  <c r="E711" i="1"/>
  <c r="G711" i="1"/>
  <c r="I711" i="1" s="1"/>
  <c r="R711" i="1"/>
  <c r="E710" i="1"/>
  <c r="G710" i="1"/>
  <c r="I710" i="1" s="1"/>
  <c r="R710" i="1"/>
  <c r="E709" i="1"/>
  <c r="G709" i="1"/>
  <c r="I709" i="1" s="1"/>
  <c r="R709" i="1"/>
  <c r="E708" i="1"/>
  <c r="G708" i="1"/>
  <c r="I708" i="1" s="1"/>
  <c r="R708" i="1"/>
  <c r="E707" i="1"/>
  <c r="G707" i="1"/>
  <c r="I707" i="1" s="1"/>
  <c r="R707" i="1"/>
  <c r="E706" i="1"/>
  <c r="G706" i="1"/>
  <c r="I706" i="1" s="1"/>
  <c r="R706" i="1"/>
  <c r="E705" i="1"/>
  <c r="G705" i="1"/>
  <c r="I705" i="1" s="1"/>
  <c r="R705" i="1"/>
  <c r="E704" i="1"/>
  <c r="G704" i="1"/>
  <c r="R704" i="1"/>
  <c r="E703" i="1"/>
  <c r="G703" i="1"/>
  <c r="I703" i="1" s="1"/>
  <c r="R703" i="1"/>
  <c r="E702" i="1"/>
  <c r="G702" i="1"/>
  <c r="R702" i="1"/>
  <c r="E701" i="1"/>
  <c r="G701" i="1"/>
  <c r="I701" i="1" s="1"/>
  <c r="R701" i="1"/>
  <c r="E700" i="1"/>
  <c r="G700" i="1"/>
  <c r="I700" i="1" s="1"/>
  <c r="R700" i="1"/>
  <c r="E699" i="1"/>
  <c r="G699" i="1"/>
  <c r="I699" i="1" s="1"/>
  <c r="R699" i="1"/>
  <c r="E698" i="1"/>
  <c r="G698" i="1"/>
  <c r="I698" i="1" s="1"/>
  <c r="R698" i="1"/>
  <c r="E697" i="1"/>
  <c r="G697" i="1"/>
  <c r="I697" i="1" s="1"/>
  <c r="R697" i="1"/>
  <c r="E696" i="1"/>
  <c r="G696" i="1"/>
  <c r="I696" i="1" s="1"/>
  <c r="R696" i="1"/>
  <c r="E695" i="1"/>
  <c r="G695" i="1"/>
  <c r="R695" i="1"/>
  <c r="E694" i="1"/>
  <c r="G694" i="1"/>
  <c r="R694" i="1"/>
  <c r="E693" i="1"/>
  <c r="G693" i="1"/>
  <c r="I693" i="1" s="1"/>
  <c r="R693" i="1"/>
  <c r="E692" i="1"/>
  <c r="G692" i="1"/>
  <c r="I692" i="1" s="1"/>
  <c r="R692" i="1"/>
  <c r="E691" i="1"/>
  <c r="G691" i="1"/>
  <c r="I691" i="1" s="1"/>
  <c r="R691" i="1"/>
  <c r="E690" i="1"/>
  <c r="G690" i="1"/>
  <c r="I690" i="1" s="1"/>
  <c r="R690" i="1"/>
  <c r="E689" i="1"/>
  <c r="G689" i="1"/>
  <c r="I689" i="1" s="1"/>
  <c r="R689" i="1"/>
  <c r="E688" i="1"/>
  <c r="G688" i="1"/>
  <c r="I688" i="1" s="1"/>
  <c r="R688" i="1"/>
  <c r="E687" i="1"/>
  <c r="G687" i="1"/>
  <c r="I687" i="1" s="1"/>
  <c r="R687" i="1"/>
  <c r="E686" i="1"/>
  <c r="G686" i="1"/>
  <c r="I686" i="1" s="1"/>
  <c r="R686" i="1"/>
  <c r="E685" i="1"/>
  <c r="G685" i="1"/>
  <c r="I685" i="1" s="1"/>
  <c r="R685" i="1"/>
  <c r="E684" i="1"/>
  <c r="G684" i="1"/>
  <c r="I684" i="1" s="1"/>
  <c r="R684" i="1"/>
  <c r="E683" i="1"/>
  <c r="G683" i="1"/>
  <c r="I683" i="1" s="1"/>
  <c r="R683" i="1"/>
  <c r="E682" i="1"/>
  <c r="G682" i="1"/>
  <c r="R682" i="1"/>
  <c r="E681" i="1"/>
  <c r="G681" i="1"/>
  <c r="I681" i="1" s="1"/>
  <c r="R681" i="1"/>
  <c r="E680" i="1"/>
  <c r="G680" i="1"/>
  <c r="I680" i="1" s="1"/>
  <c r="R680" i="1"/>
  <c r="E679" i="1"/>
  <c r="G679" i="1"/>
  <c r="I679" i="1" s="1"/>
  <c r="R679" i="1"/>
  <c r="E678" i="1"/>
  <c r="G678" i="1"/>
  <c r="I678" i="1" s="1"/>
  <c r="R678" i="1"/>
  <c r="E677" i="1"/>
  <c r="G677" i="1"/>
  <c r="I677" i="1" s="1"/>
  <c r="R677" i="1"/>
  <c r="E676" i="1"/>
  <c r="G676" i="1"/>
  <c r="I676" i="1" s="1"/>
  <c r="R676" i="1"/>
  <c r="E675" i="1"/>
  <c r="G675" i="1"/>
  <c r="I675" i="1" s="1"/>
  <c r="R675" i="1"/>
  <c r="E674" i="1"/>
  <c r="G674" i="1"/>
  <c r="I674" i="1" s="1"/>
  <c r="R674" i="1"/>
  <c r="E673" i="1"/>
  <c r="G673" i="1"/>
  <c r="I673" i="1" s="1"/>
  <c r="R673" i="1"/>
  <c r="E672" i="1"/>
  <c r="G672" i="1"/>
  <c r="I672" i="1" s="1"/>
  <c r="R672" i="1"/>
  <c r="E671" i="1"/>
  <c r="G671" i="1"/>
  <c r="I671" i="1" s="1"/>
  <c r="R671" i="1"/>
  <c r="E670" i="1"/>
  <c r="G670" i="1"/>
  <c r="I670" i="1" s="1"/>
  <c r="R670" i="1"/>
  <c r="E669" i="1"/>
  <c r="G669" i="1"/>
  <c r="I669" i="1" s="1"/>
  <c r="R669" i="1"/>
  <c r="E668" i="1"/>
  <c r="G668" i="1"/>
  <c r="I668" i="1" s="1"/>
  <c r="R668" i="1"/>
  <c r="E667" i="1"/>
  <c r="G667" i="1"/>
  <c r="I667" i="1" s="1"/>
  <c r="R667" i="1"/>
  <c r="E666" i="1"/>
  <c r="G666" i="1"/>
  <c r="I666" i="1" s="1"/>
  <c r="R666" i="1"/>
  <c r="E665" i="1"/>
  <c r="G665" i="1"/>
  <c r="I665" i="1" s="1"/>
  <c r="R665" i="1"/>
  <c r="E664" i="1"/>
  <c r="G664" i="1"/>
  <c r="I664" i="1" s="1"/>
  <c r="R664" i="1"/>
  <c r="E663" i="1"/>
  <c r="G663" i="1"/>
  <c r="I663" i="1" s="1"/>
  <c r="R663" i="1"/>
  <c r="E662" i="1"/>
  <c r="G662" i="1"/>
  <c r="I662" i="1" s="1"/>
  <c r="R662" i="1"/>
  <c r="E661" i="1"/>
  <c r="G661" i="1"/>
  <c r="I661" i="1" s="1"/>
  <c r="R661" i="1"/>
  <c r="E660" i="1"/>
  <c r="G660" i="1"/>
  <c r="I660" i="1" s="1"/>
  <c r="R660" i="1"/>
  <c r="E659" i="1"/>
  <c r="G659" i="1"/>
  <c r="R659" i="1"/>
  <c r="E658" i="1"/>
  <c r="G658" i="1"/>
  <c r="I658" i="1" s="1"/>
  <c r="R658" i="1"/>
  <c r="E657" i="1"/>
  <c r="G657" i="1"/>
  <c r="I657" i="1" s="1"/>
  <c r="R657" i="1"/>
  <c r="E656" i="1"/>
  <c r="G656" i="1"/>
  <c r="R656" i="1"/>
  <c r="E655" i="1"/>
  <c r="G655" i="1"/>
  <c r="I655" i="1" s="1"/>
  <c r="R655" i="1"/>
  <c r="E654" i="1"/>
  <c r="G654" i="1"/>
  <c r="I654" i="1" s="1"/>
  <c r="R654" i="1"/>
  <c r="E653" i="1"/>
  <c r="G653" i="1"/>
  <c r="I653" i="1" s="1"/>
  <c r="R653" i="1"/>
  <c r="E652" i="1"/>
  <c r="G652" i="1"/>
  <c r="I652" i="1" s="1"/>
  <c r="R652" i="1"/>
  <c r="E651" i="1"/>
  <c r="G651" i="1"/>
  <c r="I651" i="1" s="1"/>
  <c r="R651" i="1"/>
  <c r="E650" i="1"/>
  <c r="G650" i="1"/>
  <c r="I650" i="1" s="1"/>
  <c r="R650" i="1"/>
  <c r="E649" i="1"/>
  <c r="G649" i="1"/>
  <c r="I649" i="1" s="1"/>
  <c r="R649" i="1"/>
  <c r="E648" i="1"/>
  <c r="G648" i="1"/>
  <c r="I648" i="1" s="1"/>
  <c r="R648" i="1"/>
  <c r="E647" i="1"/>
  <c r="G647" i="1"/>
  <c r="I647" i="1" s="1"/>
  <c r="R647" i="1"/>
  <c r="E646" i="1"/>
  <c r="G646" i="1"/>
  <c r="I646" i="1" s="1"/>
  <c r="R646" i="1"/>
  <c r="E645" i="1"/>
  <c r="G645" i="1"/>
  <c r="I645" i="1" s="1"/>
  <c r="R645" i="1"/>
  <c r="E644" i="1"/>
  <c r="G644" i="1"/>
  <c r="I644" i="1" s="1"/>
  <c r="R644" i="1"/>
  <c r="E643" i="1"/>
  <c r="G643" i="1"/>
  <c r="I643" i="1" s="1"/>
  <c r="R643" i="1"/>
  <c r="E642" i="1"/>
  <c r="G642" i="1"/>
  <c r="R642" i="1"/>
  <c r="E641" i="1"/>
  <c r="G641" i="1"/>
  <c r="I641" i="1" s="1"/>
  <c r="R641" i="1"/>
  <c r="E640" i="1"/>
  <c r="G640" i="1"/>
  <c r="I640" i="1" s="1"/>
  <c r="R640" i="1"/>
  <c r="E639" i="1"/>
  <c r="G639" i="1"/>
  <c r="I639" i="1" s="1"/>
  <c r="R639" i="1"/>
  <c r="E638" i="1"/>
  <c r="G638" i="1"/>
  <c r="I638" i="1" s="1"/>
  <c r="R638" i="1"/>
  <c r="E637" i="1"/>
  <c r="G637" i="1"/>
  <c r="I637" i="1" s="1"/>
  <c r="R637" i="1"/>
  <c r="E636" i="1"/>
  <c r="G636" i="1"/>
  <c r="I636" i="1" s="1"/>
  <c r="R636" i="1"/>
  <c r="E635" i="1"/>
  <c r="G635" i="1"/>
  <c r="I635" i="1" s="1"/>
  <c r="R635" i="1"/>
  <c r="E634" i="1"/>
  <c r="G634" i="1"/>
  <c r="I634" i="1" s="1"/>
  <c r="R634" i="1"/>
  <c r="E633" i="1"/>
  <c r="G633" i="1"/>
  <c r="I633" i="1" s="1"/>
  <c r="R633" i="1"/>
  <c r="E632" i="1"/>
  <c r="G632" i="1"/>
  <c r="R632" i="1"/>
  <c r="E631" i="1"/>
  <c r="G631" i="1"/>
  <c r="I631" i="1" s="1"/>
  <c r="R631" i="1"/>
  <c r="E630" i="1"/>
  <c r="G630" i="1"/>
  <c r="I630" i="1" s="1"/>
  <c r="R630" i="1"/>
  <c r="E629" i="1"/>
  <c r="G629" i="1"/>
  <c r="I629" i="1" s="1"/>
  <c r="R629" i="1"/>
  <c r="E628" i="1"/>
  <c r="G628" i="1"/>
  <c r="R628" i="1"/>
  <c r="E627" i="1"/>
  <c r="G627" i="1"/>
  <c r="I627" i="1" s="1"/>
  <c r="R627" i="1"/>
  <c r="E626" i="1"/>
  <c r="G626" i="1"/>
  <c r="I626" i="1" s="1"/>
  <c r="R626" i="1"/>
  <c r="E625" i="1"/>
  <c r="G625" i="1"/>
  <c r="I625" i="1" s="1"/>
  <c r="R625" i="1"/>
  <c r="E624" i="1"/>
  <c r="G624" i="1"/>
  <c r="I624" i="1" s="1"/>
  <c r="R624" i="1"/>
  <c r="E623" i="1"/>
  <c r="G623" i="1"/>
  <c r="I623" i="1" s="1"/>
  <c r="R623" i="1"/>
  <c r="E622" i="1"/>
  <c r="G622" i="1"/>
  <c r="I622" i="1" s="1"/>
  <c r="R622" i="1"/>
  <c r="E621" i="1"/>
  <c r="G621" i="1"/>
  <c r="I621" i="1" s="1"/>
  <c r="R621" i="1"/>
  <c r="E620" i="1"/>
  <c r="G620" i="1"/>
  <c r="I620" i="1" s="1"/>
  <c r="R620" i="1"/>
  <c r="E619" i="1"/>
  <c r="G619" i="1"/>
  <c r="R619" i="1"/>
  <c r="E618" i="1"/>
  <c r="G618" i="1"/>
  <c r="R618" i="1"/>
  <c r="E617" i="1"/>
  <c r="G617" i="1"/>
  <c r="I617" i="1" s="1"/>
  <c r="R617" i="1"/>
  <c r="E616" i="1"/>
  <c r="G616" i="1"/>
  <c r="I616" i="1" s="1"/>
  <c r="R616" i="1"/>
  <c r="E615" i="1"/>
  <c r="G615" i="1"/>
  <c r="I615" i="1" s="1"/>
  <c r="R615" i="1"/>
  <c r="E614" i="1"/>
  <c r="G614" i="1"/>
  <c r="I614" i="1" s="1"/>
  <c r="R614" i="1"/>
  <c r="E613" i="1"/>
  <c r="G613" i="1"/>
  <c r="I613" i="1" s="1"/>
  <c r="R613" i="1"/>
  <c r="E612" i="1"/>
  <c r="G612" i="1"/>
  <c r="I612" i="1" s="1"/>
  <c r="R612" i="1"/>
  <c r="E611" i="1"/>
  <c r="G611" i="1"/>
  <c r="R611" i="1"/>
  <c r="E610" i="1"/>
  <c r="G610" i="1"/>
  <c r="I610" i="1" s="1"/>
  <c r="R610" i="1"/>
  <c r="E609" i="1"/>
  <c r="G609" i="1"/>
  <c r="I609" i="1" s="1"/>
  <c r="R609" i="1"/>
  <c r="E608" i="1"/>
  <c r="G608" i="1"/>
  <c r="I608" i="1" s="1"/>
  <c r="R608" i="1"/>
  <c r="E607" i="1"/>
  <c r="G607" i="1"/>
  <c r="I607" i="1" s="1"/>
  <c r="R607" i="1"/>
  <c r="E606" i="1"/>
  <c r="G606" i="1"/>
  <c r="I606" i="1" s="1"/>
  <c r="R606" i="1"/>
  <c r="E605" i="1"/>
  <c r="G605" i="1"/>
  <c r="I605" i="1" s="1"/>
  <c r="R605" i="1"/>
  <c r="E604" i="1"/>
  <c r="G604" i="1"/>
  <c r="I604" i="1" s="1"/>
  <c r="R604" i="1"/>
  <c r="E603" i="1"/>
  <c r="G603" i="1"/>
  <c r="I603" i="1" s="1"/>
  <c r="R603" i="1"/>
  <c r="E602" i="1"/>
  <c r="G602" i="1"/>
  <c r="I602" i="1" s="1"/>
  <c r="R602" i="1"/>
  <c r="E601" i="1"/>
  <c r="G601" i="1"/>
  <c r="I601" i="1" s="1"/>
  <c r="R601" i="1"/>
  <c r="E600" i="1"/>
  <c r="G600" i="1"/>
  <c r="I600" i="1" s="1"/>
  <c r="R600" i="1"/>
  <c r="E599" i="1"/>
  <c r="G599" i="1"/>
  <c r="R599" i="1"/>
  <c r="E598" i="1"/>
  <c r="G598" i="1"/>
  <c r="I598" i="1" s="1"/>
  <c r="R598" i="1"/>
  <c r="E597" i="1"/>
  <c r="G597" i="1"/>
  <c r="I597" i="1" s="1"/>
  <c r="R597" i="1"/>
  <c r="E596" i="1"/>
  <c r="G596" i="1"/>
  <c r="I596" i="1" s="1"/>
  <c r="R596" i="1"/>
  <c r="E595" i="1"/>
  <c r="G595" i="1"/>
  <c r="I595" i="1" s="1"/>
  <c r="R595" i="1"/>
  <c r="E594" i="1"/>
  <c r="G594" i="1"/>
  <c r="I594" i="1" s="1"/>
  <c r="R594" i="1"/>
  <c r="E593" i="1"/>
  <c r="G593" i="1"/>
  <c r="I593" i="1" s="1"/>
  <c r="R593" i="1"/>
  <c r="E592" i="1"/>
  <c r="G592" i="1"/>
  <c r="I592" i="1" s="1"/>
  <c r="R592" i="1"/>
  <c r="E591" i="1"/>
  <c r="G591" i="1"/>
  <c r="I591" i="1" s="1"/>
  <c r="R591" i="1"/>
  <c r="E590" i="1"/>
  <c r="G590" i="1"/>
  <c r="I590" i="1" s="1"/>
  <c r="R590" i="1"/>
  <c r="E589" i="1"/>
  <c r="G589" i="1"/>
  <c r="I589" i="1" s="1"/>
  <c r="R589" i="1"/>
  <c r="E588" i="1"/>
  <c r="G588" i="1"/>
  <c r="I588" i="1" s="1"/>
  <c r="R588" i="1"/>
  <c r="E587" i="1"/>
  <c r="G587" i="1"/>
  <c r="I587" i="1" s="1"/>
  <c r="R587" i="1"/>
  <c r="E586" i="1"/>
  <c r="G586" i="1"/>
  <c r="I586" i="1" s="1"/>
  <c r="R586" i="1"/>
  <c r="E585" i="1"/>
  <c r="G585" i="1"/>
  <c r="I585" i="1" s="1"/>
  <c r="R585" i="1"/>
  <c r="E584" i="1"/>
  <c r="G584" i="1"/>
  <c r="I584" i="1" s="1"/>
  <c r="R584" i="1"/>
  <c r="E583" i="1"/>
  <c r="G583" i="1"/>
  <c r="I583" i="1" s="1"/>
  <c r="R583" i="1"/>
  <c r="E582" i="1"/>
  <c r="G582" i="1"/>
  <c r="I582" i="1" s="1"/>
  <c r="R582" i="1"/>
  <c r="E581" i="1"/>
  <c r="G581" i="1"/>
  <c r="I581" i="1" s="1"/>
  <c r="R581" i="1"/>
  <c r="E580" i="1"/>
  <c r="G580" i="1"/>
  <c r="I580" i="1" s="1"/>
  <c r="R580" i="1"/>
  <c r="E579" i="1"/>
  <c r="G579" i="1"/>
  <c r="I579" i="1" s="1"/>
  <c r="R579" i="1"/>
  <c r="E578" i="1"/>
  <c r="G578" i="1"/>
  <c r="I578" i="1" s="1"/>
  <c r="R578" i="1"/>
  <c r="E577" i="1"/>
  <c r="G577" i="1"/>
  <c r="I577" i="1" s="1"/>
  <c r="R577" i="1"/>
  <c r="E576" i="1"/>
  <c r="G576" i="1"/>
  <c r="I576" i="1" s="1"/>
  <c r="R576" i="1"/>
  <c r="E575" i="1"/>
  <c r="G575" i="1"/>
  <c r="I575" i="1" s="1"/>
  <c r="R575" i="1"/>
  <c r="E574" i="1"/>
  <c r="G574" i="1"/>
  <c r="I574" i="1" s="1"/>
  <c r="R574" i="1"/>
  <c r="E573" i="1"/>
  <c r="G573" i="1"/>
  <c r="I573" i="1" s="1"/>
  <c r="R573" i="1"/>
  <c r="E572" i="1"/>
  <c r="G572" i="1"/>
  <c r="I572" i="1" s="1"/>
  <c r="R572" i="1"/>
  <c r="E571" i="1"/>
  <c r="G571" i="1"/>
  <c r="R571" i="1"/>
  <c r="E570" i="1"/>
  <c r="G570" i="1"/>
  <c r="I570" i="1" s="1"/>
  <c r="R570" i="1"/>
  <c r="E569" i="1"/>
  <c r="G569" i="1"/>
  <c r="I569" i="1" s="1"/>
  <c r="R569" i="1"/>
  <c r="E568" i="1"/>
  <c r="G568" i="1"/>
  <c r="I568" i="1" s="1"/>
  <c r="R568" i="1"/>
  <c r="E567" i="1"/>
  <c r="G567" i="1"/>
  <c r="I567" i="1" s="1"/>
  <c r="R567" i="1"/>
  <c r="E566" i="1"/>
  <c r="G566" i="1"/>
  <c r="I566" i="1" s="1"/>
  <c r="R566" i="1"/>
  <c r="E565" i="1"/>
  <c r="G565" i="1"/>
  <c r="I565" i="1" s="1"/>
  <c r="R565" i="1"/>
  <c r="E564" i="1"/>
  <c r="G564" i="1"/>
  <c r="I564" i="1" s="1"/>
  <c r="R564" i="1"/>
  <c r="E563" i="1"/>
  <c r="G563" i="1"/>
  <c r="I563" i="1" s="1"/>
  <c r="R563" i="1"/>
  <c r="E562" i="1"/>
  <c r="G562" i="1"/>
  <c r="I562" i="1" s="1"/>
  <c r="R562" i="1"/>
  <c r="E561" i="1"/>
  <c r="G561" i="1"/>
  <c r="R561" i="1"/>
  <c r="E560" i="1"/>
  <c r="G560" i="1"/>
  <c r="I560" i="1" s="1"/>
  <c r="R560" i="1"/>
  <c r="E559" i="1"/>
  <c r="G559" i="1"/>
  <c r="R559" i="1"/>
  <c r="E558" i="1"/>
  <c r="G558" i="1"/>
  <c r="I558" i="1" s="1"/>
  <c r="R558" i="1"/>
  <c r="E557" i="1"/>
  <c r="G557" i="1"/>
  <c r="I557" i="1" s="1"/>
  <c r="R557" i="1"/>
  <c r="E556" i="1"/>
  <c r="G556" i="1"/>
  <c r="I556" i="1" s="1"/>
  <c r="R556" i="1"/>
  <c r="E555" i="1"/>
  <c r="G555" i="1"/>
  <c r="I555" i="1" s="1"/>
  <c r="R555" i="1"/>
  <c r="E554" i="1"/>
  <c r="G554" i="1"/>
  <c r="I554" i="1" s="1"/>
  <c r="R554" i="1"/>
  <c r="E553" i="1"/>
  <c r="G553" i="1"/>
  <c r="I553" i="1" s="1"/>
  <c r="R553" i="1"/>
  <c r="E552" i="1"/>
  <c r="G552" i="1"/>
  <c r="I552" i="1" s="1"/>
  <c r="R552" i="1"/>
  <c r="E551" i="1"/>
  <c r="G551" i="1"/>
  <c r="I551" i="1" s="1"/>
  <c r="R551" i="1"/>
  <c r="E550" i="1"/>
  <c r="G550" i="1"/>
  <c r="I550" i="1" s="1"/>
  <c r="R550" i="1"/>
  <c r="E549" i="1"/>
  <c r="G549" i="1"/>
  <c r="I549" i="1" s="1"/>
  <c r="R549" i="1"/>
  <c r="E548" i="1"/>
  <c r="G548" i="1"/>
  <c r="I548" i="1" s="1"/>
  <c r="R548" i="1"/>
  <c r="E547" i="1"/>
  <c r="G547" i="1"/>
  <c r="I547" i="1" s="1"/>
  <c r="R547" i="1"/>
  <c r="E546" i="1"/>
  <c r="G546" i="1"/>
  <c r="I546" i="1" s="1"/>
  <c r="R546" i="1"/>
  <c r="E545" i="1"/>
  <c r="G545" i="1"/>
  <c r="I545" i="1" s="1"/>
  <c r="R545" i="1"/>
  <c r="E544" i="1"/>
  <c r="G544" i="1"/>
  <c r="I544" i="1" s="1"/>
  <c r="R544" i="1"/>
  <c r="E543" i="1"/>
  <c r="G543" i="1"/>
  <c r="I543" i="1" s="1"/>
  <c r="R543" i="1"/>
  <c r="E542" i="1"/>
  <c r="G542" i="1"/>
  <c r="I542" i="1" s="1"/>
  <c r="R542" i="1"/>
  <c r="E541" i="1"/>
  <c r="G541" i="1"/>
  <c r="I541" i="1" s="1"/>
  <c r="R541" i="1"/>
  <c r="E540" i="1"/>
  <c r="G540" i="1"/>
  <c r="I540" i="1" s="1"/>
  <c r="R540" i="1"/>
  <c r="E539" i="1"/>
  <c r="G539" i="1"/>
  <c r="I539" i="1" s="1"/>
  <c r="R539" i="1"/>
  <c r="E538" i="1"/>
  <c r="G538" i="1"/>
  <c r="R538" i="1"/>
  <c r="E537" i="1"/>
  <c r="G537" i="1"/>
  <c r="I537" i="1" s="1"/>
  <c r="R537" i="1"/>
  <c r="E536" i="1"/>
  <c r="G536" i="1"/>
  <c r="I536" i="1" s="1"/>
  <c r="R536" i="1"/>
  <c r="E535" i="1"/>
  <c r="G535" i="1"/>
  <c r="R535" i="1"/>
  <c r="E534" i="1"/>
  <c r="G534" i="1"/>
  <c r="R534" i="1"/>
  <c r="E533" i="1"/>
  <c r="G533" i="1"/>
  <c r="I533" i="1" s="1"/>
  <c r="R533" i="1"/>
  <c r="E532" i="1"/>
  <c r="G532" i="1"/>
  <c r="I532" i="1" s="1"/>
  <c r="R532" i="1"/>
  <c r="E531" i="1"/>
  <c r="G531" i="1"/>
  <c r="I531" i="1" s="1"/>
  <c r="R531" i="1"/>
  <c r="E530" i="1"/>
  <c r="G530" i="1"/>
  <c r="I530" i="1" s="1"/>
  <c r="R530" i="1"/>
  <c r="E529" i="1"/>
  <c r="G529" i="1"/>
  <c r="I529" i="1" s="1"/>
  <c r="R529" i="1"/>
  <c r="E528" i="1"/>
  <c r="G528" i="1"/>
  <c r="I528" i="1" s="1"/>
  <c r="R528" i="1"/>
  <c r="E527" i="1"/>
  <c r="G527" i="1"/>
  <c r="I527" i="1" s="1"/>
  <c r="R527" i="1"/>
  <c r="E526" i="1"/>
  <c r="G526" i="1"/>
  <c r="I526" i="1" s="1"/>
  <c r="R526" i="1"/>
  <c r="E525" i="1"/>
  <c r="G525" i="1"/>
  <c r="I525" i="1" s="1"/>
  <c r="R525" i="1"/>
  <c r="E524" i="1"/>
  <c r="G524" i="1"/>
  <c r="I524" i="1" s="1"/>
  <c r="R524" i="1"/>
  <c r="E523" i="1"/>
  <c r="G523" i="1"/>
  <c r="I523" i="1" s="1"/>
  <c r="R523" i="1"/>
  <c r="E522" i="1"/>
  <c r="G522" i="1"/>
  <c r="I522" i="1" s="1"/>
  <c r="R522" i="1"/>
  <c r="E521" i="1"/>
  <c r="G521" i="1"/>
  <c r="I521" i="1" s="1"/>
  <c r="R521" i="1"/>
  <c r="E520" i="1"/>
  <c r="G520" i="1"/>
  <c r="I520" i="1" s="1"/>
  <c r="R520" i="1"/>
  <c r="E519" i="1"/>
  <c r="G519" i="1"/>
  <c r="I519" i="1" s="1"/>
  <c r="R519" i="1"/>
  <c r="E518" i="1"/>
  <c r="G518" i="1"/>
  <c r="I518" i="1" s="1"/>
  <c r="R518" i="1"/>
  <c r="E517" i="1"/>
  <c r="G517" i="1"/>
  <c r="I517" i="1" s="1"/>
  <c r="R517" i="1"/>
  <c r="E516" i="1"/>
  <c r="G516" i="1"/>
  <c r="I516" i="1" s="1"/>
  <c r="R516" i="1"/>
  <c r="E515" i="1"/>
  <c r="G515" i="1"/>
  <c r="I515" i="1" s="1"/>
  <c r="R515" i="1"/>
  <c r="E514" i="1"/>
  <c r="G514" i="1"/>
  <c r="I514" i="1" s="1"/>
  <c r="R514" i="1"/>
  <c r="E513" i="1"/>
  <c r="G513" i="1"/>
  <c r="I513" i="1" s="1"/>
  <c r="R513" i="1"/>
  <c r="E512" i="1"/>
  <c r="G512" i="1"/>
  <c r="I512" i="1" s="1"/>
  <c r="R512" i="1"/>
  <c r="E511" i="1"/>
  <c r="G511" i="1"/>
  <c r="I511" i="1" s="1"/>
  <c r="R511" i="1"/>
  <c r="E510" i="1"/>
  <c r="G510" i="1"/>
  <c r="I510" i="1" s="1"/>
  <c r="R510" i="1"/>
  <c r="E509" i="1"/>
  <c r="G509" i="1"/>
  <c r="I509" i="1" s="1"/>
  <c r="R509" i="1"/>
  <c r="E508" i="1"/>
  <c r="G508" i="1"/>
  <c r="I508" i="1" s="1"/>
  <c r="R508" i="1"/>
  <c r="E507" i="1"/>
  <c r="G507" i="1"/>
  <c r="I507" i="1" s="1"/>
  <c r="R507" i="1"/>
  <c r="E506" i="1"/>
  <c r="G506" i="1"/>
  <c r="I506" i="1" s="1"/>
  <c r="R506" i="1"/>
  <c r="E505" i="1"/>
  <c r="G505" i="1"/>
  <c r="I505" i="1" s="1"/>
  <c r="R505" i="1"/>
  <c r="E504" i="1"/>
  <c r="G504" i="1"/>
  <c r="I504" i="1" s="1"/>
  <c r="R504" i="1"/>
  <c r="E503" i="1"/>
  <c r="G503" i="1"/>
  <c r="I503" i="1" s="1"/>
  <c r="R503" i="1"/>
  <c r="E502" i="1"/>
  <c r="G502" i="1"/>
  <c r="I502" i="1" s="1"/>
  <c r="R502" i="1"/>
  <c r="E501" i="1"/>
  <c r="G501" i="1"/>
  <c r="I501" i="1" s="1"/>
  <c r="R501" i="1"/>
  <c r="E500" i="1"/>
  <c r="G500" i="1"/>
  <c r="I500" i="1" s="1"/>
  <c r="R500" i="1"/>
  <c r="E499" i="1"/>
  <c r="G499" i="1"/>
  <c r="I499" i="1" s="1"/>
  <c r="R499" i="1"/>
  <c r="E498" i="1"/>
  <c r="G498" i="1"/>
  <c r="I498" i="1" s="1"/>
  <c r="R498" i="1"/>
  <c r="E497" i="1"/>
  <c r="G497" i="1"/>
  <c r="I497" i="1" s="1"/>
  <c r="R497" i="1"/>
  <c r="E496" i="1"/>
  <c r="G496" i="1"/>
  <c r="I496" i="1" s="1"/>
  <c r="R496" i="1"/>
  <c r="E495" i="1"/>
  <c r="G495" i="1"/>
  <c r="I495" i="1" s="1"/>
  <c r="R495" i="1"/>
  <c r="E494" i="1"/>
  <c r="G494" i="1"/>
  <c r="I494" i="1" s="1"/>
  <c r="R494" i="1"/>
  <c r="E493" i="1"/>
  <c r="G493" i="1"/>
  <c r="I493" i="1" s="1"/>
  <c r="R493" i="1"/>
  <c r="E492" i="1"/>
  <c r="G492" i="1"/>
  <c r="I492" i="1" s="1"/>
  <c r="R492" i="1"/>
  <c r="E491" i="1"/>
  <c r="G491" i="1"/>
  <c r="R491" i="1"/>
  <c r="E490" i="1"/>
  <c r="G490" i="1"/>
  <c r="R490" i="1"/>
  <c r="E489" i="1"/>
  <c r="G489" i="1"/>
  <c r="I489" i="1" s="1"/>
  <c r="R489" i="1"/>
  <c r="E488" i="1"/>
  <c r="G488" i="1"/>
  <c r="I488" i="1" s="1"/>
  <c r="R488" i="1"/>
  <c r="E487" i="1"/>
  <c r="G487" i="1"/>
  <c r="I487" i="1" s="1"/>
  <c r="R487" i="1"/>
  <c r="E486" i="1"/>
  <c r="G486" i="1"/>
  <c r="I486" i="1" s="1"/>
  <c r="R486" i="1"/>
  <c r="E485" i="1"/>
  <c r="G485" i="1"/>
  <c r="I485" i="1" s="1"/>
  <c r="R485" i="1"/>
  <c r="E484" i="1"/>
  <c r="G484" i="1"/>
  <c r="I484" i="1" s="1"/>
  <c r="R484" i="1"/>
  <c r="E483" i="1"/>
  <c r="G483" i="1"/>
  <c r="I483" i="1" s="1"/>
  <c r="R483" i="1"/>
  <c r="E482" i="1"/>
  <c r="G482" i="1"/>
  <c r="I482" i="1" s="1"/>
  <c r="R482" i="1"/>
  <c r="E481" i="1"/>
  <c r="G481" i="1"/>
  <c r="I481" i="1" s="1"/>
  <c r="R481" i="1"/>
  <c r="E480" i="1"/>
  <c r="G480" i="1"/>
  <c r="I480" i="1" s="1"/>
  <c r="R480" i="1"/>
  <c r="E479" i="1"/>
  <c r="G479" i="1"/>
  <c r="I479" i="1" s="1"/>
  <c r="R479" i="1"/>
  <c r="E478" i="1"/>
  <c r="G478" i="1"/>
  <c r="I478" i="1" s="1"/>
  <c r="R478" i="1"/>
  <c r="E477" i="1"/>
  <c r="G477" i="1"/>
  <c r="I477" i="1" s="1"/>
  <c r="R477" i="1"/>
  <c r="E476" i="1"/>
  <c r="G476" i="1"/>
  <c r="I476" i="1" s="1"/>
  <c r="R476" i="1"/>
  <c r="E475" i="1"/>
  <c r="G475" i="1"/>
  <c r="I475" i="1" s="1"/>
  <c r="R475" i="1"/>
  <c r="E474" i="1"/>
  <c r="G474" i="1"/>
  <c r="I474" i="1" s="1"/>
  <c r="R474" i="1"/>
  <c r="E473" i="1"/>
  <c r="G473" i="1"/>
  <c r="I473" i="1" s="1"/>
  <c r="R473" i="1"/>
  <c r="E472" i="1"/>
  <c r="G472" i="1"/>
  <c r="I472" i="1" s="1"/>
  <c r="R472" i="1"/>
  <c r="E471" i="1"/>
  <c r="G471" i="1"/>
  <c r="I471" i="1" s="1"/>
  <c r="R471" i="1"/>
  <c r="E470" i="1"/>
  <c r="G470" i="1"/>
  <c r="I470" i="1" s="1"/>
  <c r="R470" i="1"/>
  <c r="E469" i="1"/>
  <c r="G469" i="1"/>
  <c r="I469" i="1" s="1"/>
  <c r="R469" i="1"/>
  <c r="E468" i="1"/>
  <c r="G468" i="1"/>
  <c r="I468" i="1" s="1"/>
  <c r="R468" i="1"/>
  <c r="E467" i="1"/>
  <c r="G467" i="1"/>
  <c r="I467" i="1" s="1"/>
  <c r="R467" i="1"/>
  <c r="E466" i="1"/>
  <c r="G466" i="1"/>
  <c r="I466" i="1" s="1"/>
  <c r="R466" i="1"/>
  <c r="E465" i="1"/>
  <c r="G465" i="1"/>
  <c r="I465" i="1" s="1"/>
  <c r="R465" i="1"/>
  <c r="E464" i="1"/>
  <c r="G464" i="1"/>
  <c r="I464" i="1" s="1"/>
  <c r="R464" i="1"/>
  <c r="E463" i="1"/>
  <c r="G463" i="1"/>
  <c r="I463" i="1" s="1"/>
  <c r="R463" i="1"/>
  <c r="E462" i="1"/>
  <c r="G462" i="1"/>
  <c r="I462" i="1" s="1"/>
  <c r="R462" i="1"/>
  <c r="E461" i="1"/>
  <c r="G461" i="1"/>
  <c r="I461" i="1" s="1"/>
  <c r="R461" i="1"/>
  <c r="E460" i="1"/>
  <c r="G460" i="1"/>
  <c r="I460" i="1" s="1"/>
  <c r="R460" i="1"/>
  <c r="E459" i="1"/>
  <c r="G459" i="1"/>
  <c r="I459" i="1" s="1"/>
  <c r="R459" i="1"/>
  <c r="E458" i="1"/>
  <c r="G458" i="1"/>
  <c r="I458" i="1" s="1"/>
  <c r="R458" i="1"/>
  <c r="E457" i="1"/>
  <c r="G457" i="1"/>
  <c r="I457" i="1" s="1"/>
  <c r="R457" i="1"/>
  <c r="E456" i="1"/>
  <c r="G456" i="1"/>
  <c r="I456" i="1" s="1"/>
  <c r="R456" i="1"/>
  <c r="E455" i="1"/>
  <c r="G455" i="1"/>
  <c r="R455" i="1"/>
  <c r="E454" i="1"/>
  <c r="G454" i="1"/>
  <c r="R454" i="1"/>
  <c r="E453" i="1"/>
  <c r="G453" i="1"/>
  <c r="I453" i="1" s="1"/>
  <c r="R453" i="1"/>
  <c r="E452" i="1"/>
  <c r="G452" i="1"/>
  <c r="I452" i="1" s="1"/>
  <c r="R452" i="1"/>
  <c r="E451" i="1"/>
  <c r="G451" i="1"/>
  <c r="I451" i="1" s="1"/>
  <c r="R451" i="1"/>
  <c r="E450" i="1"/>
  <c r="G450" i="1"/>
  <c r="I450" i="1" s="1"/>
  <c r="R450" i="1"/>
  <c r="E449" i="1"/>
  <c r="G449" i="1"/>
  <c r="I449" i="1" s="1"/>
  <c r="R449" i="1"/>
  <c r="E448" i="1"/>
  <c r="G448" i="1"/>
  <c r="I448" i="1" s="1"/>
  <c r="R448" i="1"/>
  <c r="E447" i="1"/>
  <c r="G447" i="1"/>
  <c r="I447" i="1" s="1"/>
  <c r="R447" i="1"/>
  <c r="E446" i="1"/>
  <c r="G446" i="1"/>
  <c r="I446" i="1" s="1"/>
  <c r="R446" i="1"/>
  <c r="E445" i="1"/>
  <c r="G445" i="1"/>
  <c r="I445" i="1" s="1"/>
  <c r="R445" i="1"/>
  <c r="E444" i="1"/>
  <c r="G444" i="1"/>
  <c r="I444" i="1" s="1"/>
  <c r="R444" i="1"/>
  <c r="E443" i="1"/>
  <c r="G443" i="1"/>
  <c r="I443" i="1" s="1"/>
  <c r="R443" i="1"/>
  <c r="E442" i="1"/>
  <c r="G442" i="1"/>
  <c r="I442" i="1" s="1"/>
  <c r="R442" i="1"/>
  <c r="E441" i="1"/>
  <c r="G441" i="1"/>
  <c r="I441" i="1" s="1"/>
  <c r="R441" i="1"/>
  <c r="E440" i="1"/>
  <c r="G440" i="1"/>
  <c r="I440" i="1" s="1"/>
  <c r="R440" i="1"/>
  <c r="E439" i="1"/>
  <c r="G439" i="1"/>
  <c r="I439" i="1" s="1"/>
  <c r="R439" i="1"/>
  <c r="E438" i="1"/>
  <c r="G438" i="1"/>
  <c r="I438" i="1" s="1"/>
  <c r="R438" i="1"/>
  <c r="E437" i="1"/>
  <c r="G437" i="1"/>
  <c r="I437" i="1" s="1"/>
  <c r="R437" i="1"/>
  <c r="E436" i="1"/>
  <c r="G436" i="1"/>
  <c r="I436" i="1" s="1"/>
  <c r="R436" i="1"/>
  <c r="E435" i="1"/>
  <c r="G435" i="1"/>
  <c r="I435" i="1" s="1"/>
  <c r="R435" i="1"/>
  <c r="E434" i="1"/>
  <c r="G434" i="1"/>
  <c r="I434" i="1" s="1"/>
  <c r="R434" i="1"/>
  <c r="E433" i="1"/>
  <c r="G433" i="1"/>
  <c r="I433" i="1" s="1"/>
  <c r="R433" i="1"/>
  <c r="E432" i="1"/>
  <c r="G432" i="1"/>
  <c r="I432" i="1" s="1"/>
  <c r="R432" i="1"/>
  <c r="E431" i="1"/>
  <c r="G431" i="1"/>
  <c r="I431" i="1" s="1"/>
  <c r="R431" i="1"/>
  <c r="E430" i="1"/>
  <c r="G430" i="1"/>
  <c r="I430" i="1" s="1"/>
  <c r="R430" i="1"/>
  <c r="E429" i="1"/>
  <c r="G429" i="1"/>
  <c r="I429" i="1" s="1"/>
  <c r="R429" i="1"/>
  <c r="E428" i="1"/>
  <c r="G428" i="1"/>
  <c r="I428" i="1" s="1"/>
  <c r="R428" i="1"/>
  <c r="E427" i="1"/>
  <c r="G427" i="1"/>
  <c r="I427" i="1" s="1"/>
  <c r="R427" i="1"/>
  <c r="E426" i="1"/>
  <c r="G426" i="1"/>
  <c r="I426" i="1" s="1"/>
  <c r="R426" i="1"/>
  <c r="E425" i="1"/>
  <c r="G425" i="1"/>
  <c r="I425" i="1" s="1"/>
  <c r="R425" i="1"/>
  <c r="E424" i="1"/>
  <c r="G424" i="1"/>
  <c r="I424" i="1" s="1"/>
  <c r="R424" i="1"/>
  <c r="E423" i="1"/>
  <c r="G423" i="1"/>
  <c r="I423" i="1" s="1"/>
  <c r="R423" i="1"/>
  <c r="E422" i="1"/>
  <c r="G422" i="1"/>
  <c r="I422" i="1" s="1"/>
  <c r="R422" i="1"/>
  <c r="E421" i="1"/>
  <c r="G421" i="1"/>
  <c r="I421" i="1" s="1"/>
  <c r="R421" i="1"/>
  <c r="E420" i="1"/>
  <c r="G420" i="1"/>
  <c r="I420" i="1" s="1"/>
  <c r="R420" i="1"/>
  <c r="E419" i="1"/>
  <c r="G419" i="1"/>
  <c r="I419" i="1" s="1"/>
  <c r="R419" i="1"/>
  <c r="E418" i="1"/>
  <c r="G418" i="1"/>
  <c r="I418" i="1" s="1"/>
  <c r="R418" i="1"/>
  <c r="E417" i="1"/>
  <c r="G417" i="1"/>
  <c r="I417" i="1" s="1"/>
  <c r="R417" i="1"/>
  <c r="E416" i="1"/>
  <c r="G416" i="1"/>
  <c r="I416" i="1" s="1"/>
  <c r="R416" i="1"/>
  <c r="E415" i="1"/>
  <c r="G415" i="1"/>
  <c r="R415" i="1"/>
  <c r="E414" i="1"/>
  <c r="G414" i="1"/>
  <c r="R414" i="1"/>
  <c r="E413" i="1"/>
  <c r="G413" i="1"/>
  <c r="I413" i="1" s="1"/>
  <c r="R413" i="1"/>
  <c r="E412" i="1"/>
  <c r="G412" i="1"/>
  <c r="I412" i="1" s="1"/>
  <c r="R412" i="1"/>
  <c r="E411" i="1"/>
  <c r="G411" i="1"/>
  <c r="I411" i="1" s="1"/>
  <c r="R411" i="1"/>
  <c r="E410" i="1"/>
  <c r="G410" i="1"/>
  <c r="I410" i="1" s="1"/>
  <c r="R410" i="1"/>
  <c r="E409" i="1"/>
  <c r="G409" i="1"/>
  <c r="I409" i="1" s="1"/>
  <c r="R409" i="1"/>
  <c r="E408" i="1"/>
  <c r="G408" i="1"/>
  <c r="I408" i="1" s="1"/>
  <c r="R408" i="1"/>
  <c r="E407" i="1"/>
  <c r="G407" i="1"/>
  <c r="R407" i="1"/>
  <c r="E406" i="1"/>
  <c r="G406" i="1"/>
  <c r="R406" i="1"/>
  <c r="E405" i="1"/>
  <c r="G405" i="1"/>
  <c r="I405" i="1" s="1"/>
  <c r="R405" i="1"/>
  <c r="E404" i="1"/>
  <c r="G404" i="1"/>
  <c r="I404" i="1" s="1"/>
  <c r="R404" i="1"/>
  <c r="E403" i="1"/>
  <c r="G403" i="1"/>
  <c r="I403" i="1" s="1"/>
  <c r="R403" i="1"/>
  <c r="E402" i="1"/>
  <c r="G402" i="1"/>
  <c r="I402" i="1" s="1"/>
  <c r="R402" i="1"/>
  <c r="E401" i="1"/>
  <c r="G401" i="1"/>
  <c r="I401" i="1" s="1"/>
  <c r="R401" i="1"/>
  <c r="E400" i="1"/>
  <c r="G400" i="1"/>
  <c r="I400" i="1" s="1"/>
  <c r="R400" i="1"/>
  <c r="E399" i="1"/>
  <c r="G399" i="1"/>
  <c r="I399" i="1" s="1"/>
  <c r="R399" i="1"/>
  <c r="E398" i="1"/>
  <c r="G398" i="1"/>
  <c r="I398" i="1" s="1"/>
  <c r="R398" i="1"/>
  <c r="E397" i="1"/>
  <c r="G397" i="1"/>
  <c r="I397" i="1" s="1"/>
  <c r="R397" i="1"/>
  <c r="E396" i="1"/>
  <c r="G396" i="1"/>
  <c r="I396" i="1" s="1"/>
  <c r="R396" i="1"/>
  <c r="E395" i="1"/>
  <c r="G395" i="1"/>
  <c r="I395" i="1" s="1"/>
  <c r="R395" i="1"/>
  <c r="E394" i="1"/>
  <c r="G394" i="1"/>
  <c r="R394" i="1"/>
  <c r="E393" i="1"/>
  <c r="G393" i="1"/>
  <c r="I393" i="1" s="1"/>
  <c r="R393" i="1"/>
  <c r="E392" i="1"/>
  <c r="G392" i="1"/>
  <c r="I392" i="1" s="1"/>
  <c r="R392" i="1"/>
  <c r="E391" i="1"/>
  <c r="G391" i="1"/>
  <c r="I391" i="1" s="1"/>
  <c r="R391" i="1"/>
  <c r="E390" i="1"/>
  <c r="G390" i="1"/>
  <c r="I390" i="1" s="1"/>
  <c r="R390" i="1"/>
  <c r="E389" i="1"/>
  <c r="G389" i="1"/>
  <c r="I389" i="1" s="1"/>
  <c r="R389" i="1"/>
  <c r="E388" i="1"/>
  <c r="G388" i="1"/>
  <c r="I388" i="1" s="1"/>
  <c r="R388" i="1"/>
  <c r="E387" i="1"/>
  <c r="G387" i="1"/>
  <c r="I387" i="1" s="1"/>
  <c r="R387" i="1"/>
  <c r="E386" i="1"/>
  <c r="G386" i="1"/>
  <c r="I386" i="1" s="1"/>
  <c r="R386" i="1"/>
  <c r="E385" i="1"/>
  <c r="G385" i="1"/>
  <c r="I385" i="1" s="1"/>
  <c r="R385" i="1"/>
  <c r="E384" i="1"/>
  <c r="G384" i="1"/>
  <c r="I384" i="1" s="1"/>
  <c r="R384" i="1"/>
  <c r="E383" i="1"/>
  <c r="G383" i="1"/>
  <c r="I383" i="1" s="1"/>
  <c r="R383" i="1"/>
  <c r="E382" i="1"/>
  <c r="G382" i="1"/>
  <c r="I382" i="1" s="1"/>
  <c r="R382" i="1"/>
  <c r="E381" i="1"/>
  <c r="G381" i="1"/>
  <c r="I381" i="1" s="1"/>
  <c r="R381" i="1"/>
  <c r="E380" i="1"/>
  <c r="G380" i="1"/>
  <c r="I380" i="1" s="1"/>
  <c r="R380" i="1"/>
  <c r="E379" i="1"/>
  <c r="G379" i="1"/>
  <c r="I379" i="1" s="1"/>
  <c r="R379" i="1"/>
  <c r="E378" i="1"/>
  <c r="G378" i="1"/>
  <c r="I378" i="1" s="1"/>
  <c r="R378" i="1"/>
  <c r="E377" i="1"/>
  <c r="G377" i="1"/>
  <c r="I377" i="1" s="1"/>
  <c r="R377" i="1"/>
  <c r="E376" i="1"/>
  <c r="G376" i="1"/>
  <c r="I376" i="1" s="1"/>
  <c r="R376" i="1"/>
  <c r="E375" i="1"/>
  <c r="G375" i="1"/>
  <c r="I375" i="1" s="1"/>
  <c r="R375" i="1"/>
  <c r="E374" i="1"/>
  <c r="G374" i="1"/>
  <c r="I374" i="1" s="1"/>
  <c r="R374" i="1"/>
  <c r="E373" i="1"/>
  <c r="G373" i="1"/>
  <c r="I373" i="1" s="1"/>
  <c r="R373" i="1"/>
  <c r="E372" i="1"/>
  <c r="G372" i="1"/>
  <c r="I372" i="1" s="1"/>
  <c r="R372" i="1"/>
  <c r="E371" i="1"/>
  <c r="G371" i="1"/>
  <c r="I371" i="1" s="1"/>
  <c r="R371" i="1"/>
  <c r="E370" i="1"/>
  <c r="G370" i="1"/>
  <c r="I370" i="1" s="1"/>
  <c r="R370" i="1"/>
  <c r="E369" i="1"/>
  <c r="G369" i="1"/>
  <c r="I369" i="1" s="1"/>
  <c r="R369" i="1"/>
  <c r="E368" i="1"/>
  <c r="G368" i="1"/>
  <c r="I368" i="1" s="1"/>
  <c r="R368" i="1"/>
  <c r="E367" i="1"/>
  <c r="G367" i="1"/>
  <c r="I367" i="1" s="1"/>
  <c r="R367" i="1"/>
  <c r="E366" i="1"/>
  <c r="G366" i="1"/>
  <c r="R366" i="1"/>
  <c r="E365" i="1"/>
  <c r="G365" i="1"/>
  <c r="I365" i="1" s="1"/>
  <c r="R365" i="1"/>
  <c r="E364" i="1"/>
  <c r="G364" i="1"/>
  <c r="I364" i="1" s="1"/>
  <c r="R364" i="1"/>
  <c r="E363" i="1"/>
  <c r="G363" i="1"/>
  <c r="I363" i="1" s="1"/>
  <c r="R363" i="1"/>
  <c r="E362" i="1"/>
  <c r="G362" i="1"/>
  <c r="I362" i="1" s="1"/>
  <c r="R362" i="1"/>
  <c r="E361" i="1"/>
  <c r="G361" i="1"/>
  <c r="I361" i="1" s="1"/>
  <c r="R361" i="1"/>
  <c r="E360" i="1"/>
  <c r="G360" i="1"/>
  <c r="I360" i="1" s="1"/>
  <c r="R360" i="1"/>
  <c r="E359" i="1"/>
  <c r="G359" i="1"/>
  <c r="I359" i="1" s="1"/>
  <c r="R359" i="1"/>
  <c r="E358" i="1"/>
  <c r="G358" i="1"/>
  <c r="I358" i="1" s="1"/>
  <c r="R358" i="1"/>
  <c r="E357" i="1"/>
  <c r="G357" i="1"/>
  <c r="I357" i="1" s="1"/>
  <c r="R357" i="1"/>
  <c r="E356" i="1"/>
  <c r="G356" i="1"/>
  <c r="I356" i="1" s="1"/>
  <c r="R356" i="1"/>
  <c r="E355" i="1"/>
  <c r="G355" i="1"/>
  <c r="I355" i="1" s="1"/>
  <c r="R355" i="1"/>
  <c r="E354" i="1"/>
  <c r="G354" i="1"/>
  <c r="R354" i="1"/>
  <c r="E353" i="1"/>
  <c r="G353" i="1"/>
  <c r="I353" i="1" s="1"/>
  <c r="R353" i="1"/>
  <c r="E352" i="1"/>
  <c r="G352" i="1"/>
  <c r="I352" i="1" s="1"/>
  <c r="R352" i="1"/>
  <c r="E351" i="1"/>
  <c r="G351" i="1"/>
  <c r="I351" i="1" s="1"/>
  <c r="R351" i="1"/>
  <c r="E350" i="1"/>
  <c r="G350" i="1"/>
  <c r="I350" i="1" s="1"/>
  <c r="R350" i="1"/>
  <c r="E349" i="1"/>
  <c r="G349" i="1"/>
  <c r="I349" i="1" s="1"/>
  <c r="R349" i="1"/>
  <c r="E348" i="1"/>
  <c r="G348" i="1"/>
  <c r="I348" i="1" s="1"/>
  <c r="R348" i="1"/>
  <c r="E347" i="1"/>
  <c r="G347" i="1"/>
  <c r="I347" i="1" s="1"/>
  <c r="R347" i="1"/>
  <c r="E346" i="1"/>
  <c r="G346" i="1"/>
  <c r="I346" i="1" s="1"/>
  <c r="R346" i="1"/>
  <c r="E345" i="1"/>
  <c r="G345" i="1"/>
  <c r="I345" i="1" s="1"/>
  <c r="R345" i="1"/>
  <c r="E344" i="1"/>
  <c r="G344" i="1"/>
  <c r="I344" i="1" s="1"/>
  <c r="R344" i="1"/>
  <c r="E343" i="1"/>
  <c r="G343" i="1"/>
  <c r="I343" i="1" s="1"/>
  <c r="R343" i="1"/>
  <c r="E342" i="1"/>
  <c r="G342" i="1"/>
  <c r="I342" i="1" s="1"/>
  <c r="R342" i="1"/>
  <c r="E341" i="1"/>
  <c r="G341" i="1"/>
  <c r="I341" i="1" s="1"/>
  <c r="R341" i="1"/>
  <c r="E340" i="1"/>
  <c r="G340" i="1"/>
  <c r="I340" i="1" s="1"/>
  <c r="R340" i="1"/>
  <c r="E339" i="1"/>
  <c r="G339" i="1"/>
  <c r="I339" i="1" s="1"/>
  <c r="R339" i="1"/>
  <c r="E338" i="1"/>
  <c r="G338" i="1"/>
  <c r="I338" i="1" s="1"/>
  <c r="R338" i="1"/>
  <c r="E337" i="1"/>
  <c r="G337" i="1"/>
  <c r="I337" i="1" s="1"/>
  <c r="R337" i="1"/>
  <c r="E336" i="1"/>
  <c r="G336" i="1"/>
  <c r="I336" i="1" s="1"/>
  <c r="R336" i="1"/>
  <c r="E335" i="1"/>
  <c r="G335" i="1"/>
  <c r="I335" i="1" s="1"/>
  <c r="R335" i="1"/>
  <c r="E334" i="1"/>
  <c r="G334" i="1"/>
  <c r="I334" i="1" s="1"/>
  <c r="R334" i="1"/>
  <c r="E333" i="1"/>
  <c r="G333" i="1"/>
  <c r="I333" i="1" s="1"/>
  <c r="R333" i="1"/>
  <c r="E332" i="1"/>
  <c r="G332" i="1"/>
  <c r="I332" i="1" s="1"/>
  <c r="R332" i="1"/>
  <c r="E331" i="1"/>
  <c r="G331" i="1"/>
  <c r="R331" i="1"/>
  <c r="E330" i="1"/>
  <c r="G330" i="1"/>
  <c r="R330" i="1"/>
  <c r="E329" i="1"/>
  <c r="G329" i="1"/>
  <c r="I329" i="1" s="1"/>
  <c r="R329" i="1"/>
  <c r="E328" i="1"/>
  <c r="G328" i="1"/>
  <c r="I328" i="1" s="1"/>
  <c r="R328" i="1"/>
  <c r="E327" i="1"/>
  <c r="G327" i="1"/>
  <c r="I327" i="1" s="1"/>
  <c r="R327" i="1"/>
  <c r="E326" i="1"/>
  <c r="G326" i="1"/>
  <c r="I326" i="1" s="1"/>
  <c r="R326" i="1"/>
  <c r="E325" i="1"/>
  <c r="G325" i="1"/>
  <c r="I325" i="1" s="1"/>
  <c r="R325" i="1"/>
  <c r="E324" i="1"/>
  <c r="G324" i="1"/>
  <c r="I324" i="1" s="1"/>
  <c r="R324" i="1"/>
  <c r="E323" i="1"/>
  <c r="G323" i="1"/>
  <c r="I323" i="1" s="1"/>
  <c r="R323" i="1"/>
  <c r="E322" i="1"/>
  <c r="G322" i="1"/>
  <c r="I322" i="1" s="1"/>
  <c r="R322" i="1"/>
  <c r="E321" i="1"/>
  <c r="G321" i="1"/>
  <c r="I321" i="1" s="1"/>
  <c r="R321" i="1"/>
  <c r="E320" i="1"/>
  <c r="G320" i="1"/>
  <c r="I320" i="1" s="1"/>
  <c r="R320" i="1"/>
  <c r="E319" i="1"/>
  <c r="G319" i="1"/>
  <c r="I319" i="1" s="1"/>
  <c r="R319" i="1"/>
  <c r="E318" i="1"/>
  <c r="G318" i="1"/>
  <c r="I318" i="1" s="1"/>
  <c r="R318" i="1"/>
  <c r="E317" i="1"/>
  <c r="G317" i="1"/>
  <c r="I317" i="1" s="1"/>
  <c r="R317" i="1"/>
  <c r="E316" i="1"/>
  <c r="G316" i="1"/>
  <c r="I316" i="1" s="1"/>
  <c r="R316" i="1"/>
  <c r="E315" i="1"/>
  <c r="G315" i="1"/>
  <c r="I315" i="1" s="1"/>
  <c r="R315" i="1"/>
  <c r="E314" i="1"/>
  <c r="G314" i="1"/>
  <c r="I314" i="1" s="1"/>
  <c r="R314" i="1"/>
  <c r="E313" i="1"/>
  <c r="G313" i="1"/>
  <c r="I313" i="1" s="1"/>
  <c r="R313" i="1"/>
  <c r="E312" i="1"/>
  <c r="G312" i="1"/>
  <c r="I312" i="1" s="1"/>
  <c r="R312" i="1"/>
  <c r="E311" i="1"/>
  <c r="G311" i="1"/>
  <c r="I311" i="1" s="1"/>
  <c r="R311" i="1"/>
  <c r="E310" i="1"/>
  <c r="G310" i="1"/>
  <c r="I310" i="1" s="1"/>
  <c r="R310" i="1"/>
  <c r="E309" i="1"/>
  <c r="G309" i="1"/>
  <c r="I309" i="1" s="1"/>
  <c r="R309" i="1"/>
  <c r="E308" i="1"/>
  <c r="G308" i="1"/>
  <c r="I308" i="1" s="1"/>
  <c r="R308" i="1"/>
  <c r="E307" i="1"/>
  <c r="G307" i="1"/>
  <c r="I307" i="1" s="1"/>
  <c r="R307" i="1"/>
  <c r="E306" i="1"/>
  <c r="G306" i="1"/>
  <c r="I306" i="1" s="1"/>
  <c r="R306" i="1"/>
  <c r="E305" i="1"/>
  <c r="G305" i="1"/>
  <c r="I305" i="1" s="1"/>
  <c r="R305" i="1"/>
  <c r="E304" i="1"/>
  <c r="G304" i="1"/>
  <c r="I304" i="1" s="1"/>
  <c r="R304" i="1"/>
  <c r="E303" i="1"/>
  <c r="G303" i="1"/>
  <c r="I303" i="1" s="1"/>
  <c r="R303" i="1"/>
  <c r="E302" i="1"/>
  <c r="G302" i="1"/>
  <c r="I302" i="1" s="1"/>
  <c r="R302" i="1"/>
  <c r="E301" i="1"/>
  <c r="G301" i="1"/>
  <c r="I301" i="1" s="1"/>
  <c r="R301" i="1"/>
  <c r="E300" i="1"/>
  <c r="G300" i="1"/>
  <c r="I300" i="1" s="1"/>
  <c r="R300" i="1"/>
  <c r="E299" i="1"/>
  <c r="G299" i="1"/>
  <c r="I299" i="1" s="1"/>
  <c r="R299" i="1"/>
  <c r="E298" i="1"/>
  <c r="G298" i="1"/>
  <c r="I298" i="1" s="1"/>
  <c r="R298" i="1"/>
  <c r="E297" i="1"/>
  <c r="G297" i="1"/>
  <c r="I297" i="1" s="1"/>
  <c r="R297" i="1"/>
  <c r="E296" i="1"/>
  <c r="G296" i="1"/>
  <c r="I296" i="1" s="1"/>
  <c r="R296" i="1"/>
  <c r="E295" i="1"/>
  <c r="G295" i="1"/>
  <c r="I295" i="1" s="1"/>
  <c r="R295" i="1"/>
  <c r="E294" i="1"/>
  <c r="G294" i="1"/>
  <c r="I294" i="1" s="1"/>
  <c r="R294" i="1"/>
  <c r="E293" i="1"/>
  <c r="G293" i="1"/>
  <c r="I293" i="1" s="1"/>
  <c r="R293" i="1"/>
  <c r="E292" i="1"/>
  <c r="G292" i="1"/>
  <c r="I292" i="1" s="1"/>
  <c r="R292" i="1"/>
  <c r="E291" i="1"/>
  <c r="G291" i="1"/>
  <c r="I291" i="1" s="1"/>
  <c r="R291" i="1"/>
  <c r="E290" i="1"/>
  <c r="G290" i="1"/>
  <c r="I290" i="1" s="1"/>
  <c r="R290" i="1"/>
  <c r="E289" i="1"/>
  <c r="G289" i="1"/>
  <c r="I289" i="1" s="1"/>
  <c r="R289" i="1"/>
  <c r="E288" i="1"/>
  <c r="G288" i="1"/>
  <c r="I288" i="1" s="1"/>
  <c r="R288" i="1"/>
  <c r="E287" i="1"/>
  <c r="G287" i="1"/>
  <c r="I287" i="1" s="1"/>
  <c r="R287" i="1"/>
  <c r="E286" i="1"/>
  <c r="G286" i="1"/>
  <c r="R286" i="1"/>
  <c r="E285" i="1"/>
  <c r="G285" i="1"/>
  <c r="I285" i="1" s="1"/>
  <c r="R285" i="1"/>
  <c r="E284" i="1"/>
  <c r="G284" i="1"/>
  <c r="I284" i="1" s="1"/>
  <c r="R284" i="1"/>
  <c r="E283" i="1"/>
  <c r="G283" i="1"/>
  <c r="I283" i="1" s="1"/>
  <c r="R283" i="1"/>
  <c r="E282" i="1"/>
  <c r="G282" i="1"/>
  <c r="I282" i="1" s="1"/>
  <c r="R282" i="1"/>
  <c r="E281" i="1"/>
  <c r="G281" i="1"/>
  <c r="I281" i="1" s="1"/>
  <c r="R281" i="1"/>
  <c r="E280" i="1"/>
  <c r="G280" i="1"/>
  <c r="I280" i="1" s="1"/>
  <c r="R280" i="1"/>
  <c r="E279" i="1"/>
  <c r="G279" i="1"/>
  <c r="I279" i="1" s="1"/>
  <c r="R279" i="1"/>
  <c r="E278" i="1"/>
  <c r="G278" i="1"/>
  <c r="I278" i="1" s="1"/>
  <c r="R278" i="1"/>
  <c r="E277" i="1"/>
  <c r="G277" i="1"/>
  <c r="I277" i="1" s="1"/>
  <c r="R277" i="1"/>
  <c r="E276" i="1"/>
  <c r="G276" i="1"/>
  <c r="I276" i="1" s="1"/>
  <c r="R276" i="1"/>
  <c r="E275" i="1"/>
  <c r="G275" i="1"/>
  <c r="I275" i="1" s="1"/>
  <c r="R275" i="1"/>
  <c r="E274" i="1"/>
  <c r="G274" i="1"/>
  <c r="I274" i="1" s="1"/>
  <c r="R274" i="1"/>
  <c r="E273" i="1"/>
  <c r="G273" i="1"/>
  <c r="I273" i="1" s="1"/>
  <c r="R273" i="1"/>
  <c r="E272" i="1"/>
  <c r="G272" i="1"/>
  <c r="I272" i="1" s="1"/>
  <c r="R272" i="1"/>
  <c r="E271" i="1"/>
  <c r="G271" i="1"/>
  <c r="R271" i="1"/>
  <c r="E270" i="1"/>
  <c r="G270" i="1"/>
  <c r="I270" i="1" s="1"/>
  <c r="R270" i="1"/>
  <c r="E269" i="1"/>
  <c r="G269" i="1"/>
  <c r="I269" i="1" s="1"/>
  <c r="R269" i="1"/>
  <c r="E268" i="1"/>
  <c r="G268" i="1"/>
  <c r="I268" i="1" s="1"/>
  <c r="R268" i="1"/>
  <c r="E267" i="1"/>
  <c r="G267" i="1"/>
  <c r="I267" i="1" s="1"/>
  <c r="R267" i="1"/>
  <c r="E266" i="1"/>
  <c r="G266" i="1"/>
  <c r="I266" i="1" s="1"/>
  <c r="R266" i="1"/>
  <c r="E265" i="1"/>
  <c r="G265" i="1"/>
  <c r="I265" i="1" s="1"/>
  <c r="R265" i="1"/>
  <c r="E264" i="1"/>
  <c r="G264" i="1"/>
  <c r="I264" i="1" s="1"/>
  <c r="R264" i="1"/>
  <c r="E263" i="1"/>
  <c r="G263" i="1"/>
  <c r="I263" i="1" s="1"/>
  <c r="R263" i="1"/>
  <c r="E262" i="1"/>
  <c r="G262" i="1"/>
  <c r="I262" i="1" s="1"/>
  <c r="R262" i="1"/>
  <c r="E261" i="1"/>
  <c r="G261" i="1"/>
  <c r="I261" i="1" s="1"/>
  <c r="R261" i="1"/>
  <c r="E260" i="1"/>
  <c r="G260" i="1"/>
  <c r="I260" i="1" s="1"/>
  <c r="R260" i="1"/>
  <c r="E259" i="1"/>
  <c r="G259" i="1"/>
  <c r="I259" i="1" s="1"/>
  <c r="R259" i="1"/>
  <c r="E258" i="1"/>
  <c r="G258" i="1"/>
  <c r="I258" i="1" s="1"/>
  <c r="R258" i="1"/>
  <c r="E257" i="1"/>
  <c r="G257" i="1"/>
  <c r="I257" i="1" s="1"/>
  <c r="R257" i="1"/>
  <c r="E256" i="1"/>
  <c r="G256" i="1"/>
  <c r="I256" i="1" s="1"/>
  <c r="R256" i="1"/>
  <c r="E255" i="1"/>
  <c r="G255" i="1"/>
  <c r="I255" i="1" s="1"/>
  <c r="R255" i="1"/>
  <c r="E254" i="1"/>
  <c r="G254" i="1"/>
  <c r="I254" i="1" s="1"/>
  <c r="R254" i="1"/>
  <c r="E253" i="1"/>
  <c r="G253" i="1"/>
  <c r="I253" i="1" s="1"/>
  <c r="R253" i="1"/>
  <c r="E252" i="1"/>
  <c r="G252" i="1"/>
  <c r="I252" i="1" s="1"/>
  <c r="R252" i="1"/>
  <c r="E251" i="1"/>
  <c r="G251" i="1"/>
  <c r="I251" i="1" s="1"/>
  <c r="R251" i="1"/>
  <c r="E250" i="1"/>
  <c r="G250" i="1"/>
  <c r="R250" i="1"/>
  <c r="E249" i="1"/>
  <c r="G249" i="1"/>
  <c r="I249" i="1" s="1"/>
  <c r="R249" i="1"/>
  <c r="E248" i="1"/>
  <c r="G248" i="1"/>
  <c r="I248" i="1" s="1"/>
  <c r="R248" i="1"/>
  <c r="E247" i="1"/>
  <c r="G247" i="1"/>
  <c r="I247" i="1" s="1"/>
  <c r="R247" i="1"/>
  <c r="E246" i="1"/>
  <c r="G246" i="1"/>
  <c r="R246" i="1"/>
  <c r="E245" i="1"/>
  <c r="G245" i="1"/>
  <c r="I245" i="1" s="1"/>
  <c r="R245" i="1"/>
  <c r="E244" i="1"/>
  <c r="G244" i="1"/>
  <c r="I244" i="1" s="1"/>
  <c r="R244" i="1"/>
  <c r="E243" i="1"/>
  <c r="G243" i="1"/>
  <c r="I243" i="1" s="1"/>
  <c r="R243" i="1"/>
  <c r="E242" i="1"/>
  <c r="G242" i="1"/>
  <c r="I242" i="1" s="1"/>
  <c r="R242" i="1"/>
  <c r="E241" i="1"/>
  <c r="G241" i="1"/>
  <c r="I241" i="1" s="1"/>
  <c r="R241" i="1"/>
  <c r="E240" i="1"/>
  <c r="G240" i="1"/>
  <c r="I240" i="1" s="1"/>
  <c r="R240" i="1"/>
  <c r="E239" i="1"/>
  <c r="G239" i="1"/>
  <c r="I239" i="1" s="1"/>
  <c r="R239" i="1"/>
  <c r="E238" i="1"/>
  <c r="G238" i="1"/>
  <c r="I238" i="1" s="1"/>
  <c r="R238" i="1"/>
  <c r="E237" i="1"/>
  <c r="G237" i="1"/>
  <c r="I237" i="1" s="1"/>
  <c r="R237" i="1"/>
  <c r="E236" i="1"/>
  <c r="G236" i="1"/>
  <c r="I236" i="1" s="1"/>
  <c r="R236" i="1"/>
  <c r="E235" i="1"/>
  <c r="G235" i="1"/>
  <c r="I235" i="1" s="1"/>
  <c r="R235" i="1"/>
  <c r="E234" i="1"/>
  <c r="G234" i="1"/>
  <c r="I234" i="1" s="1"/>
  <c r="R234" i="1"/>
  <c r="E233" i="1"/>
  <c r="G233" i="1"/>
  <c r="I233" i="1" s="1"/>
  <c r="R233" i="1"/>
  <c r="E232" i="1"/>
  <c r="G232" i="1"/>
  <c r="I232" i="1" s="1"/>
  <c r="R232" i="1"/>
  <c r="E231" i="1"/>
  <c r="G231" i="1"/>
  <c r="I231" i="1" s="1"/>
  <c r="R231" i="1"/>
  <c r="E230" i="1"/>
  <c r="G230" i="1"/>
  <c r="I230" i="1" s="1"/>
  <c r="R230" i="1"/>
  <c r="E229" i="1"/>
  <c r="G229" i="1"/>
  <c r="I229" i="1" s="1"/>
  <c r="R229" i="1"/>
  <c r="E228" i="1"/>
  <c r="G228" i="1"/>
  <c r="I228" i="1" s="1"/>
  <c r="R228" i="1"/>
  <c r="E227" i="1"/>
  <c r="G227" i="1"/>
  <c r="I227" i="1" s="1"/>
  <c r="R227" i="1"/>
  <c r="E226" i="1"/>
  <c r="G226" i="1"/>
  <c r="I226" i="1" s="1"/>
  <c r="R226" i="1"/>
  <c r="E225" i="1"/>
  <c r="G225" i="1"/>
  <c r="I225" i="1" s="1"/>
  <c r="R225" i="1"/>
  <c r="E224" i="1"/>
  <c r="G224" i="1"/>
  <c r="I224" i="1" s="1"/>
  <c r="R224" i="1"/>
  <c r="E223" i="1"/>
  <c r="G223" i="1"/>
  <c r="I223" i="1" s="1"/>
  <c r="R223" i="1"/>
  <c r="E222" i="1"/>
  <c r="G222" i="1"/>
  <c r="I222" i="1" s="1"/>
  <c r="R222" i="1"/>
  <c r="E221" i="1"/>
  <c r="G221" i="1"/>
  <c r="I221" i="1" s="1"/>
  <c r="R221" i="1"/>
  <c r="E220" i="1"/>
  <c r="G220" i="1"/>
  <c r="I220" i="1" s="1"/>
  <c r="R220" i="1"/>
  <c r="E219" i="1"/>
  <c r="G219" i="1"/>
  <c r="I219" i="1" s="1"/>
  <c r="R219" i="1"/>
  <c r="E218" i="1"/>
  <c r="G218" i="1"/>
  <c r="I218" i="1" s="1"/>
  <c r="R218" i="1"/>
  <c r="E217" i="1"/>
  <c r="G217" i="1"/>
  <c r="I217" i="1" s="1"/>
  <c r="R217" i="1"/>
  <c r="E216" i="1"/>
  <c r="G216" i="1"/>
  <c r="I216" i="1" s="1"/>
  <c r="R216" i="1"/>
  <c r="E215" i="1"/>
  <c r="G215" i="1"/>
  <c r="I215" i="1" s="1"/>
  <c r="R215" i="1"/>
  <c r="E214" i="1"/>
  <c r="G214" i="1"/>
  <c r="I214" i="1" s="1"/>
  <c r="R214" i="1"/>
  <c r="E213" i="1"/>
  <c r="G213" i="1"/>
  <c r="I213" i="1" s="1"/>
  <c r="R213" i="1"/>
  <c r="E212" i="1"/>
  <c r="G212" i="1"/>
  <c r="I212" i="1" s="1"/>
  <c r="R212" i="1"/>
  <c r="E211" i="1"/>
  <c r="G211" i="1"/>
  <c r="I211" i="1" s="1"/>
  <c r="R211" i="1"/>
  <c r="E210" i="1"/>
  <c r="G210" i="1"/>
  <c r="I210" i="1" s="1"/>
  <c r="R210" i="1"/>
  <c r="E209" i="1"/>
  <c r="G209" i="1"/>
  <c r="I209" i="1" s="1"/>
  <c r="R209" i="1"/>
  <c r="E208" i="1"/>
  <c r="G208" i="1"/>
  <c r="I208" i="1" s="1"/>
  <c r="R208" i="1"/>
  <c r="E207" i="1"/>
  <c r="G207" i="1"/>
  <c r="I207" i="1" s="1"/>
  <c r="R207" i="1"/>
  <c r="E206" i="1"/>
  <c r="G206" i="1"/>
  <c r="I206" i="1" s="1"/>
  <c r="R206" i="1"/>
  <c r="E205" i="1"/>
  <c r="G205" i="1"/>
  <c r="I205" i="1" s="1"/>
  <c r="R205" i="1"/>
  <c r="E204" i="1"/>
  <c r="G204" i="1"/>
  <c r="I204" i="1" s="1"/>
  <c r="R204" i="1"/>
  <c r="E203" i="1"/>
  <c r="G203" i="1"/>
  <c r="I203" i="1" s="1"/>
  <c r="R203" i="1"/>
  <c r="E202" i="1"/>
  <c r="G202" i="1"/>
  <c r="R202" i="1"/>
  <c r="E201" i="1"/>
  <c r="G201" i="1"/>
  <c r="I201" i="1" s="1"/>
  <c r="R201" i="1"/>
  <c r="E200" i="1"/>
  <c r="G200" i="1"/>
  <c r="I200" i="1" s="1"/>
  <c r="R200" i="1"/>
  <c r="E199" i="1"/>
  <c r="G199" i="1"/>
  <c r="I199" i="1" s="1"/>
  <c r="R199" i="1"/>
  <c r="E198" i="1"/>
  <c r="G198" i="1"/>
  <c r="I198" i="1" s="1"/>
  <c r="R198" i="1"/>
  <c r="E197" i="1"/>
  <c r="G197" i="1"/>
  <c r="I197" i="1" s="1"/>
  <c r="R197" i="1"/>
  <c r="E196" i="1"/>
  <c r="G196" i="1"/>
  <c r="I196" i="1" s="1"/>
  <c r="R196" i="1"/>
  <c r="E195" i="1"/>
  <c r="G195" i="1"/>
  <c r="I195" i="1" s="1"/>
  <c r="R195" i="1"/>
  <c r="E194" i="1"/>
  <c r="G194" i="1"/>
  <c r="I194" i="1" s="1"/>
  <c r="R194" i="1"/>
  <c r="E193" i="1"/>
  <c r="G193" i="1"/>
  <c r="I193" i="1" s="1"/>
  <c r="R193" i="1"/>
  <c r="E192" i="1"/>
  <c r="G192" i="1"/>
  <c r="I192" i="1" s="1"/>
  <c r="R192" i="1"/>
  <c r="E191" i="1"/>
  <c r="G191" i="1"/>
  <c r="I191" i="1" s="1"/>
  <c r="R191" i="1"/>
  <c r="E190" i="1"/>
  <c r="G190" i="1"/>
  <c r="I190" i="1" s="1"/>
  <c r="R190" i="1"/>
  <c r="E189" i="1"/>
  <c r="G189" i="1"/>
  <c r="I189" i="1" s="1"/>
  <c r="R189" i="1"/>
  <c r="E188" i="1"/>
  <c r="G188" i="1"/>
  <c r="I188" i="1" s="1"/>
  <c r="R188" i="1"/>
  <c r="E187" i="1"/>
  <c r="G187" i="1"/>
  <c r="I187" i="1" s="1"/>
  <c r="R187" i="1"/>
  <c r="E186" i="1"/>
  <c r="G186" i="1"/>
  <c r="I186" i="1" s="1"/>
  <c r="R186" i="1"/>
  <c r="E185" i="1"/>
  <c r="G185" i="1"/>
  <c r="I185" i="1" s="1"/>
  <c r="R185" i="1"/>
  <c r="E184" i="1"/>
  <c r="G184" i="1"/>
  <c r="I184" i="1" s="1"/>
  <c r="R184" i="1"/>
  <c r="E183" i="1"/>
  <c r="G183" i="1"/>
  <c r="I183" i="1" s="1"/>
  <c r="R183" i="1"/>
  <c r="E182" i="1"/>
  <c r="G182" i="1"/>
  <c r="I182" i="1" s="1"/>
  <c r="R182" i="1"/>
  <c r="E181" i="1"/>
  <c r="G181" i="1"/>
  <c r="I181" i="1" s="1"/>
  <c r="R181" i="1"/>
  <c r="E180" i="1"/>
  <c r="G180" i="1"/>
  <c r="I180" i="1" s="1"/>
  <c r="R180" i="1"/>
  <c r="E179" i="1"/>
  <c r="G179" i="1"/>
  <c r="I179" i="1" s="1"/>
  <c r="R179" i="1"/>
  <c r="E178" i="1"/>
  <c r="G178" i="1"/>
  <c r="I178" i="1" s="1"/>
  <c r="R178" i="1"/>
  <c r="E177" i="1"/>
  <c r="G177" i="1"/>
  <c r="I177" i="1" s="1"/>
  <c r="R177" i="1"/>
  <c r="E176" i="1"/>
  <c r="G176" i="1"/>
  <c r="I176" i="1" s="1"/>
  <c r="R176" i="1"/>
  <c r="E175" i="1"/>
  <c r="G175" i="1"/>
  <c r="I175" i="1" s="1"/>
  <c r="R175" i="1"/>
  <c r="E174" i="1"/>
  <c r="G174" i="1"/>
  <c r="I174" i="1" s="1"/>
  <c r="R174" i="1"/>
  <c r="E173" i="1"/>
  <c r="G173" i="1"/>
  <c r="I173" i="1" s="1"/>
  <c r="R173" i="1"/>
  <c r="E172" i="1"/>
  <c r="G172" i="1"/>
  <c r="I172" i="1" s="1"/>
  <c r="R172" i="1"/>
  <c r="E171" i="1"/>
  <c r="G171" i="1"/>
  <c r="I171" i="1" s="1"/>
  <c r="R171" i="1"/>
  <c r="E170" i="1"/>
  <c r="G170" i="1"/>
  <c r="I170" i="1" s="1"/>
  <c r="R170" i="1"/>
  <c r="E169" i="1"/>
  <c r="G169" i="1"/>
  <c r="I169" i="1" s="1"/>
  <c r="R169" i="1"/>
  <c r="E168" i="1"/>
  <c r="G168" i="1"/>
  <c r="I168" i="1" s="1"/>
  <c r="R168" i="1"/>
  <c r="E167" i="1"/>
  <c r="G167" i="1"/>
  <c r="I167" i="1" s="1"/>
  <c r="R167" i="1"/>
  <c r="E166" i="1"/>
  <c r="G166" i="1"/>
  <c r="R166" i="1"/>
  <c r="E165" i="1"/>
  <c r="G165" i="1"/>
  <c r="I165" i="1" s="1"/>
  <c r="R165" i="1"/>
  <c r="E164" i="1"/>
  <c r="G164" i="1"/>
  <c r="I164" i="1" s="1"/>
  <c r="R164" i="1"/>
  <c r="E163" i="1"/>
  <c r="G163" i="1"/>
  <c r="I163" i="1" s="1"/>
  <c r="R163" i="1"/>
  <c r="E162" i="1"/>
  <c r="G162" i="1"/>
  <c r="I162" i="1" s="1"/>
  <c r="R162" i="1"/>
  <c r="E161" i="1"/>
  <c r="G161" i="1"/>
  <c r="I161" i="1" s="1"/>
  <c r="R161" i="1"/>
  <c r="E160" i="1"/>
  <c r="G160" i="1"/>
  <c r="I160" i="1" s="1"/>
  <c r="R160" i="1"/>
  <c r="E159" i="1"/>
  <c r="G159" i="1"/>
  <c r="I159" i="1" s="1"/>
  <c r="R159" i="1"/>
  <c r="E158" i="1"/>
  <c r="G158" i="1"/>
  <c r="I158" i="1" s="1"/>
  <c r="R158" i="1"/>
  <c r="E157" i="1"/>
  <c r="G157" i="1"/>
  <c r="I157" i="1" s="1"/>
  <c r="R157" i="1"/>
  <c r="E156" i="1"/>
  <c r="G156" i="1"/>
  <c r="I156" i="1" s="1"/>
  <c r="R156" i="1"/>
  <c r="E155" i="1"/>
  <c r="G155" i="1"/>
  <c r="I155" i="1" s="1"/>
  <c r="R155" i="1"/>
  <c r="E154" i="1"/>
  <c r="G154" i="1"/>
  <c r="I154" i="1" s="1"/>
  <c r="R154" i="1"/>
  <c r="E153" i="1"/>
  <c r="G153" i="1"/>
  <c r="I153" i="1" s="1"/>
  <c r="R153" i="1"/>
  <c r="E152" i="1"/>
  <c r="G152" i="1"/>
  <c r="I152" i="1" s="1"/>
  <c r="R152" i="1"/>
  <c r="E151" i="1"/>
  <c r="G151" i="1"/>
  <c r="I151" i="1" s="1"/>
  <c r="R151" i="1"/>
  <c r="E150" i="1"/>
  <c r="G150" i="1"/>
  <c r="I150" i="1" s="1"/>
  <c r="R150" i="1"/>
  <c r="E149" i="1"/>
  <c r="G149" i="1"/>
  <c r="I149" i="1" s="1"/>
  <c r="R149" i="1"/>
  <c r="E148" i="1"/>
  <c r="G148" i="1"/>
  <c r="I148" i="1" s="1"/>
  <c r="R148" i="1"/>
  <c r="E147" i="1"/>
  <c r="G147" i="1"/>
  <c r="I147" i="1" s="1"/>
  <c r="R147" i="1"/>
  <c r="E146" i="1"/>
  <c r="G146" i="1"/>
  <c r="I146" i="1" s="1"/>
  <c r="R146" i="1"/>
  <c r="E145" i="1"/>
  <c r="G145" i="1"/>
  <c r="I145" i="1" s="1"/>
  <c r="R145" i="1"/>
  <c r="E144" i="1"/>
  <c r="G144" i="1"/>
  <c r="I144" i="1" s="1"/>
  <c r="R144" i="1"/>
  <c r="E143" i="1"/>
  <c r="G143" i="1"/>
  <c r="I143" i="1" s="1"/>
  <c r="R143" i="1"/>
  <c r="E142" i="1"/>
  <c r="G142" i="1"/>
  <c r="I142" i="1" s="1"/>
  <c r="R142" i="1"/>
  <c r="E141" i="1"/>
  <c r="G141" i="1"/>
  <c r="I141" i="1" s="1"/>
  <c r="R141" i="1"/>
  <c r="E140" i="1"/>
  <c r="G140" i="1"/>
  <c r="I140" i="1" s="1"/>
  <c r="R140" i="1"/>
  <c r="E139" i="1"/>
  <c r="G139" i="1"/>
  <c r="I139" i="1" s="1"/>
  <c r="R139" i="1"/>
  <c r="E138" i="1"/>
  <c r="G138" i="1"/>
  <c r="I138" i="1" s="1"/>
  <c r="R138" i="1"/>
  <c r="E137" i="1"/>
  <c r="G137" i="1"/>
  <c r="I137" i="1" s="1"/>
  <c r="R137" i="1"/>
  <c r="E136" i="1"/>
  <c r="G136" i="1"/>
  <c r="I136" i="1" s="1"/>
  <c r="R136" i="1"/>
  <c r="E135" i="1"/>
  <c r="G135" i="1"/>
  <c r="I135" i="1" s="1"/>
  <c r="R135" i="1"/>
  <c r="E134" i="1"/>
  <c r="G134" i="1"/>
  <c r="I134" i="1" s="1"/>
  <c r="R134" i="1"/>
  <c r="E133" i="1"/>
  <c r="G133" i="1"/>
  <c r="I133" i="1" s="1"/>
  <c r="R133" i="1"/>
  <c r="E132" i="1"/>
  <c r="G132" i="1"/>
  <c r="I132" i="1" s="1"/>
  <c r="R132" i="1"/>
  <c r="E131" i="1"/>
  <c r="G131" i="1"/>
  <c r="I131" i="1" s="1"/>
  <c r="R131" i="1"/>
  <c r="E130" i="1"/>
  <c r="G130" i="1"/>
  <c r="I130" i="1" s="1"/>
  <c r="R130" i="1"/>
  <c r="E129" i="1"/>
  <c r="G129" i="1"/>
  <c r="I129" i="1" s="1"/>
  <c r="R129" i="1"/>
  <c r="E128" i="1"/>
  <c r="G128" i="1"/>
  <c r="I128" i="1" s="1"/>
  <c r="R128" i="1"/>
  <c r="E127" i="1"/>
  <c r="G127" i="1"/>
  <c r="I127" i="1" s="1"/>
  <c r="R127" i="1"/>
  <c r="E126" i="1"/>
  <c r="G126" i="1"/>
  <c r="R126" i="1"/>
  <c r="E125" i="1"/>
  <c r="G125" i="1"/>
  <c r="I125" i="1" s="1"/>
  <c r="R125" i="1"/>
  <c r="E124" i="1"/>
  <c r="G124" i="1"/>
  <c r="I124" i="1" s="1"/>
  <c r="R124" i="1"/>
  <c r="E123" i="1"/>
  <c r="G123" i="1"/>
  <c r="I123" i="1" s="1"/>
  <c r="R123" i="1"/>
  <c r="E122" i="1"/>
  <c r="G122" i="1"/>
  <c r="I122" i="1" s="1"/>
  <c r="R122" i="1"/>
  <c r="E121" i="1"/>
  <c r="G121" i="1"/>
  <c r="I121" i="1" s="1"/>
  <c r="R121" i="1"/>
  <c r="E120" i="1"/>
  <c r="G120" i="1"/>
  <c r="I120" i="1" s="1"/>
  <c r="R120" i="1"/>
  <c r="E119" i="1"/>
  <c r="G119" i="1"/>
  <c r="I119" i="1" s="1"/>
  <c r="R119" i="1"/>
  <c r="E118" i="1"/>
  <c r="G118" i="1"/>
  <c r="R118" i="1"/>
  <c r="E117" i="1"/>
  <c r="G117" i="1"/>
  <c r="I117" i="1" s="1"/>
  <c r="R117" i="1"/>
  <c r="E116" i="1"/>
  <c r="G116" i="1"/>
  <c r="I116" i="1" s="1"/>
  <c r="R116" i="1"/>
  <c r="E115" i="1"/>
  <c r="G115" i="1"/>
  <c r="I115" i="1" s="1"/>
  <c r="R115" i="1"/>
  <c r="E114" i="1"/>
  <c r="G114" i="1"/>
  <c r="I114" i="1" s="1"/>
  <c r="R114" i="1"/>
  <c r="E113" i="1"/>
  <c r="G113" i="1"/>
  <c r="I113" i="1" s="1"/>
  <c r="R113" i="1"/>
  <c r="E112" i="1"/>
  <c r="G112" i="1"/>
  <c r="I112" i="1" s="1"/>
  <c r="R112" i="1"/>
  <c r="E111" i="1"/>
  <c r="G111" i="1"/>
  <c r="I111" i="1" s="1"/>
  <c r="R111" i="1"/>
  <c r="E110" i="1"/>
  <c r="G110" i="1"/>
  <c r="I110" i="1" s="1"/>
  <c r="R110" i="1"/>
  <c r="E109" i="1"/>
  <c r="G109" i="1"/>
  <c r="I109" i="1" s="1"/>
  <c r="R109" i="1"/>
  <c r="E108" i="1"/>
  <c r="G108" i="1"/>
  <c r="I108" i="1" s="1"/>
  <c r="R108" i="1"/>
  <c r="E107" i="1"/>
  <c r="G107" i="1"/>
  <c r="I107" i="1" s="1"/>
  <c r="R107" i="1"/>
  <c r="E106" i="1"/>
  <c r="G106" i="1"/>
  <c r="R106" i="1"/>
  <c r="E105" i="1"/>
  <c r="G105" i="1"/>
  <c r="I105" i="1" s="1"/>
  <c r="R105" i="1"/>
  <c r="E104" i="1"/>
  <c r="G104" i="1"/>
  <c r="I104" i="1" s="1"/>
  <c r="R104" i="1"/>
  <c r="E103" i="1"/>
  <c r="G103" i="1"/>
  <c r="I103" i="1" s="1"/>
  <c r="R103" i="1"/>
  <c r="E102" i="1"/>
  <c r="G102" i="1"/>
  <c r="I102" i="1" s="1"/>
  <c r="R102" i="1"/>
  <c r="E101" i="1"/>
  <c r="G101" i="1"/>
  <c r="I101" i="1" s="1"/>
  <c r="R101" i="1"/>
  <c r="E100" i="1"/>
  <c r="G100" i="1"/>
  <c r="I100" i="1" s="1"/>
  <c r="R100" i="1"/>
  <c r="E99" i="1"/>
  <c r="G99" i="1"/>
  <c r="I99" i="1" s="1"/>
  <c r="R99" i="1"/>
  <c r="E98" i="1"/>
  <c r="G98" i="1"/>
  <c r="I98" i="1" s="1"/>
  <c r="R98" i="1"/>
  <c r="E97" i="1"/>
  <c r="G97" i="1"/>
  <c r="I97" i="1" s="1"/>
  <c r="R97" i="1"/>
  <c r="E96" i="1"/>
  <c r="G96" i="1"/>
  <c r="I96" i="1" s="1"/>
  <c r="R96" i="1"/>
  <c r="E95" i="1"/>
  <c r="G95" i="1"/>
  <c r="I95" i="1" s="1"/>
  <c r="R95" i="1"/>
  <c r="E94" i="1"/>
  <c r="G94" i="1"/>
  <c r="I94" i="1" s="1"/>
  <c r="R94" i="1"/>
  <c r="E93" i="1"/>
  <c r="G93" i="1"/>
  <c r="I93" i="1" s="1"/>
  <c r="R93" i="1"/>
  <c r="E92" i="1"/>
  <c r="G92" i="1"/>
  <c r="I92" i="1" s="1"/>
  <c r="R92" i="1"/>
  <c r="E91" i="1"/>
  <c r="G91" i="1"/>
  <c r="I91" i="1" s="1"/>
  <c r="R91" i="1"/>
  <c r="E90" i="1"/>
  <c r="G90" i="1"/>
  <c r="I90" i="1" s="1"/>
  <c r="R90" i="1"/>
  <c r="E89" i="1"/>
  <c r="G89" i="1"/>
  <c r="I89" i="1" s="1"/>
  <c r="R89" i="1"/>
  <c r="E88" i="1"/>
  <c r="G88" i="1"/>
  <c r="I88" i="1" s="1"/>
  <c r="R88" i="1"/>
  <c r="E87" i="1"/>
  <c r="G87" i="1"/>
  <c r="I87" i="1" s="1"/>
  <c r="R87" i="1"/>
  <c r="E86" i="1"/>
  <c r="G86" i="1"/>
  <c r="I86" i="1" s="1"/>
  <c r="R86" i="1"/>
  <c r="E85" i="1"/>
  <c r="G85" i="1"/>
  <c r="I85" i="1" s="1"/>
  <c r="R85" i="1"/>
  <c r="E84" i="1"/>
  <c r="G84" i="1"/>
  <c r="I84" i="1" s="1"/>
  <c r="R84" i="1"/>
  <c r="E83" i="1"/>
  <c r="G83" i="1"/>
  <c r="I83" i="1" s="1"/>
  <c r="R83" i="1"/>
  <c r="E82" i="1"/>
  <c r="G82" i="1"/>
  <c r="I82" i="1" s="1"/>
  <c r="R82" i="1"/>
  <c r="E81" i="1"/>
  <c r="G81" i="1"/>
  <c r="I81" i="1" s="1"/>
  <c r="R81" i="1"/>
  <c r="E80" i="1"/>
  <c r="G80" i="1"/>
  <c r="I80" i="1" s="1"/>
  <c r="R80" i="1"/>
  <c r="E79" i="1"/>
  <c r="G79" i="1"/>
  <c r="I79" i="1" s="1"/>
  <c r="R79" i="1"/>
  <c r="E78" i="1"/>
  <c r="G78" i="1"/>
  <c r="R78" i="1"/>
  <c r="E77" i="1"/>
  <c r="G77" i="1"/>
  <c r="I77" i="1" s="1"/>
  <c r="R77" i="1"/>
  <c r="E76" i="1"/>
  <c r="G76" i="1"/>
  <c r="I76" i="1" s="1"/>
  <c r="R76" i="1"/>
  <c r="E75" i="1"/>
  <c r="G75" i="1"/>
  <c r="I75" i="1" s="1"/>
  <c r="R75" i="1"/>
  <c r="E74" i="1"/>
  <c r="G74" i="1"/>
  <c r="I74" i="1" s="1"/>
  <c r="R74" i="1"/>
  <c r="E73" i="1"/>
  <c r="G73" i="1"/>
  <c r="I73" i="1" s="1"/>
  <c r="R73" i="1"/>
  <c r="E72" i="1"/>
  <c r="G72" i="1"/>
  <c r="I72" i="1" s="1"/>
  <c r="R72" i="1"/>
  <c r="E71" i="1"/>
  <c r="G71" i="1"/>
  <c r="I71" i="1" s="1"/>
  <c r="R71" i="1"/>
  <c r="E70" i="1"/>
  <c r="G70" i="1"/>
  <c r="I70" i="1" s="1"/>
  <c r="R70" i="1"/>
  <c r="E69" i="1"/>
  <c r="G69" i="1"/>
  <c r="I69" i="1" s="1"/>
  <c r="R69" i="1"/>
  <c r="E68" i="1"/>
  <c r="G68" i="1"/>
  <c r="I68" i="1" s="1"/>
  <c r="R68" i="1"/>
  <c r="E67" i="1"/>
  <c r="G67" i="1"/>
  <c r="I67" i="1" s="1"/>
  <c r="R67" i="1"/>
  <c r="E66" i="1"/>
  <c r="G66" i="1"/>
  <c r="I66" i="1" s="1"/>
  <c r="R66" i="1"/>
  <c r="E65" i="1"/>
  <c r="G65" i="1"/>
  <c r="I65" i="1" s="1"/>
  <c r="R65" i="1"/>
  <c r="E64" i="1"/>
  <c r="G64" i="1"/>
  <c r="I64" i="1" s="1"/>
  <c r="R64" i="1"/>
  <c r="E63" i="1"/>
  <c r="G63" i="1"/>
  <c r="I63" i="1" s="1"/>
  <c r="R63" i="1"/>
  <c r="E62" i="1"/>
  <c r="G62" i="1"/>
  <c r="I62" i="1" s="1"/>
  <c r="R62" i="1"/>
  <c r="E61" i="1"/>
  <c r="G61" i="1"/>
  <c r="I61" i="1" s="1"/>
  <c r="R61" i="1"/>
  <c r="E60" i="1"/>
  <c r="G60" i="1"/>
  <c r="I60" i="1" s="1"/>
  <c r="R60" i="1"/>
  <c r="E59" i="1"/>
  <c r="G59" i="1"/>
  <c r="I59" i="1" s="1"/>
  <c r="R59" i="1"/>
  <c r="E58" i="1"/>
  <c r="G58" i="1"/>
  <c r="I58" i="1" s="1"/>
  <c r="R58" i="1"/>
  <c r="E57" i="1"/>
  <c r="G57" i="1"/>
  <c r="I57" i="1" s="1"/>
  <c r="R57" i="1"/>
  <c r="E56" i="1"/>
  <c r="G56" i="1"/>
  <c r="I56" i="1" s="1"/>
  <c r="R56" i="1"/>
  <c r="E55" i="1"/>
  <c r="G55" i="1"/>
  <c r="I55" i="1" s="1"/>
  <c r="R55" i="1"/>
  <c r="E54" i="1"/>
  <c r="G54" i="1"/>
  <c r="I54" i="1" s="1"/>
  <c r="R54" i="1"/>
  <c r="E53" i="1"/>
  <c r="G53" i="1"/>
  <c r="I53" i="1" s="1"/>
  <c r="R53" i="1"/>
  <c r="E52" i="1"/>
  <c r="G52" i="1"/>
  <c r="I52" i="1" s="1"/>
  <c r="R52" i="1"/>
  <c r="E51" i="1"/>
  <c r="G51" i="1"/>
  <c r="I51" i="1" s="1"/>
  <c r="R51" i="1"/>
  <c r="E50" i="1"/>
  <c r="G50" i="1"/>
  <c r="I50" i="1" s="1"/>
  <c r="R50" i="1"/>
  <c r="E49" i="1"/>
  <c r="G49" i="1"/>
  <c r="I49" i="1" s="1"/>
  <c r="R49" i="1"/>
  <c r="E48" i="1"/>
  <c r="G48" i="1"/>
  <c r="I48" i="1" s="1"/>
  <c r="R48" i="1"/>
  <c r="E47" i="1"/>
  <c r="G47" i="1"/>
  <c r="I47" i="1" s="1"/>
  <c r="R47" i="1"/>
  <c r="E46" i="1"/>
  <c r="G46" i="1"/>
  <c r="I46" i="1" s="1"/>
  <c r="R46" i="1"/>
  <c r="E45" i="1"/>
  <c r="G45" i="1"/>
  <c r="I45" i="1" s="1"/>
  <c r="R45" i="1"/>
  <c r="E44" i="1"/>
  <c r="G44" i="1"/>
  <c r="I44" i="1" s="1"/>
  <c r="R44" i="1"/>
  <c r="E43" i="1"/>
  <c r="G43" i="1"/>
  <c r="I43" i="1" s="1"/>
  <c r="R43" i="1"/>
  <c r="E42" i="1"/>
  <c r="G42" i="1"/>
  <c r="I42" i="1" s="1"/>
  <c r="R42" i="1"/>
  <c r="E41" i="1"/>
  <c r="G41" i="1"/>
  <c r="I41" i="1" s="1"/>
  <c r="R41" i="1"/>
  <c r="E40" i="1"/>
  <c r="G40" i="1"/>
  <c r="I40" i="1" s="1"/>
  <c r="R40" i="1"/>
  <c r="E39" i="1"/>
  <c r="G39" i="1"/>
  <c r="I39" i="1" s="1"/>
  <c r="R39" i="1"/>
  <c r="E38" i="1"/>
  <c r="G38" i="1"/>
  <c r="I38" i="1" s="1"/>
  <c r="R38" i="1"/>
  <c r="E37" i="1"/>
  <c r="G37" i="1"/>
  <c r="I37" i="1" s="1"/>
  <c r="R37" i="1"/>
  <c r="E36" i="1"/>
  <c r="G36" i="1"/>
  <c r="I36" i="1" s="1"/>
  <c r="R36" i="1"/>
  <c r="E35" i="1"/>
  <c r="G35" i="1"/>
  <c r="I35" i="1" s="1"/>
  <c r="R35" i="1"/>
  <c r="E34" i="1"/>
  <c r="G34" i="1"/>
  <c r="I34" i="1" s="1"/>
  <c r="R34" i="1"/>
  <c r="E33" i="1"/>
  <c r="G33" i="1"/>
  <c r="I33" i="1" s="1"/>
  <c r="R33" i="1"/>
  <c r="E32" i="1"/>
  <c r="G32" i="1"/>
  <c r="I32" i="1" s="1"/>
  <c r="R32" i="1"/>
  <c r="E31" i="1"/>
  <c r="G31" i="1"/>
  <c r="I31" i="1" s="1"/>
  <c r="R31" i="1"/>
  <c r="E30" i="1"/>
  <c r="G30" i="1"/>
  <c r="I30" i="1" s="1"/>
  <c r="R30" i="1"/>
  <c r="E29" i="1"/>
  <c r="G29" i="1"/>
  <c r="I29" i="1" s="1"/>
  <c r="R29" i="1"/>
  <c r="E28" i="1"/>
  <c r="G28" i="1"/>
  <c r="I28" i="1" s="1"/>
  <c r="R28" i="1"/>
  <c r="E27" i="1"/>
  <c r="G27" i="1"/>
  <c r="I27" i="1" s="1"/>
  <c r="R27" i="1"/>
  <c r="E26" i="1"/>
  <c r="G26" i="1"/>
  <c r="I26" i="1" s="1"/>
  <c r="R26" i="1"/>
  <c r="E25" i="1"/>
  <c r="G25" i="1"/>
  <c r="I25" i="1" s="1"/>
  <c r="R25" i="1"/>
  <c r="E24" i="1"/>
  <c r="G24" i="1"/>
  <c r="I24" i="1" s="1"/>
  <c r="R24" i="1"/>
  <c r="E23" i="1"/>
  <c r="G23" i="1"/>
  <c r="I23" i="1" s="1"/>
  <c r="R23" i="1"/>
  <c r="E22" i="1"/>
  <c r="G22" i="1"/>
  <c r="I22" i="1" s="1"/>
  <c r="R22" i="1"/>
  <c r="E21" i="1"/>
  <c r="G21" i="1"/>
  <c r="I21" i="1" s="1"/>
  <c r="R21" i="1"/>
  <c r="E20" i="1"/>
  <c r="G20" i="1"/>
  <c r="I20" i="1" s="1"/>
  <c r="R20" i="1"/>
  <c r="E19" i="1"/>
  <c r="G19" i="1"/>
  <c r="I19" i="1" s="1"/>
  <c r="R19" i="1"/>
  <c r="E18" i="1"/>
  <c r="G18" i="1"/>
  <c r="I18" i="1" s="1"/>
  <c r="R18" i="1"/>
  <c r="E17" i="1"/>
  <c r="G17" i="1"/>
  <c r="I17" i="1" s="1"/>
  <c r="R17" i="1"/>
  <c r="E16" i="1"/>
  <c r="G16" i="1"/>
  <c r="I16" i="1" s="1"/>
  <c r="R16" i="1"/>
  <c r="E15" i="1"/>
  <c r="G15" i="1"/>
  <c r="I15" i="1" s="1"/>
  <c r="R15" i="1"/>
  <c r="E14" i="1"/>
  <c r="G14" i="1"/>
  <c r="I14" i="1" s="1"/>
  <c r="R14" i="1"/>
  <c r="E13" i="1"/>
  <c r="G13" i="1"/>
  <c r="I13" i="1" s="1"/>
  <c r="R13" i="1"/>
  <c r="E12" i="1"/>
  <c r="G12" i="1"/>
  <c r="I12" i="1" s="1"/>
  <c r="R12" i="1"/>
  <c r="E11" i="1"/>
  <c r="G11" i="1"/>
  <c r="I11" i="1" s="1"/>
  <c r="R11" i="1"/>
  <c r="E10" i="1"/>
  <c r="G10" i="1"/>
  <c r="I10" i="1" s="1"/>
  <c r="R10" i="1"/>
  <c r="E9" i="1"/>
  <c r="G9" i="1"/>
  <c r="I9" i="1" s="1"/>
  <c r="R9" i="1"/>
  <c r="E8" i="1"/>
  <c r="R8" i="1"/>
  <c r="E7" i="1"/>
  <c r="R7" i="1"/>
  <c r="E6" i="1"/>
  <c r="G6" i="1"/>
  <c r="I6" i="1" s="1"/>
  <c r="R6" i="1"/>
  <c r="E5" i="1"/>
  <c r="G5" i="1"/>
  <c r="I5" i="1" s="1"/>
  <c r="R5" i="1"/>
  <c r="E4" i="1"/>
  <c r="G4" i="1"/>
  <c r="I4" i="1" s="1"/>
  <c r="R4" i="1"/>
  <c r="E3" i="1"/>
  <c r="G3" i="1"/>
  <c r="I3" i="1" s="1"/>
  <c r="R3" i="1"/>
  <c r="E2" i="1"/>
  <c r="G2" i="1"/>
  <c r="I2" i="1" s="1"/>
  <c r="K944" i="1" l="1"/>
  <c r="K925" i="1"/>
  <c r="K985" i="1"/>
  <c r="K210" i="1"/>
  <c r="K450" i="1"/>
  <c r="J882" i="1"/>
  <c r="K970" i="1"/>
  <c r="K498" i="1"/>
  <c r="K886" i="1"/>
  <c r="K930" i="1"/>
  <c r="K946" i="1"/>
  <c r="K655" i="1"/>
  <c r="K947" i="1"/>
  <c r="K786" i="1"/>
  <c r="K862" i="1"/>
  <c r="K894" i="1"/>
  <c r="K906" i="1"/>
  <c r="J922" i="1"/>
  <c r="K934" i="1"/>
  <c r="J966" i="1"/>
  <c r="J982" i="1"/>
  <c r="K907" i="1"/>
  <c r="K370" i="1"/>
  <c r="K910" i="1"/>
  <c r="J942" i="1"/>
  <c r="K990" i="1"/>
  <c r="K4" i="1"/>
  <c r="K703" i="1"/>
  <c r="K887" i="1"/>
  <c r="K311" i="1"/>
  <c r="K983" i="1"/>
  <c r="K8" i="1"/>
  <c r="K371" i="1"/>
  <c r="K613" i="1"/>
  <c r="K516" i="1"/>
  <c r="K576" i="1"/>
  <c r="K121" i="1"/>
  <c r="K241" i="1"/>
  <c r="K433" i="1"/>
  <c r="K445" i="1"/>
  <c r="K493" i="1"/>
  <c r="K721" i="1"/>
  <c r="K733" i="1"/>
  <c r="K781" i="1"/>
  <c r="K961" i="1"/>
  <c r="J993" i="1"/>
  <c r="K899" i="1"/>
  <c r="K240" i="1"/>
  <c r="K157" i="1"/>
  <c r="K804" i="1"/>
  <c r="K984" i="1"/>
  <c r="K164" i="1"/>
  <c r="K288" i="1"/>
  <c r="K528" i="1"/>
  <c r="K948" i="1"/>
  <c r="K883" i="1"/>
  <c r="K923" i="1"/>
  <c r="K943" i="1"/>
  <c r="K967" i="1"/>
  <c r="K991" i="1"/>
  <c r="K982" i="1"/>
  <c r="K184" i="1"/>
  <c r="K204" i="1"/>
  <c r="K220" i="1"/>
  <c r="K236" i="1"/>
  <c r="K252" i="1"/>
  <c r="K264" i="1"/>
  <c r="K276" i="1"/>
  <c r="K296" i="1"/>
  <c r="K312" i="1"/>
  <c r="K328" i="1"/>
  <c r="K340" i="1"/>
  <c r="K356" i="1"/>
  <c r="K368" i="1"/>
  <c r="K388" i="1"/>
  <c r="K396" i="1"/>
  <c r="K412" i="1"/>
  <c r="K432" i="1"/>
  <c r="K444" i="1"/>
  <c r="K460" i="1"/>
  <c r="K476" i="1"/>
  <c r="K488" i="1"/>
  <c r="K508" i="1"/>
  <c r="K520" i="1"/>
  <c r="K540" i="1"/>
  <c r="K552" i="1"/>
  <c r="K564" i="1"/>
  <c r="K580" i="1"/>
  <c r="K592" i="1"/>
  <c r="K608" i="1"/>
  <c r="K620" i="1"/>
  <c r="K636" i="1"/>
  <c r="K652" i="1"/>
  <c r="K668" i="1"/>
  <c r="K684" i="1"/>
  <c r="K696" i="1"/>
  <c r="K708" i="1"/>
  <c r="K724" i="1"/>
  <c r="K740" i="1"/>
  <c r="K760" i="1"/>
  <c r="K776" i="1"/>
  <c r="K792" i="1"/>
  <c r="K820" i="1"/>
  <c r="K832" i="1"/>
  <c r="K848" i="1"/>
  <c r="K864" i="1"/>
  <c r="K880" i="1"/>
  <c r="K892" i="1"/>
  <c r="K912" i="1"/>
  <c r="K920" i="1"/>
  <c r="K936" i="1"/>
  <c r="K956" i="1"/>
  <c r="K972" i="1"/>
  <c r="K80" i="1"/>
  <c r="K188" i="1"/>
  <c r="K200" i="1"/>
  <c r="K216" i="1"/>
  <c r="K232" i="1"/>
  <c r="K248" i="1"/>
  <c r="K260" i="1"/>
  <c r="K280" i="1"/>
  <c r="K292" i="1"/>
  <c r="K308" i="1"/>
  <c r="K324" i="1"/>
  <c r="K344" i="1"/>
  <c r="K360" i="1"/>
  <c r="K372" i="1"/>
  <c r="K384" i="1"/>
  <c r="K400" i="1"/>
  <c r="K416" i="1"/>
  <c r="K428" i="1"/>
  <c r="K440" i="1"/>
  <c r="K456" i="1"/>
  <c r="K472" i="1"/>
  <c r="K492" i="1"/>
  <c r="K504" i="1"/>
  <c r="K524" i="1"/>
  <c r="K536" i="1"/>
  <c r="K548" i="1"/>
  <c r="K568" i="1"/>
  <c r="K596" i="1"/>
  <c r="K612" i="1"/>
  <c r="K624" i="1"/>
  <c r="K640" i="1"/>
  <c r="K656" i="1"/>
  <c r="K672" i="1"/>
  <c r="K680" i="1"/>
  <c r="K700" i="1"/>
  <c r="K712" i="1"/>
  <c r="K728" i="1"/>
  <c r="K744" i="1"/>
  <c r="K756" i="1"/>
  <c r="K772" i="1"/>
  <c r="K784" i="1"/>
  <c r="K800" i="1"/>
  <c r="K816" i="1"/>
  <c r="K836" i="1"/>
  <c r="K852" i="1"/>
  <c r="K860" i="1"/>
  <c r="K876" i="1"/>
  <c r="K896" i="1"/>
  <c r="K908" i="1"/>
  <c r="K924" i="1"/>
  <c r="K940" i="1"/>
  <c r="K992" i="1"/>
  <c r="K901" i="1"/>
  <c r="K37" i="1"/>
  <c r="K937" i="1"/>
  <c r="K997" i="1"/>
  <c r="K289" i="1"/>
  <c r="K697" i="1"/>
  <c r="K817" i="1"/>
  <c r="K192" i="1"/>
  <c r="K208" i="1"/>
  <c r="K228" i="1"/>
  <c r="K244" i="1"/>
  <c r="K268" i="1"/>
  <c r="K284" i="1"/>
  <c r="K300" i="1"/>
  <c r="K316" i="1"/>
  <c r="K332" i="1"/>
  <c r="K352" i="1"/>
  <c r="K376" i="1"/>
  <c r="K392" i="1"/>
  <c r="K408" i="1"/>
  <c r="K424" i="1"/>
  <c r="K448" i="1"/>
  <c r="K468" i="1"/>
  <c r="K484" i="1"/>
  <c r="K500" i="1"/>
  <c r="K532" i="1"/>
  <c r="K556" i="1"/>
  <c r="K572" i="1"/>
  <c r="K588" i="1"/>
  <c r="K604" i="1"/>
  <c r="K628" i="1"/>
  <c r="K644" i="1"/>
  <c r="K664" i="1"/>
  <c r="K688" i="1"/>
  <c r="K704" i="1"/>
  <c r="K720" i="1"/>
  <c r="K736" i="1"/>
  <c r="K752" i="1"/>
  <c r="K768" i="1"/>
  <c r="K788" i="1"/>
  <c r="K808" i="1"/>
  <c r="K824" i="1"/>
  <c r="K844" i="1"/>
  <c r="K868" i="1"/>
  <c r="K884" i="1"/>
  <c r="K900" i="1"/>
  <c r="K928" i="1"/>
  <c r="K949" i="1"/>
  <c r="K973" i="1"/>
  <c r="K23" i="1"/>
  <c r="K35" i="1"/>
  <c r="K123" i="1"/>
  <c r="K131" i="1"/>
  <c r="K139" i="1"/>
  <c r="K147" i="1"/>
  <c r="K155" i="1"/>
  <c r="K163" i="1"/>
  <c r="K203" i="1"/>
  <c r="K323" i="1"/>
  <c r="K942" i="1"/>
  <c r="K196" i="1"/>
  <c r="K212" i="1"/>
  <c r="K224" i="1"/>
  <c r="K256" i="1"/>
  <c r="K272" i="1"/>
  <c r="K304" i="1"/>
  <c r="K320" i="1"/>
  <c r="K336" i="1"/>
  <c r="K348" i="1"/>
  <c r="K364" i="1"/>
  <c r="K380" i="1"/>
  <c r="K404" i="1"/>
  <c r="K420" i="1"/>
  <c r="K436" i="1"/>
  <c r="K452" i="1"/>
  <c r="K464" i="1"/>
  <c r="K480" i="1"/>
  <c r="K496" i="1"/>
  <c r="K512" i="1"/>
  <c r="K544" i="1"/>
  <c r="K560" i="1"/>
  <c r="K584" i="1"/>
  <c r="K600" i="1"/>
  <c r="K616" i="1"/>
  <c r="K632" i="1"/>
  <c r="K648" i="1"/>
  <c r="K660" i="1"/>
  <c r="K676" i="1"/>
  <c r="K692" i="1"/>
  <c r="K716" i="1"/>
  <c r="K732" i="1"/>
  <c r="K748" i="1"/>
  <c r="K764" i="1"/>
  <c r="K780" i="1"/>
  <c r="K796" i="1"/>
  <c r="K812" i="1"/>
  <c r="K828" i="1"/>
  <c r="K840" i="1"/>
  <c r="K856" i="1"/>
  <c r="K872" i="1"/>
  <c r="K888" i="1"/>
  <c r="K904" i="1"/>
  <c r="K916" i="1"/>
  <c r="K932" i="1"/>
  <c r="K980" i="1"/>
  <c r="K996" i="1"/>
  <c r="K577" i="1"/>
  <c r="K409" i="1"/>
  <c r="K913" i="1"/>
  <c r="K83" i="1"/>
  <c r="K119" i="1"/>
  <c r="K127" i="1"/>
  <c r="K135" i="1"/>
  <c r="K143" i="1"/>
  <c r="K151" i="1"/>
  <c r="K159" i="1"/>
  <c r="K167" i="1"/>
  <c r="K171" i="1"/>
  <c r="K247" i="1"/>
  <c r="K283" i="1"/>
  <c r="J2" i="1"/>
  <c r="K2" i="1"/>
  <c r="J6" i="1"/>
  <c r="K6" i="1"/>
  <c r="K15" i="1"/>
  <c r="K31" i="1"/>
  <c r="K47" i="1"/>
  <c r="K55" i="1"/>
  <c r="K59" i="1"/>
  <c r="K71" i="1"/>
  <c r="K79" i="1"/>
  <c r="K91" i="1"/>
  <c r="K99" i="1"/>
  <c r="K111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8" i="1"/>
  <c r="K172" i="1"/>
  <c r="K176" i="1"/>
  <c r="K180" i="1"/>
  <c r="K575" i="1"/>
  <c r="K162" i="1"/>
  <c r="K738" i="1"/>
  <c r="K574" i="1"/>
  <c r="K367" i="1"/>
  <c r="J5" i="1"/>
  <c r="K5" i="1"/>
  <c r="I106" i="1"/>
  <c r="K106" i="1"/>
  <c r="I118" i="1"/>
  <c r="K118" i="1"/>
  <c r="I330" i="1"/>
  <c r="K330" i="1"/>
  <c r="I354" i="1"/>
  <c r="K354" i="1"/>
  <c r="I534" i="1"/>
  <c r="K534" i="1"/>
  <c r="I618" i="1"/>
  <c r="K618" i="1"/>
  <c r="I642" i="1"/>
  <c r="K642" i="1"/>
  <c r="I694" i="1"/>
  <c r="K694" i="1"/>
  <c r="I702" i="1"/>
  <c r="K702" i="1"/>
  <c r="I822" i="1"/>
  <c r="K822" i="1"/>
  <c r="K658" i="1"/>
  <c r="K287" i="1"/>
  <c r="K82" i="1"/>
  <c r="K11" i="1"/>
  <c r="K19" i="1"/>
  <c r="K27" i="1"/>
  <c r="K39" i="1"/>
  <c r="K43" i="1"/>
  <c r="K51" i="1"/>
  <c r="K63" i="1"/>
  <c r="K67" i="1"/>
  <c r="K75" i="1"/>
  <c r="K87" i="1"/>
  <c r="K95" i="1"/>
  <c r="K103" i="1"/>
  <c r="K107" i="1"/>
  <c r="K115" i="1"/>
  <c r="J3" i="1"/>
  <c r="K3" i="1"/>
  <c r="K84" i="1"/>
  <c r="I78" i="1"/>
  <c r="I38" i="7" s="1"/>
  <c r="K78" i="1"/>
  <c r="I126" i="1"/>
  <c r="K126" i="1"/>
  <c r="I166" i="1"/>
  <c r="K166" i="1"/>
  <c r="I202" i="1"/>
  <c r="K202" i="1"/>
  <c r="I246" i="1"/>
  <c r="K246" i="1"/>
  <c r="I250" i="1"/>
  <c r="K250" i="1"/>
  <c r="I286" i="1"/>
  <c r="K286" i="1"/>
  <c r="I366" i="1"/>
  <c r="K366" i="1"/>
  <c r="I394" i="1"/>
  <c r="K394" i="1"/>
  <c r="I406" i="1"/>
  <c r="K406" i="1"/>
  <c r="I414" i="1"/>
  <c r="K414" i="1"/>
  <c r="I454" i="1"/>
  <c r="K454" i="1"/>
  <c r="I490" i="1"/>
  <c r="K490" i="1"/>
  <c r="I538" i="1"/>
  <c r="K538" i="1"/>
  <c r="I682" i="1"/>
  <c r="K682" i="1"/>
  <c r="I742" i="1"/>
  <c r="K742" i="1"/>
  <c r="I778" i="1"/>
  <c r="K778" i="1"/>
  <c r="I826" i="1"/>
  <c r="K82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102" i="1"/>
  <c r="K142" i="1"/>
  <c r="K186" i="1"/>
  <c r="K222" i="1"/>
  <c r="K226" i="1"/>
  <c r="K262" i="1"/>
  <c r="K270" i="1"/>
  <c r="K306" i="1"/>
  <c r="K310" i="1"/>
  <c r="K346" i="1"/>
  <c r="K390" i="1"/>
  <c r="K430" i="1"/>
  <c r="K474" i="1"/>
  <c r="K510" i="1"/>
  <c r="K514" i="1"/>
  <c r="K558" i="1"/>
  <c r="K598" i="1"/>
  <c r="K718" i="1"/>
  <c r="K762" i="1"/>
  <c r="K802" i="1"/>
  <c r="K846" i="1"/>
  <c r="K863" i="1"/>
  <c r="K451" i="1"/>
  <c r="I271" i="1"/>
  <c r="K271" i="1"/>
  <c r="I331" i="1"/>
  <c r="K331" i="1"/>
  <c r="I407" i="1"/>
  <c r="K407" i="1"/>
  <c r="I415" i="1"/>
  <c r="K415" i="1"/>
  <c r="I455" i="1"/>
  <c r="K455" i="1"/>
  <c r="I491" i="1"/>
  <c r="K491" i="1"/>
  <c r="I535" i="1"/>
  <c r="K535" i="1"/>
  <c r="I559" i="1"/>
  <c r="K559" i="1"/>
  <c r="I571" i="1"/>
  <c r="K571" i="1"/>
  <c r="I599" i="1"/>
  <c r="K599" i="1"/>
  <c r="I611" i="1"/>
  <c r="K611" i="1"/>
  <c r="I619" i="1"/>
  <c r="K619" i="1"/>
  <c r="I659" i="1"/>
  <c r="K659" i="1"/>
  <c r="I695" i="1"/>
  <c r="K695" i="1"/>
  <c r="I739" i="1"/>
  <c r="K739" i="1"/>
  <c r="I743" i="1"/>
  <c r="K743" i="1"/>
  <c r="I779" i="1"/>
  <c r="K779" i="1"/>
  <c r="I823" i="1"/>
  <c r="K823" i="1"/>
  <c r="I847" i="1"/>
  <c r="K847" i="1"/>
  <c r="I859" i="1"/>
  <c r="K859" i="1"/>
  <c r="K654" i="1"/>
  <c r="K175" i="1"/>
  <c r="K179" i="1"/>
  <c r="K183" i="1"/>
  <c r="K187" i="1"/>
  <c r="K191" i="1"/>
  <c r="K195" i="1"/>
  <c r="K199" i="1"/>
  <c r="K207" i="1"/>
  <c r="K211" i="1"/>
  <c r="K215" i="1"/>
  <c r="K219" i="1"/>
  <c r="K223" i="1"/>
  <c r="K227" i="1"/>
  <c r="K231" i="1"/>
  <c r="K235" i="1"/>
  <c r="K239" i="1"/>
  <c r="K243" i="1"/>
  <c r="K251" i="1"/>
  <c r="K255" i="1"/>
  <c r="K259" i="1"/>
  <c r="K263" i="1"/>
  <c r="K267" i="1"/>
  <c r="K275" i="1"/>
  <c r="K279" i="1"/>
  <c r="K291" i="1"/>
  <c r="K295" i="1"/>
  <c r="K299" i="1"/>
  <c r="K303" i="1"/>
  <c r="K307" i="1"/>
  <c r="K315" i="1"/>
  <c r="K319" i="1"/>
  <c r="K327" i="1"/>
  <c r="K335" i="1"/>
  <c r="K339" i="1"/>
  <c r="K343" i="1"/>
  <c r="K347" i="1"/>
  <c r="K391" i="1"/>
  <c r="K427" i="1"/>
  <c r="K431" i="1"/>
  <c r="K467" i="1"/>
  <c r="K475" i="1"/>
  <c r="K511" i="1"/>
  <c r="K515" i="1"/>
  <c r="K551" i="1"/>
  <c r="K595" i="1"/>
  <c r="K635" i="1"/>
  <c r="K679" i="1"/>
  <c r="K715" i="1"/>
  <c r="K719" i="1"/>
  <c r="K755" i="1"/>
  <c r="K763" i="1"/>
  <c r="K799" i="1"/>
  <c r="K803" i="1"/>
  <c r="K839" i="1"/>
  <c r="K205" i="1"/>
  <c r="K145" i="1"/>
  <c r="J7" i="1"/>
  <c r="K7" i="1"/>
  <c r="I960" i="1"/>
  <c r="K960" i="1"/>
  <c r="I968" i="1"/>
  <c r="K968" i="1"/>
  <c r="K9" i="1"/>
  <c r="K17" i="1"/>
  <c r="K25" i="1"/>
  <c r="K33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61" i="1"/>
  <c r="K169" i="1"/>
  <c r="K177" i="1"/>
  <c r="K185" i="1"/>
  <c r="K193" i="1"/>
  <c r="K201" i="1"/>
  <c r="K209" i="1"/>
  <c r="K217" i="1"/>
  <c r="J221" i="1"/>
  <c r="K221" i="1"/>
  <c r="J229" i="1"/>
  <c r="K229" i="1"/>
  <c r="J237" i="1"/>
  <c r="K237" i="1"/>
  <c r="J245" i="1"/>
  <c r="K245" i="1"/>
  <c r="J253" i="1"/>
  <c r="K253" i="1"/>
  <c r="J261" i="1"/>
  <c r="K261" i="1"/>
  <c r="J269" i="1"/>
  <c r="K269" i="1"/>
  <c r="J277" i="1"/>
  <c r="K277" i="1"/>
  <c r="J285" i="1"/>
  <c r="K285" i="1"/>
  <c r="J293" i="1"/>
  <c r="K293" i="1"/>
  <c r="J301" i="1"/>
  <c r="K301" i="1"/>
  <c r="J309" i="1"/>
  <c r="K309" i="1"/>
  <c r="J317" i="1"/>
  <c r="K317" i="1"/>
  <c r="J325" i="1"/>
  <c r="J333" i="1"/>
  <c r="K333" i="1"/>
  <c r="J341" i="1"/>
  <c r="K341" i="1"/>
  <c r="J349" i="1"/>
  <c r="K349" i="1"/>
  <c r="J357" i="1"/>
  <c r="K357" i="1"/>
  <c r="J365" i="1"/>
  <c r="K365" i="1"/>
  <c r="J373" i="1"/>
  <c r="K373" i="1"/>
  <c r="J381" i="1"/>
  <c r="K381" i="1"/>
  <c r="J389" i="1"/>
  <c r="K389" i="1"/>
  <c r="J397" i="1"/>
  <c r="K397" i="1"/>
  <c r="J405" i="1"/>
  <c r="K405" i="1"/>
  <c r="J413" i="1"/>
  <c r="K413" i="1"/>
  <c r="J421" i="1"/>
  <c r="K421" i="1"/>
  <c r="J429" i="1"/>
  <c r="K429" i="1"/>
  <c r="J437" i="1"/>
  <c r="K437" i="1"/>
  <c r="J445" i="1"/>
  <c r="J453" i="1"/>
  <c r="K453" i="1"/>
  <c r="J461" i="1"/>
  <c r="K461" i="1"/>
  <c r="J469" i="1"/>
  <c r="K469" i="1"/>
  <c r="J477" i="1"/>
  <c r="K477" i="1"/>
  <c r="J485" i="1"/>
  <c r="K485" i="1"/>
  <c r="J501" i="1"/>
  <c r="K501" i="1"/>
  <c r="J509" i="1"/>
  <c r="K509" i="1"/>
  <c r="J517" i="1"/>
  <c r="K517" i="1"/>
  <c r="J529" i="1"/>
  <c r="J533" i="1"/>
  <c r="K533" i="1"/>
  <c r="J541" i="1"/>
  <c r="K541" i="1"/>
  <c r="J549" i="1"/>
  <c r="K549" i="1"/>
  <c r="J557" i="1"/>
  <c r="K557" i="1"/>
  <c r="K569" i="1"/>
  <c r="K585" i="1"/>
  <c r="K593" i="1"/>
  <c r="K601" i="1"/>
  <c r="K609" i="1"/>
  <c r="K617" i="1"/>
  <c r="K625" i="1"/>
  <c r="J633" i="1"/>
  <c r="K633" i="1"/>
  <c r="K641" i="1"/>
  <c r="K649" i="1"/>
  <c r="K657" i="1"/>
  <c r="K665" i="1"/>
  <c r="K673" i="1"/>
  <c r="K677" i="1"/>
  <c r="K685" i="1"/>
  <c r="K689" i="1"/>
  <c r="K693" i="1"/>
  <c r="K701" i="1"/>
  <c r="J705" i="1"/>
  <c r="K705" i="1"/>
  <c r="K709" i="1"/>
  <c r="K713" i="1"/>
  <c r="K717" i="1"/>
  <c r="K725" i="1"/>
  <c r="K729" i="1"/>
  <c r="K737" i="1"/>
  <c r="J741" i="1"/>
  <c r="K741" i="1"/>
  <c r="K745" i="1"/>
  <c r="K749" i="1"/>
  <c r="K753" i="1"/>
  <c r="K757" i="1"/>
  <c r="K761" i="1"/>
  <c r="K765" i="1"/>
  <c r="K769" i="1"/>
  <c r="K773" i="1"/>
  <c r="J777" i="1"/>
  <c r="K777" i="1"/>
  <c r="K785" i="1"/>
  <c r="K789" i="1"/>
  <c r="K793" i="1"/>
  <c r="K797" i="1"/>
  <c r="K801" i="1"/>
  <c r="K805" i="1"/>
  <c r="K809" i="1"/>
  <c r="K813" i="1"/>
  <c r="J813" i="1"/>
  <c r="K821" i="1"/>
  <c r="K825" i="1"/>
  <c r="K829" i="1"/>
  <c r="K833" i="1"/>
  <c r="K837" i="1"/>
  <c r="K841" i="1"/>
  <c r="K845" i="1"/>
  <c r="J849" i="1"/>
  <c r="K849" i="1"/>
  <c r="K853" i="1"/>
  <c r="K857" i="1"/>
  <c r="K889" i="1"/>
  <c r="J4" i="1"/>
  <c r="I877" i="1"/>
  <c r="K877" i="1"/>
  <c r="K325" i="1"/>
  <c r="K13" i="1"/>
  <c r="K21" i="1"/>
  <c r="K29" i="1"/>
  <c r="K41" i="1"/>
  <c r="K49" i="1"/>
  <c r="K57" i="1"/>
  <c r="K65" i="1"/>
  <c r="K73" i="1"/>
  <c r="K81" i="1"/>
  <c r="K89" i="1"/>
  <c r="K97" i="1"/>
  <c r="K105" i="1"/>
  <c r="K113" i="1"/>
  <c r="K129" i="1"/>
  <c r="J129" i="1"/>
  <c r="K137" i="1"/>
  <c r="K153" i="1"/>
  <c r="K165" i="1"/>
  <c r="K173" i="1"/>
  <c r="K181" i="1"/>
  <c r="K189" i="1"/>
  <c r="K197" i="1"/>
  <c r="K213" i="1"/>
  <c r="J225" i="1"/>
  <c r="K225" i="1"/>
  <c r="J233" i="1"/>
  <c r="K233" i="1"/>
  <c r="J241" i="1"/>
  <c r="J249" i="1"/>
  <c r="K249" i="1"/>
  <c r="J257" i="1"/>
  <c r="K257" i="1"/>
  <c r="J265" i="1"/>
  <c r="K265" i="1"/>
  <c r="J273" i="1"/>
  <c r="K273" i="1"/>
  <c r="J281" i="1"/>
  <c r="K281" i="1"/>
  <c r="J289" i="1"/>
  <c r="J297" i="1"/>
  <c r="K297" i="1"/>
  <c r="J305" i="1"/>
  <c r="K305" i="1"/>
  <c r="J313" i="1"/>
  <c r="K313" i="1"/>
  <c r="J321" i="1"/>
  <c r="K321" i="1"/>
  <c r="J329" i="1"/>
  <c r="K329" i="1"/>
  <c r="J337" i="1"/>
  <c r="K337" i="1"/>
  <c r="J345" i="1"/>
  <c r="K345" i="1"/>
  <c r="J353" i="1"/>
  <c r="K353" i="1"/>
  <c r="J361" i="1"/>
  <c r="K361" i="1"/>
  <c r="J369" i="1"/>
  <c r="K369" i="1"/>
  <c r="J377" i="1"/>
  <c r="K377" i="1"/>
  <c r="J385" i="1"/>
  <c r="K385" i="1"/>
  <c r="J393" i="1"/>
  <c r="K393" i="1"/>
  <c r="J401" i="1"/>
  <c r="K401" i="1"/>
  <c r="J409" i="1"/>
  <c r="J417" i="1"/>
  <c r="K417" i="1"/>
  <c r="J425" i="1"/>
  <c r="K425" i="1"/>
  <c r="J441" i="1"/>
  <c r="K441" i="1"/>
  <c r="J449" i="1"/>
  <c r="K449" i="1"/>
  <c r="J457" i="1"/>
  <c r="K457" i="1"/>
  <c r="J465" i="1"/>
  <c r="K465" i="1"/>
  <c r="J473" i="1"/>
  <c r="K473" i="1"/>
  <c r="J481" i="1"/>
  <c r="K481" i="1"/>
  <c r="J489" i="1"/>
  <c r="K489" i="1"/>
  <c r="J497" i="1"/>
  <c r="K497" i="1"/>
  <c r="J505" i="1"/>
  <c r="K505" i="1"/>
  <c r="J513" i="1"/>
  <c r="K513" i="1"/>
  <c r="J521" i="1"/>
  <c r="K521" i="1"/>
  <c r="J525" i="1"/>
  <c r="K525" i="1"/>
  <c r="K537" i="1"/>
  <c r="J545" i="1"/>
  <c r="K545" i="1"/>
  <c r="J553" i="1"/>
  <c r="K553" i="1"/>
  <c r="K561" i="1"/>
  <c r="K565" i="1"/>
  <c r="K573" i="1"/>
  <c r="K581" i="1"/>
  <c r="K589" i="1"/>
  <c r="J597" i="1"/>
  <c r="K597" i="1"/>
  <c r="K605" i="1"/>
  <c r="K621" i="1"/>
  <c r="K629" i="1"/>
  <c r="K637" i="1"/>
  <c r="K645" i="1"/>
  <c r="K653" i="1"/>
  <c r="K661" i="1"/>
  <c r="J669" i="1"/>
  <c r="K669" i="1"/>
  <c r="K681" i="1"/>
  <c r="K865" i="1"/>
  <c r="K529" i="1"/>
  <c r="K74" i="1"/>
  <c r="K90" i="1"/>
  <c r="K98" i="1"/>
  <c r="K114" i="1"/>
  <c r="K122" i="1"/>
  <c r="K130" i="1"/>
  <c r="K138" i="1"/>
  <c r="K146" i="1"/>
  <c r="K154" i="1"/>
  <c r="K174" i="1"/>
  <c r="K182" i="1"/>
  <c r="K190" i="1"/>
  <c r="K198" i="1"/>
  <c r="K206" i="1"/>
  <c r="K214" i="1"/>
  <c r="K230" i="1"/>
  <c r="K238" i="1"/>
  <c r="K254" i="1"/>
  <c r="K278" i="1"/>
  <c r="K294" i="1"/>
  <c r="K302" i="1"/>
  <c r="K318" i="1"/>
  <c r="K326" i="1"/>
  <c r="K334" i="1"/>
  <c r="K342" i="1"/>
  <c r="K350" i="1"/>
  <c r="K358" i="1"/>
  <c r="K374" i="1"/>
  <c r="K382" i="1"/>
  <c r="K398" i="1"/>
  <c r="K422" i="1"/>
  <c r="K438" i="1"/>
  <c r="K446" i="1"/>
  <c r="K462" i="1"/>
  <c r="K470" i="1"/>
  <c r="K478" i="1"/>
  <c r="K486" i="1"/>
  <c r="K494" i="1"/>
  <c r="K502" i="1"/>
  <c r="K518" i="1"/>
  <c r="K526" i="1"/>
  <c r="J542" i="1"/>
  <c r="K542" i="1"/>
  <c r="J550" i="1"/>
  <c r="J566" i="1"/>
  <c r="K566" i="1"/>
  <c r="J582" i="1"/>
  <c r="K582" i="1"/>
  <c r="J590" i="1"/>
  <c r="K590" i="1"/>
  <c r="J606" i="1"/>
  <c r="K606" i="1"/>
  <c r="J614" i="1"/>
  <c r="K614" i="1"/>
  <c r="K622" i="1"/>
  <c r="J630" i="1"/>
  <c r="K630" i="1"/>
  <c r="J638" i="1"/>
  <c r="K638" i="1"/>
  <c r="J646" i="1"/>
  <c r="K646" i="1"/>
  <c r="J650" i="1"/>
  <c r="K650" i="1"/>
  <c r="J666" i="1"/>
  <c r="K666" i="1"/>
  <c r="J674" i="1"/>
  <c r="K674" i="1"/>
  <c r="J690" i="1"/>
  <c r="K690" i="1"/>
  <c r="J698" i="1"/>
  <c r="K698" i="1"/>
  <c r="J706" i="1"/>
  <c r="K706" i="1"/>
  <c r="J714" i="1"/>
  <c r="K714" i="1"/>
  <c r="J722" i="1"/>
  <c r="K722" i="1"/>
  <c r="J730" i="1"/>
  <c r="K730" i="1"/>
  <c r="J738" i="1"/>
  <c r="J746" i="1"/>
  <c r="K746" i="1"/>
  <c r="J754" i="1"/>
  <c r="K754" i="1"/>
  <c r="J770" i="1"/>
  <c r="K770" i="1"/>
  <c r="J778" i="1"/>
  <c r="J794" i="1"/>
  <c r="K794" i="1"/>
  <c r="K810" i="1"/>
  <c r="J818" i="1"/>
  <c r="K818" i="1"/>
  <c r="J834" i="1"/>
  <c r="K834" i="1"/>
  <c r="J842" i="1"/>
  <c r="K842" i="1"/>
  <c r="J850" i="1"/>
  <c r="K850" i="1"/>
  <c r="J858" i="1"/>
  <c r="K858" i="1"/>
  <c r="J866" i="1"/>
  <c r="K866" i="1"/>
  <c r="J870" i="1"/>
  <c r="K870" i="1"/>
  <c r="J878" i="1"/>
  <c r="K878" i="1"/>
  <c r="J918" i="1"/>
  <c r="K918" i="1"/>
  <c r="J926" i="1"/>
  <c r="K926" i="1"/>
  <c r="J950" i="1"/>
  <c r="K950" i="1"/>
  <c r="J958" i="1"/>
  <c r="K958" i="1"/>
  <c r="J974" i="1"/>
  <c r="K974" i="1"/>
  <c r="J998" i="1"/>
  <c r="K998" i="1"/>
  <c r="K86" i="1"/>
  <c r="K94" i="1"/>
  <c r="K110" i="1"/>
  <c r="K134" i="1"/>
  <c r="K150" i="1"/>
  <c r="K158" i="1"/>
  <c r="K170" i="1"/>
  <c r="K178" i="1"/>
  <c r="K194" i="1"/>
  <c r="K218" i="1"/>
  <c r="K234" i="1"/>
  <c r="K242" i="1"/>
  <c r="K258" i="1"/>
  <c r="K266" i="1"/>
  <c r="K274" i="1"/>
  <c r="K282" i="1"/>
  <c r="K290" i="1"/>
  <c r="K298" i="1"/>
  <c r="K314" i="1"/>
  <c r="K322" i="1"/>
  <c r="K338" i="1"/>
  <c r="K362" i="1"/>
  <c r="K378" i="1"/>
  <c r="K386" i="1"/>
  <c r="K402" i="1"/>
  <c r="K410" i="1"/>
  <c r="K418" i="1"/>
  <c r="K426" i="1"/>
  <c r="K434" i="1"/>
  <c r="K442" i="1"/>
  <c r="K458" i="1"/>
  <c r="K466" i="1"/>
  <c r="K482" i="1"/>
  <c r="K506" i="1"/>
  <c r="K522" i="1"/>
  <c r="K530" i="1"/>
  <c r="J546" i="1"/>
  <c r="K546" i="1"/>
  <c r="J554" i="1"/>
  <c r="K554" i="1"/>
  <c r="J562" i="1"/>
  <c r="K562" i="1"/>
  <c r="J570" i="1"/>
  <c r="K570" i="1"/>
  <c r="J578" i="1"/>
  <c r="K578" i="1"/>
  <c r="J586" i="1"/>
  <c r="K586" i="1"/>
  <c r="J594" i="1"/>
  <c r="J602" i="1"/>
  <c r="K602" i="1"/>
  <c r="J610" i="1"/>
  <c r="K610" i="1"/>
  <c r="J626" i="1"/>
  <c r="K626" i="1"/>
  <c r="J634" i="1"/>
  <c r="J654" i="1"/>
  <c r="J662" i="1"/>
  <c r="K662" i="1"/>
  <c r="J670" i="1"/>
  <c r="K670" i="1"/>
  <c r="J678" i="1"/>
  <c r="J686" i="1"/>
  <c r="K686" i="1"/>
  <c r="J694" i="1"/>
  <c r="J710" i="1"/>
  <c r="K710" i="1"/>
  <c r="J726" i="1"/>
  <c r="K726" i="1"/>
  <c r="J734" i="1"/>
  <c r="K734" i="1"/>
  <c r="J750" i="1"/>
  <c r="K750" i="1"/>
  <c r="J758" i="1"/>
  <c r="K758" i="1"/>
  <c r="K766" i="1"/>
  <c r="J774" i="1"/>
  <c r="K774" i="1"/>
  <c r="J782" i="1"/>
  <c r="K782" i="1"/>
  <c r="J790" i="1"/>
  <c r="K790" i="1"/>
  <c r="J798" i="1"/>
  <c r="J806" i="1"/>
  <c r="K806" i="1"/>
  <c r="J814" i="1"/>
  <c r="K814" i="1"/>
  <c r="J822" i="1"/>
  <c r="J830" i="1"/>
  <c r="K830" i="1"/>
  <c r="J838" i="1"/>
  <c r="J854" i="1"/>
  <c r="K854" i="1"/>
  <c r="J874" i="1"/>
  <c r="K874" i="1"/>
  <c r="J890" i="1"/>
  <c r="K890" i="1"/>
  <c r="J898" i="1"/>
  <c r="K898" i="1"/>
  <c r="J902" i="1"/>
  <c r="K902" i="1"/>
  <c r="J914" i="1"/>
  <c r="K914" i="1"/>
  <c r="J938" i="1"/>
  <c r="K938" i="1"/>
  <c r="J954" i="1"/>
  <c r="K954" i="1"/>
  <c r="J962" i="1"/>
  <c r="K962" i="1"/>
  <c r="J978" i="1"/>
  <c r="K978" i="1"/>
  <c r="J986" i="1"/>
  <c r="K986" i="1"/>
  <c r="J994" i="1"/>
  <c r="K994" i="1"/>
  <c r="K966" i="1"/>
  <c r="K678" i="1"/>
  <c r="K922" i="1"/>
  <c r="K882" i="1"/>
  <c r="K634" i="1"/>
  <c r="K594" i="1"/>
  <c r="K351" i="1"/>
  <c r="K355" i="1"/>
  <c r="K359" i="1"/>
  <c r="K363" i="1"/>
  <c r="K375" i="1"/>
  <c r="K379" i="1"/>
  <c r="K383" i="1"/>
  <c r="K387" i="1"/>
  <c r="K395" i="1"/>
  <c r="K399" i="1"/>
  <c r="K403" i="1"/>
  <c r="K411" i="1"/>
  <c r="K419" i="1"/>
  <c r="K423" i="1"/>
  <c r="K435" i="1"/>
  <c r="K439" i="1"/>
  <c r="K443" i="1"/>
  <c r="K447" i="1"/>
  <c r="K459" i="1"/>
  <c r="K463" i="1"/>
  <c r="K471" i="1"/>
  <c r="K479" i="1"/>
  <c r="K483" i="1"/>
  <c r="K487" i="1"/>
  <c r="K495" i="1"/>
  <c r="K499" i="1"/>
  <c r="K503" i="1"/>
  <c r="K507" i="1"/>
  <c r="K519" i="1"/>
  <c r="K523" i="1"/>
  <c r="K527" i="1"/>
  <c r="K531" i="1"/>
  <c r="K539" i="1"/>
  <c r="K543" i="1"/>
  <c r="K547" i="1"/>
  <c r="K555" i="1"/>
  <c r="K563" i="1"/>
  <c r="K567" i="1"/>
  <c r="K579" i="1"/>
  <c r="K583" i="1"/>
  <c r="K587" i="1"/>
  <c r="K591" i="1"/>
  <c r="K603" i="1"/>
  <c r="K607" i="1"/>
  <c r="K615" i="1"/>
  <c r="K623" i="1"/>
  <c r="K627" i="1"/>
  <c r="K631" i="1"/>
  <c r="K639" i="1"/>
  <c r="K643" i="1"/>
  <c r="K647" i="1"/>
  <c r="K651" i="1"/>
  <c r="K663" i="1"/>
  <c r="K667" i="1"/>
  <c r="K671" i="1"/>
  <c r="K675" i="1"/>
  <c r="K683" i="1"/>
  <c r="K687" i="1"/>
  <c r="K691" i="1"/>
  <c r="K699" i="1"/>
  <c r="K707" i="1"/>
  <c r="K711" i="1"/>
  <c r="K723" i="1"/>
  <c r="K727" i="1"/>
  <c r="K731" i="1"/>
  <c r="K735" i="1"/>
  <c r="K747" i="1"/>
  <c r="K751" i="1"/>
  <c r="K759" i="1"/>
  <c r="K767" i="1"/>
  <c r="K771" i="1"/>
  <c r="K775" i="1"/>
  <c r="K783" i="1"/>
  <c r="K787" i="1"/>
  <c r="K791" i="1"/>
  <c r="K795" i="1"/>
  <c r="K807" i="1"/>
  <c r="K811" i="1"/>
  <c r="K815" i="1"/>
  <c r="K819" i="1"/>
  <c r="K827" i="1"/>
  <c r="K831" i="1"/>
  <c r="K835" i="1"/>
  <c r="K843" i="1"/>
  <c r="K851" i="1"/>
  <c r="K855" i="1"/>
  <c r="K867" i="1"/>
  <c r="K871" i="1"/>
  <c r="K875" i="1"/>
  <c r="K879" i="1"/>
  <c r="K891" i="1"/>
  <c r="K895" i="1"/>
  <c r="K903" i="1"/>
  <c r="K911" i="1"/>
  <c r="K915" i="1"/>
  <c r="K919" i="1"/>
  <c r="K927" i="1"/>
  <c r="K931" i="1"/>
  <c r="K935" i="1"/>
  <c r="K939" i="1"/>
  <c r="K951" i="1"/>
  <c r="K955" i="1"/>
  <c r="K959" i="1"/>
  <c r="K963" i="1"/>
  <c r="K971" i="1"/>
  <c r="K975" i="1"/>
  <c r="K979" i="1"/>
  <c r="K987" i="1"/>
  <c r="K995" i="1"/>
  <c r="K999" i="1"/>
  <c r="J810" i="1"/>
  <c r="K838" i="1"/>
  <c r="K798" i="1"/>
  <c r="K550" i="1"/>
  <c r="K952" i="1"/>
  <c r="K964" i="1"/>
  <c r="K976" i="1"/>
  <c r="K988" i="1"/>
  <c r="K1000" i="1"/>
  <c r="K861" i="1"/>
  <c r="K869" i="1"/>
  <c r="J873" i="1"/>
  <c r="K873" i="1"/>
  <c r="K881" i="1"/>
  <c r="K885" i="1"/>
  <c r="K893" i="1"/>
  <c r="K897" i="1"/>
  <c r="J897" i="1"/>
  <c r="K905" i="1"/>
  <c r="K909" i="1"/>
  <c r="K917" i="1"/>
  <c r="J921" i="1"/>
  <c r="K921" i="1"/>
  <c r="K929" i="1"/>
  <c r="K933" i="1"/>
  <c r="K941" i="1"/>
  <c r="J945" i="1"/>
  <c r="K945" i="1"/>
  <c r="K953" i="1"/>
  <c r="K957" i="1"/>
  <c r="J965" i="1"/>
  <c r="K965" i="1"/>
  <c r="K969" i="1"/>
  <c r="K977" i="1"/>
  <c r="J981" i="1"/>
  <c r="K981" i="1"/>
  <c r="K989" i="1"/>
  <c r="L993" i="1"/>
  <c r="K993" i="1"/>
  <c r="J997" i="1"/>
  <c r="J1001" i="1"/>
  <c r="K1001" i="1"/>
  <c r="I632" i="1"/>
  <c r="J632" i="1"/>
  <c r="I656" i="1"/>
  <c r="J656" i="1"/>
  <c r="J11" i="1"/>
  <c r="J15" i="1"/>
  <c r="J19" i="1"/>
  <c r="J23" i="1"/>
  <c r="J27" i="1"/>
  <c r="J31" i="1"/>
  <c r="J35" i="1"/>
  <c r="J39" i="1"/>
  <c r="J43" i="1"/>
  <c r="J47" i="1"/>
  <c r="J51" i="1"/>
  <c r="I800" i="1"/>
  <c r="J800" i="1"/>
  <c r="I880" i="1"/>
  <c r="J880" i="1"/>
  <c r="I996" i="1"/>
  <c r="J996" i="1"/>
  <c r="J664" i="1"/>
  <c r="I740" i="1"/>
  <c r="J740" i="1"/>
  <c r="J20" i="1"/>
  <c r="J40" i="1"/>
  <c r="I628" i="1"/>
  <c r="J628" i="1"/>
  <c r="I704" i="1"/>
  <c r="J704" i="1"/>
  <c r="J928" i="1"/>
  <c r="I928" i="1"/>
  <c r="I944" i="1"/>
  <c r="J944" i="1"/>
  <c r="J8" i="1"/>
  <c r="J24" i="1"/>
  <c r="J36" i="1"/>
  <c r="J44" i="1"/>
  <c r="J56" i="1"/>
  <c r="J272" i="1"/>
  <c r="J296" i="1"/>
  <c r="J13" i="1"/>
  <c r="J25" i="1"/>
  <c r="J37" i="1"/>
  <c r="J49" i="1"/>
  <c r="J61" i="1"/>
  <c r="J73" i="1"/>
  <c r="J85" i="1"/>
  <c r="J97" i="1"/>
  <c r="J109" i="1"/>
  <c r="J121" i="1"/>
  <c r="J133" i="1"/>
  <c r="J145" i="1"/>
  <c r="J157" i="1"/>
  <c r="J169" i="1"/>
  <c r="J181" i="1"/>
  <c r="J201" i="1"/>
  <c r="L205" i="1"/>
  <c r="J205" i="1"/>
  <c r="J217" i="1"/>
  <c r="I728" i="1"/>
  <c r="J728" i="1"/>
  <c r="I836" i="1"/>
  <c r="J836" i="1"/>
  <c r="I948" i="1"/>
  <c r="J948" i="1"/>
  <c r="J560" i="1"/>
  <c r="J16" i="1"/>
  <c r="J28" i="1"/>
  <c r="J48" i="1"/>
  <c r="J21" i="1"/>
  <c r="J33" i="1"/>
  <c r="J45" i="1"/>
  <c r="J57" i="1"/>
  <c r="J65" i="1"/>
  <c r="J81" i="1"/>
  <c r="J93" i="1"/>
  <c r="J101" i="1"/>
  <c r="J113" i="1"/>
  <c r="J125" i="1"/>
  <c r="J137" i="1"/>
  <c r="J153" i="1"/>
  <c r="J165" i="1"/>
  <c r="J177" i="1"/>
  <c r="J185" i="1"/>
  <c r="J193" i="1"/>
  <c r="J209" i="1"/>
  <c r="L493" i="1"/>
  <c r="J493" i="1"/>
  <c r="I980" i="1"/>
  <c r="J980" i="1"/>
  <c r="J12" i="1"/>
  <c r="J32" i="1"/>
  <c r="J52" i="1"/>
  <c r="J556" i="1"/>
  <c r="J9" i="1"/>
  <c r="J17" i="1"/>
  <c r="J29" i="1"/>
  <c r="J41" i="1"/>
  <c r="J53" i="1"/>
  <c r="J69" i="1"/>
  <c r="J77" i="1"/>
  <c r="J89" i="1"/>
  <c r="J105" i="1"/>
  <c r="J117" i="1"/>
  <c r="J141" i="1"/>
  <c r="J149" i="1"/>
  <c r="J161" i="1"/>
  <c r="J173" i="1"/>
  <c r="J189" i="1"/>
  <c r="J197" i="1"/>
  <c r="J213" i="1"/>
  <c r="L433" i="1"/>
  <c r="J433" i="1"/>
  <c r="J64" i="1"/>
  <c r="J72" i="1"/>
  <c r="J80" i="1"/>
  <c r="J88" i="1"/>
  <c r="J96" i="1"/>
  <c r="J104" i="1"/>
  <c r="J112" i="1"/>
  <c r="J120" i="1"/>
  <c r="L128" i="1"/>
  <c r="J128" i="1"/>
  <c r="J136" i="1"/>
  <c r="J144" i="1"/>
  <c r="J156" i="1"/>
  <c r="J164" i="1"/>
  <c r="J172" i="1"/>
  <c r="J180" i="1"/>
  <c r="J192" i="1"/>
  <c r="J196" i="1"/>
  <c r="J204" i="1"/>
  <c r="J212" i="1"/>
  <c r="J220" i="1"/>
  <c r="J228" i="1"/>
  <c r="J240" i="1"/>
  <c r="J248" i="1"/>
  <c r="J256" i="1"/>
  <c r="L264" i="1"/>
  <c r="J264" i="1"/>
  <c r="J284" i="1"/>
  <c r="J292" i="1"/>
  <c r="J304" i="1"/>
  <c r="J312" i="1"/>
  <c r="J320" i="1"/>
  <c r="J328" i="1"/>
  <c r="J336" i="1"/>
  <c r="J344" i="1"/>
  <c r="J356" i="1"/>
  <c r="J364" i="1"/>
  <c r="J372" i="1"/>
  <c r="J380" i="1"/>
  <c r="J392" i="1"/>
  <c r="J400" i="1"/>
  <c r="J408" i="1"/>
  <c r="J416" i="1"/>
  <c r="J424" i="1"/>
  <c r="J436" i="1"/>
  <c r="J444" i="1"/>
  <c r="J452" i="1"/>
  <c r="J460" i="1"/>
  <c r="J468" i="1"/>
  <c r="J476" i="1"/>
  <c r="J484" i="1"/>
  <c r="L492" i="1"/>
  <c r="J492" i="1"/>
  <c r="J504" i="1"/>
  <c r="J512" i="1"/>
  <c r="J516" i="1"/>
  <c r="J524" i="1"/>
  <c r="J528" i="1"/>
  <c r="J532" i="1"/>
  <c r="J536" i="1"/>
  <c r="J540" i="1"/>
  <c r="J544" i="1"/>
  <c r="J548" i="1"/>
  <c r="L552" i="1"/>
  <c r="J552" i="1"/>
  <c r="J584" i="1"/>
  <c r="J592" i="1"/>
  <c r="J596" i="1"/>
  <c r="J620" i="1"/>
  <c r="J668" i="1"/>
  <c r="J692" i="1"/>
  <c r="J700" i="1"/>
  <c r="J736" i="1"/>
  <c r="J764" i="1"/>
  <c r="J772" i="1"/>
  <c r="J776" i="1"/>
  <c r="J808" i="1"/>
  <c r="J812" i="1"/>
  <c r="J844" i="1"/>
  <c r="J848" i="1"/>
  <c r="J876" i="1"/>
  <c r="J900" i="1"/>
  <c r="J904" i="1"/>
  <c r="J924" i="1"/>
  <c r="J940" i="1"/>
  <c r="J960" i="1"/>
  <c r="J964" i="1"/>
  <c r="J968" i="1"/>
  <c r="J984" i="1"/>
  <c r="J1000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2" i="1"/>
  <c r="J160" i="1"/>
  <c r="L168" i="1"/>
  <c r="J168" i="1"/>
  <c r="J176" i="1"/>
  <c r="J184" i="1"/>
  <c r="J188" i="1"/>
  <c r="J200" i="1"/>
  <c r="J208" i="1"/>
  <c r="J216" i="1"/>
  <c r="J224" i="1"/>
  <c r="J232" i="1"/>
  <c r="J236" i="1"/>
  <c r="J244" i="1"/>
  <c r="J252" i="1"/>
  <c r="J260" i="1"/>
  <c r="J268" i="1"/>
  <c r="J276" i="1"/>
  <c r="J280" i="1"/>
  <c r="L288" i="1"/>
  <c r="J288" i="1"/>
  <c r="J300" i="1"/>
  <c r="J308" i="1"/>
  <c r="J316" i="1"/>
  <c r="J324" i="1"/>
  <c r="J332" i="1"/>
  <c r="J340" i="1"/>
  <c r="L348" i="1"/>
  <c r="J348" i="1"/>
  <c r="J352" i="1"/>
  <c r="J360" i="1"/>
  <c r="J368" i="1"/>
  <c r="J376" i="1"/>
  <c r="J384" i="1"/>
  <c r="J388" i="1"/>
  <c r="J396" i="1"/>
  <c r="J404" i="1"/>
  <c r="J412" i="1"/>
  <c r="J420" i="1"/>
  <c r="J428" i="1"/>
  <c r="L432" i="1"/>
  <c r="J432" i="1"/>
  <c r="J440" i="1"/>
  <c r="J448" i="1"/>
  <c r="J456" i="1"/>
  <c r="J464" i="1"/>
  <c r="J472" i="1"/>
  <c r="J480" i="1"/>
  <c r="J488" i="1"/>
  <c r="J496" i="1"/>
  <c r="J500" i="1"/>
  <c r="J508" i="1"/>
  <c r="J520" i="1"/>
  <c r="L537" i="1"/>
  <c r="J537" i="1"/>
  <c r="J378" i="1"/>
  <c r="J18" i="1"/>
  <c r="J306" i="1"/>
  <c r="I561" i="1"/>
  <c r="J561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4" i="1"/>
  <c r="J242" i="1"/>
  <c r="J250" i="1"/>
  <c r="J258" i="1"/>
  <c r="J266" i="1"/>
  <c r="J274" i="1"/>
  <c r="J282" i="1"/>
  <c r="J290" i="1"/>
  <c r="J298" i="1"/>
  <c r="J314" i="1"/>
  <c r="J322" i="1"/>
  <c r="J330" i="1"/>
  <c r="J338" i="1"/>
  <c r="J346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L618" i="1"/>
  <c r="J618" i="1"/>
  <c r="L762" i="1"/>
  <c r="J762" i="1"/>
  <c r="L786" i="1"/>
  <c r="J786" i="1"/>
  <c r="L862" i="1"/>
  <c r="J862" i="1"/>
  <c r="L910" i="1"/>
  <c r="J910" i="1"/>
  <c r="L934" i="1"/>
  <c r="J934" i="1"/>
  <c r="L990" i="1"/>
  <c r="J990" i="1"/>
  <c r="J10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4" i="1"/>
  <c r="J362" i="1"/>
  <c r="J370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L514" i="1"/>
  <c r="J514" i="1"/>
  <c r="J522" i="1"/>
  <c r="J530" i="1"/>
  <c r="L538" i="1"/>
  <c r="J538" i="1"/>
  <c r="L558" i="1"/>
  <c r="J558" i="1"/>
  <c r="L574" i="1"/>
  <c r="J574" i="1"/>
  <c r="L598" i="1"/>
  <c r="J598" i="1"/>
  <c r="L622" i="1"/>
  <c r="J622" i="1"/>
  <c r="L642" i="1"/>
  <c r="J642" i="1"/>
  <c r="L658" i="1"/>
  <c r="J658" i="1"/>
  <c r="L682" i="1"/>
  <c r="J682" i="1"/>
  <c r="L702" i="1"/>
  <c r="J702" i="1"/>
  <c r="L718" i="1"/>
  <c r="J718" i="1"/>
  <c r="L742" i="1"/>
  <c r="J742" i="1"/>
  <c r="L766" i="1"/>
  <c r="J766" i="1"/>
  <c r="L802" i="1"/>
  <c r="J802" i="1"/>
  <c r="L826" i="1"/>
  <c r="J826" i="1"/>
  <c r="L846" i="1"/>
  <c r="J846" i="1"/>
  <c r="L886" i="1"/>
  <c r="J886" i="1"/>
  <c r="L894" i="1"/>
  <c r="J894" i="1"/>
  <c r="L906" i="1"/>
  <c r="J906" i="1"/>
  <c r="L930" i="1"/>
  <c r="J930" i="1"/>
  <c r="L946" i="1"/>
  <c r="J946" i="1"/>
  <c r="L970" i="1"/>
  <c r="J970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L119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L191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L251" i="1"/>
  <c r="J251" i="1"/>
  <c r="J255" i="1"/>
  <c r="J259" i="1"/>
  <c r="L263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L311" i="1"/>
  <c r="J311" i="1"/>
  <c r="J315" i="1"/>
  <c r="J319" i="1"/>
  <c r="J323" i="1"/>
  <c r="J327" i="1"/>
  <c r="J331" i="1"/>
  <c r="J335" i="1"/>
  <c r="J339" i="1"/>
  <c r="J343" i="1"/>
  <c r="L347" i="1"/>
  <c r="J347" i="1"/>
  <c r="J351" i="1"/>
  <c r="J355" i="1"/>
  <c r="J359" i="1"/>
  <c r="J363" i="1"/>
  <c r="J367" i="1"/>
  <c r="J371" i="1"/>
  <c r="J375" i="1"/>
  <c r="J379" i="1"/>
  <c r="L383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L455" i="1"/>
  <c r="J455" i="1"/>
  <c r="J459" i="1"/>
  <c r="J463" i="1"/>
  <c r="J467" i="1"/>
  <c r="J471" i="1"/>
  <c r="J475" i="1"/>
  <c r="L479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L575" i="1"/>
  <c r="J575" i="1"/>
  <c r="J579" i="1"/>
  <c r="J583" i="1"/>
  <c r="J587" i="1"/>
  <c r="J591" i="1"/>
  <c r="J595" i="1"/>
  <c r="L599" i="1"/>
  <c r="J599" i="1"/>
  <c r="J603" i="1"/>
  <c r="J607" i="1"/>
  <c r="J611" i="1"/>
  <c r="J615" i="1"/>
  <c r="J619" i="1"/>
  <c r="J623" i="1"/>
  <c r="J627" i="1"/>
  <c r="J631" i="1"/>
  <c r="L635" i="1"/>
  <c r="J635" i="1"/>
  <c r="J639" i="1"/>
  <c r="J643" i="1"/>
  <c r="L647" i="1"/>
  <c r="J647" i="1"/>
  <c r="J651" i="1"/>
  <c r="J655" i="1"/>
  <c r="J659" i="1"/>
  <c r="J663" i="1"/>
  <c r="J667" i="1"/>
  <c r="J671" i="1"/>
  <c r="J675" i="1"/>
  <c r="J679" i="1"/>
  <c r="J683" i="1"/>
  <c r="J687" i="1"/>
  <c r="J691" i="1"/>
  <c r="L695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L743" i="1"/>
  <c r="J743" i="1"/>
  <c r="J747" i="1"/>
  <c r="J751" i="1"/>
  <c r="J755" i="1"/>
  <c r="J759" i="1"/>
  <c r="J763" i="1"/>
  <c r="J767" i="1"/>
  <c r="J771" i="1"/>
  <c r="J775" i="1"/>
  <c r="L779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L827" i="1"/>
  <c r="J827" i="1"/>
  <c r="J831" i="1"/>
  <c r="J835" i="1"/>
  <c r="L839" i="1"/>
  <c r="J839" i="1"/>
  <c r="J843" i="1"/>
  <c r="J847" i="1"/>
  <c r="J851" i="1"/>
  <c r="J855" i="1"/>
  <c r="J859" i="1"/>
  <c r="L863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3" i="1"/>
  <c r="J947" i="1"/>
  <c r="J951" i="1"/>
  <c r="J955" i="1"/>
  <c r="J959" i="1"/>
  <c r="J963" i="1"/>
  <c r="J967" i="1"/>
  <c r="J971" i="1"/>
  <c r="J975" i="1"/>
  <c r="J979" i="1"/>
  <c r="L983" i="1"/>
  <c r="J983" i="1"/>
  <c r="J987" i="1"/>
  <c r="J991" i="1"/>
  <c r="J995" i="1"/>
  <c r="J999" i="1"/>
  <c r="J564" i="1"/>
  <c r="J568" i="1"/>
  <c r="J572" i="1"/>
  <c r="J576" i="1"/>
  <c r="J580" i="1"/>
  <c r="J588" i="1"/>
  <c r="J600" i="1"/>
  <c r="J604" i="1"/>
  <c r="J608" i="1"/>
  <c r="J612" i="1"/>
  <c r="J616" i="1"/>
  <c r="J624" i="1"/>
  <c r="L636" i="1"/>
  <c r="J636" i="1"/>
  <c r="J640" i="1"/>
  <c r="J644" i="1"/>
  <c r="J648" i="1"/>
  <c r="J652" i="1"/>
  <c r="J660" i="1"/>
  <c r="J672" i="1"/>
  <c r="J676" i="1"/>
  <c r="J680" i="1"/>
  <c r="J684" i="1"/>
  <c r="J688" i="1"/>
  <c r="J696" i="1"/>
  <c r="J708" i="1"/>
  <c r="J712" i="1"/>
  <c r="J716" i="1"/>
  <c r="J720" i="1"/>
  <c r="J724" i="1"/>
  <c r="J732" i="1"/>
  <c r="L744" i="1"/>
  <c r="J744" i="1"/>
  <c r="J748" i="1"/>
  <c r="J752" i="1"/>
  <c r="J756" i="1"/>
  <c r="J760" i="1"/>
  <c r="J768" i="1"/>
  <c r="L780" i="1"/>
  <c r="J780" i="1"/>
  <c r="J784" i="1"/>
  <c r="J788" i="1"/>
  <c r="J792" i="1"/>
  <c r="J796" i="1"/>
  <c r="J804" i="1"/>
  <c r="J816" i="1"/>
  <c r="J820" i="1"/>
  <c r="J824" i="1"/>
  <c r="J828" i="1"/>
  <c r="J832" i="1"/>
  <c r="L840" i="1"/>
  <c r="J840" i="1"/>
  <c r="J852" i="1"/>
  <c r="J856" i="1"/>
  <c r="J860" i="1"/>
  <c r="L864" i="1"/>
  <c r="J864" i="1"/>
  <c r="J868" i="1"/>
  <c r="J872" i="1"/>
  <c r="J884" i="1"/>
  <c r="J888" i="1"/>
  <c r="J892" i="1"/>
  <c r="J896" i="1"/>
  <c r="J908" i="1"/>
  <c r="J912" i="1"/>
  <c r="J916" i="1"/>
  <c r="J920" i="1"/>
  <c r="J932" i="1"/>
  <c r="J936" i="1"/>
  <c r="J952" i="1"/>
  <c r="L956" i="1"/>
  <c r="J956" i="1"/>
  <c r="J972" i="1"/>
  <c r="J976" i="1"/>
  <c r="J988" i="1"/>
  <c r="L992" i="1"/>
  <c r="J992" i="1"/>
  <c r="J569" i="1"/>
  <c r="J577" i="1"/>
  <c r="J585" i="1"/>
  <c r="J593" i="1"/>
  <c r="J601" i="1"/>
  <c r="J609" i="1"/>
  <c r="J617" i="1"/>
  <c r="J625" i="1"/>
  <c r="J641" i="1"/>
  <c r="J649" i="1"/>
  <c r="J657" i="1"/>
  <c r="J665" i="1"/>
  <c r="J677" i="1"/>
  <c r="J681" i="1"/>
  <c r="J685" i="1"/>
  <c r="J689" i="1"/>
  <c r="J693" i="1"/>
  <c r="J697" i="1"/>
  <c r="J701" i="1"/>
  <c r="J709" i="1"/>
  <c r="J713" i="1"/>
  <c r="J717" i="1"/>
  <c r="L721" i="1"/>
  <c r="J721" i="1"/>
  <c r="J725" i="1"/>
  <c r="J729" i="1"/>
  <c r="J733" i="1"/>
  <c r="J737" i="1"/>
  <c r="J745" i="1"/>
  <c r="J749" i="1"/>
  <c r="J753" i="1"/>
  <c r="J757" i="1"/>
  <c r="J761" i="1"/>
  <c r="L765" i="1"/>
  <c r="J765" i="1"/>
  <c r="J769" i="1"/>
  <c r="J773" i="1"/>
  <c r="J781" i="1"/>
  <c r="J785" i="1"/>
  <c r="J789" i="1"/>
  <c r="J793" i="1"/>
  <c r="J797" i="1"/>
  <c r="J801" i="1"/>
  <c r="J805" i="1"/>
  <c r="J809" i="1"/>
  <c r="J817" i="1"/>
  <c r="J821" i="1"/>
  <c r="L825" i="1"/>
  <c r="J825" i="1"/>
  <c r="J829" i="1"/>
  <c r="J833" i="1"/>
  <c r="J837" i="1"/>
  <c r="J841" i="1"/>
  <c r="J845" i="1"/>
  <c r="J853" i="1"/>
  <c r="J857" i="1"/>
  <c r="J861" i="1"/>
  <c r="J865" i="1"/>
  <c r="J869" i="1"/>
  <c r="J877" i="1"/>
  <c r="J881" i="1"/>
  <c r="J885" i="1"/>
  <c r="J889" i="1"/>
  <c r="J893" i="1"/>
  <c r="L901" i="1"/>
  <c r="J901" i="1"/>
  <c r="J905" i="1"/>
  <c r="J909" i="1"/>
  <c r="J913" i="1"/>
  <c r="J917" i="1"/>
  <c r="J925" i="1"/>
  <c r="J929" i="1"/>
  <c r="J933" i="1"/>
  <c r="J937" i="1"/>
  <c r="J941" i="1"/>
  <c r="J949" i="1"/>
  <c r="J953" i="1"/>
  <c r="J957" i="1"/>
  <c r="J961" i="1"/>
  <c r="J969" i="1"/>
  <c r="L973" i="1"/>
  <c r="J973" i="1"/>
  <c r="J977" i="1"/>
  <c r="J985" i="1"/>
  <c r="J989" i="1"/>
  <c r="J565" i="1"/>
  <c r="J573" i="1"/>
  <c r="J581" i="1"/>
  <c r="J589" i="1"/>
  <c r="J605" i="1"/>
  <c r="J613" i="1"/>
  <c r="J621" i="1"/>
  <c r="J629" i="1"/>
  <c r="J637" i="1"/>
  <c r="J645" i="1"/>
  <c r="J653" i="1"/>
  <c r="J661" i="1"/>
  <c r="J673" i="1"/>
  <c r="L414" i="1"/>
  <c r="L498" i="1"/>
  <c r="L83" i="1"/>
  <c r="L215" i="1"/>
  <c r="L239" i="1"/>
  <c r="L323" i="1"/>
  <c r="L371" i="1"/>
  <c r="L443" i="1"/>
  <c r="L503" i="1"/>
  <c r="L767" i="1"/>
  <c r="L815" i="1"/>
  <c r="L851" i="1"/>
  <c r="L911" i="1"/>
  <c r="L47" i="1"/>
  <c r="L131" i="1"/>
  <c r="L143" i="1"/>
  <c r="L287" i="1"/>
  <c r="L359" i="1"/>
  <c r="L407" i="1"/>
  <c r="L431" i="1"/>
  <c r="L623" i="1"/>
  <c r="L875" i="1"/>
  <c r="L947" i="1"/>
  <c r="L166" i="1"/>
  <c r="L294" i="1"/>
  <c r="L394" i="1"/>
  <c r="L11" i="1"/>
  <c r="L71" i="1"/>
  <c r="L107" i="1"/>
  <c r="L167" i="1"/>
  <c r="L203" i="1"/>
  <c r="L395" i="1"/>
  <c r="L419" i="1"/>
  <c r="L563" i="1"/>
  <c r="L671" i="1"/>
  <c r="L887" i="1"/>
  <c r="L923" i="1"/>
  <c r="L44" i="1"/>
  <c r="L60" i="1"/>
  <c r="L104" i="1"/>
  <c r="L120" i="1"/>
  <c r="L164" i="1"/>
  <c r="L212" i="1"/>
  <c r="L308" i="1"/>
  <c r="L452" i="1"/>
  <c r="L500" i="1"/>
  <c r="L600" i="1"/>
  <c r="L644" i="1"/>
  <c r="L680" i="1"/>
  <c r="L740" i="1"/>
  <c r="L764" i="1"/>
  <c r="L430" i="1"/>
  <c r="L438" i="1"/>
  <c r="L23" i="1"/>
  <c r="L35" i="1"/>
  <c r="L95" i="1"/>
  <c r="L155" i="1"/>
  <c r="L179" i="1"/>
  <c r="L299" i="1"/>
  <c r="L719" i="1"/>
  <c r="L791" i="1"/>
  <c r="L959" i="1"/>
  <c r="L20" i="1"/>
  <c r="L188" i="1"/>
  <c r="L228" i="1"/>
  <c r="L272" i="1"/>
  <c r="L312" i="1"/>
  <c r="L356" i="1"/>
  <c r="L372" i="1"/>
  <c r="L392" i="1"/>
  <c r="L408" i="1"/>
  <c r="L416" i="1"/>
  <c r="L456" i="1"/>
  <c r="L476" i="1"/>
  <c r="L516" i="1"/>
  <c r="L536" i="1"/>
  <c r="L560" i="1"/>
  <c r="L596" i="1"/>
  <c r="L620" i="1"/>
  <c r="L660" i="1"/>
  <c r="L696" i="1"/>
  <c r="L704" i="1"/>
  <c r="L720" i="1"/>
  <c r="L66" i="1"/>
  <c r="L454" i="1"/>
  <c r="L474" i="1"/>
  <c r="L59" i="1"/>
  <c r="L527" i="1"/>
  <c r="L551" i="1"/>
  <c r="L587" i="1"/>
  <c r="L611" i="1"/>
  <c r="L683" i="1"/>
  <c r="L707" i="1"/>
  <c r="L731" i="1"/>
  <c r="L755" i="1"/>
  <c r="L803" i="1"/>
  <c r="L899" i="1"/>
  <c r="L935" i="1"/>
  <c r="L971" i="1"/>
  <c r="L7" i="1"/>
  <c r="L248" i="1"/>
  <c r="L332" i="1"/>
  <c r="L354" i="1"/>
  <c r="L478" i="1"/>
  <c r="L534" i="1"/>
  <c r="L227" i="1"/>
  <c r="L275" i="1"/>
  <c r="L335" i="1"/>
  <c r="L467" i="1"/>
  <c r="L491" i="1"/>
  <c r="L515" i="1"/>
  <c r="L539" i="1"/>
  <c r="L659" i="1"/>
  <c r="L995" i="1"/>
  <c r="L24" i="1"/>
  <c r="L68" i="1"/>
  <c r="L84" i="1"/>
  <c r="L144" i="1"/>
  <c r="L204" i="1"/>
  <c r="L21" i="1"/>
  <c r="L788" i="1"/>
  <c r="L824" i="1"/>
  <c r="L848" i="1"/>
  <c r="L884" i="1"/>
  <c r="L888" i="1"/>
  <c r="L908" i="1"/>
  <c r="L912" i="1"/>
  <c r="L932" i="1"/>
  <c r="L968" i="1"/>
  <c r="L984" i="1"/>
  <c r="L81" i="1"/>
  <c r="L121" i="1"/>
  <c r="L309" i="1"/>
  <c r="L925" i="1"/>
  <c r="L945" i="1"/>
  <c r="L949" i="1"/>
  <c r="L969" i="1"/>
  <c r="L985" i="1"/>
  <c r="L909" i="1"/>
  <c r="L582" i="1"/>
  <c r="L678" i="1"/>
  <c r="L726" i="1"/>
  <c r="L822" i="1"/>
  <c r="L870" i="1"/>
  <c r="L966" i="1"/>
  <c r="L41" i="1"/>
  <c r="L57" i="1"/>
  <c r="L73" i="1"/>
  <c r="L93" i="1"/>
  <c r="L137" i="1"/>
  <c r="L153" i="1"/>
  <c r="L169" i="1"/>
  <c r="L185" i="1"/>
  <c r="L197" i="1"/>
  <c r="L213" i="1"/>
  <c r="L233" i="1"/>
  <c r="L249" i="1"/>
  <c r="L265" i="1"/>
  <c r="L281" i="1"/>
  <c r="L297" i="1"/>
  <c r="L313" i="1"/>
  <c r="L329" i="1"/>
  <c r="L345" i="1"/>
  <c r="L361" i="1"/>
  <c r="L377" i="1"/>
  <c r="L389" i="1"/>
  <c r="L401" i="1"/>
  <c r="L417" i="1"/>
  <c r="L449" i="1"/>
  <c r="L465" i="1"/>
  <c r="L477" i="1"/>
  <c r="L485" i="1"/>
  <c r="L505" i="1"/>
  <c r="L517" i="1"/>
  <c r="L549" i="1"/>
  <c r="L561" i="1"/>
  <c r="L577" i="1"/>
  <c r="L593" i="1"/>
  <c r="L605" i="1"/>
  <c r="L617" i="1"/>
  <c r="L629" i="1"/>
  <c r="L641" i="1"/>
  <c r="L661" i="1"/>
  <c r="L673" i="1"/>
  <c r="L685" i="1"/>
  <c r="L697" i="1"/>
  <c r="L737" i="1"/>
  <c r="L749" i="1"/>
  <c r="L777" i="1"/>
  <c r="L789" i="1"/>
  <c r="L809" i="1"/>
  <c r="L837" i="1"/>
  <c r="L849" i="1"/>
  <c r="L865" i="1"/>
  <c r="L877" i="1"/>
  <c r="L893" i="1"/>
  <c r="L10" i="1"/>
  <c r="L22" i="1"/>
  <c r="L34" i="1"/>
  <c r="L46" i="1"/>
  <c r="L78" i="1"/>
  <c r="L94" i="1"/>
  <c r="L110" i="1"/>
  <c r="L122" i="1"/>
  <c r="L134" i="1"/>
  <c r="L146" i="1"/>
  <c r="L186" i="1"/>
  <c r="L238" i="1"/>
  <c r="L250" i="1"/>
  <c r="L262" i="1"/>
  <c r="L274" i="1"/>
  <c r="L306" i="1"/>
  <c r="L314" i="1"/>
  <c r="L326" i="1"/>
  <c r="L334" i="1"/>
  <c r="L346" i="1"/>
  <c r="L350" i="1"/>
  <c r="L358" i="1"/>
  <c r="L366" i="1"/>
  <c r="L374" i="1"/>
  <c r="L382" i="1"/>
  <c r="L386" i="1"/>
  <c r="L390" i="1"/>
  <c r="L398" i="1"/>
  <c r="L406" i="1"/>
  <c r="L4" i="1"/>
  <c r="L17" i="1"/>
  <c r="L37" i="1"/>
  <c r="L61" i="1"/>
  <c r="L97" i="1"/>
  <c r="L109" i="1"/>
  <c r="L129" i="1"/>
  <c r="L145" i="1"/>
  <c r="L161" i="1"/>
  <c r="L177" i="1"/>
  <c r="L193" i="1"/>
  <c r="L209" i="1"/>
  <c r="L221" i="1"/>
  <c r="L241" i="1"/>
  <c r="L257" i="1"/>
  <c r="L269" i="1"/>
  <c r="L285" i="1"/>
  <c r="L301" i="1"/>
  <c r="L317" i="1"/>
  <c r="L333" i="1"/>
  <c r="L349" i="1"/>
  <c r="L365" i="1"/>
  <c r="L381" i="1"/>
  <c r="L393" i="1"/>
  <c r="L405" i="1"/>
  <c r="L413" i="1"/>
  <c r="L425" i="1"/>
  <c r="L437" i="1"/>
  <c r="L445" i="1"/>
  <c r="L461" i="1"/>
  <c r="L473" i="1"/>
  <c r="L497" i="1"/>
  <c r="L513" i="1"/>
  <c r="L521" i="1"/>
  <c r="L533" i="1"/>
  <c r="L545" i="1"/>
  <c r="L557" i="1"/>
  <c r="L569" i="1"/>
  <c r="L581" i="1"/>
  <c r="L589" i="1"/>
  <c r="L601" i="1"/>
  <c r="L609" i="1"/>
  <c r="L625" i="1"/>
  <c r="L637" i="1"/>
  <c r="L649" i="1"/>
  <c r="L657" i="1"/>
  <c r="L665" i="1"/>
  <c r="L677" i="1"/>
  <c r="L689" i="1"/>
  <c r="L701" i="1"/>
  <c r="L713" i="1"/>
  <c r="L729" i="1"/>
  <c r="L741" i="1"/>
  <c r="L753" i="1"/>
  <c r="L761" i="1"/>
  <c r="L773" i="1"/>
  <c r="L785" i="1"/>
  <c r="L801" i="1"/>
  <c r="L813" i="1"/>
  <c r="L821" i="1"/>
  <c r="L833" i="1"/>
  <c r="L845" i="1"/>
  <c r="L857" i="1"/>
  <c r="L869" i="1"/>
  <c r="L881" i="1"/>
  <c r="L889" i="1"/>
  <c r="L897" i="1"/>
  <c r="L18" i="1"/>
  <c r="L26" i="1"/>
  <c r="L38" i="1"/>
  <c r="L54" i="1"/>
  <c r="L58" i="1"/>
  <c r="L70" i="1"/>
  <c r="L82" i="1"/>
  <c r="L90" i="1"/>
  <c r="L102" i="1"/>
  <c r="L114" i="1"/>
  <c r="L130" i="1"/>
  <c r="L138" i="1"/>
  <c r="L154" i="1"/>
  <c r="L162" i="1"/>
  <c r="L170" i="1"/>
  <c r="L182" i="1"/>
  <c r="L190" i="1"/>
  <c r="L198" i="1"/>
  <c r="L210" i="1"/>
  <c r="L218" i="1"/>
  <c r="L222" i="1"/>
  <c r="L234" i="1"/>
  <c r="L246" i="1"/>
  <c r="L258" i="1"/>
  <c r="L266" i="1"/>
  <c r="L278" i="1"/>
  <c r="L286" i="1"/>
  <c r="L298" i="1"/>
  <c r="L310" i="1"/>
  <c r="L318" i="1"/>
  <c r="L330" i="1"/>
  <c r="L338" i="1"/>
  <c r="L342" i="1"/>
  <c r="L362" i="1"/>
  <c r="L370" i="1"/>
  <c r="L378" i="1"/>
  <c r="L402" i="1"/>
  <c r="L9" i="1"/>
  <c r="L29" i="1"/>
  <c r="L49" i="1"/>
  <c r="L69" i="1"/>
  <c r="L89" i="1"/>
  <c r="L105" i="1"/>
  <c r="L125" i="1"/>
  <c r="L141" i="1"/>
  <c r="L157" i="1"/>
  <c r="L173" i="1"/>
  <c r="L181" i="1"/>
  <c r="L201" i="1"/>
  <c r="L217" i="1"/>
  <c r="L229" i="1"/>
  <c r="L245" i="1"/>
  <c r="L261" i="1"/>
  <c r="L277" i="1"/>
  <c r="L293" i="1"/>
  <c r="L305" i="1"/>
  <c r="L321" i="1"/>
  <c r="L337" i="1"/>
  <c r="L353" i="1"/>
  <c r="L369" i="1"/>
  <c r="L453" i="1"/>
  <c r="L709" i="1"/>
  <c r="L725" i="1"/>
  <c r="L797" i="1"/>
  <c r="L25" i="1"/>
  <c r="L45" i="1"/>
  <c r="L65" i="1"/>
  <c r="L85" i="1"/>
  <c r="L101" i="1"/>
  <c r="L113" i="1"/>
  <c r="L133" i="1"/>
  <c r="L149" i="1"/>
  <c r="L165" i="1"/>
  <c r="L189" i="1"/>
  <c r="L225" i="1"/>
  <c r="L237" i="1"/>
  <c r="L253" i="1"/>
  <c r="L273" i="1"/>
  <c r="L289" i="1"/>
  <c r="L325" i="1"/>
  <c r="L341" i="1"/>
  <c r="L357" i="1"/>
  <c r="L373" i="1"/>
  <c r="L385" i="1"/>
  <c r="L397" i="1"/>
  <c r="L409" i="1"/>
  <c r="L421" i="1"/>
  <c r="L429" i="1"/>
  <c r="L441" i="1"/>
  <c r="L457" i="1"/>
  <c r="L469" i="1"/>
  <c r="L481" i="1"/>
  <c r="L489" i="1"/>
  <c r="L501" i="1"/>
  <c r="L509" i="1"/>
  <c r="L525" i="1"/>
  <c r="L529" i="1"/>
  <c r="L541" i="1"/>
  <c r="L553" i="1"/>
  <c r="L565" i="1"/>
  <c r="L573" i="1"/>
  <c r="L585" i="1"/>
  <c r="L597" i="1"/>
  <c r="L613" i="1"/>
  <c r="L621" i="1"/>
  <c r="L633" i="1"/>
  <c r="L645" i="1"/>
  <c r="L653" i="1"/>
  <c r="L669" i="1"/>
  <c r="L681" i="1"/>
  <c r="L693" i="1"/>
  <c r="L705" i="1"/>
  <c r="L717" i="1"/>
  <c r="L733" i="1"/>
  <c r="L745" i="1"/>
  <c r="L757" i="1"/>
  <c r="L769" i="1"/>
  <c r="L781" i="1"/>
  <c r="L793" i="1"/>
  <c r="L805" i="1"/>
  <c r="L817" i="1"/>
  <c r="L829" i="1"/>
  <c r="L841" i="1"/>
  <c r="L853" i="1"/>
  <c r="L861" i="1"/>
  <c r="L873" i="1"/>
  <c r="L885" i="1"/>
  <c r="L5" i="1"/>
  <c r="L14" i="1"/>
  <c r="L30" i="1"/>
  <c r="L42" i="1"/>
  <c r="L50" i="1"/>
  <c r="L62" i="1"/>
  <c r="L74" i="1"/>
  <c r="L86" i="1"/>
  <c r="L98" i="1"/>
  <c r="L106" i="1"/>
  <c r="L118" i="1"/>
  <c r="L126" i="1"/>
  <c r="L142" i="1"/>
  <c r="L150" i="1"/>
  <c r="L158" i="1"/>
  <c r="L174" i="1"/>
  <c r="L178" i="1"/>
  <c r="L194" i="1"/>
  <c r="L202" i="1"/>
  <c r="L206" i="1"/>
  <c r="L214" i="1"/>
  <c r="L226" i="1"/>
  <c r="L230" i="1"/>
  <c r="L242" i="1"/>
  <c r="L254" i="1"/>
  <c r="L270" i="1"/>
  <c r="L282" i="1"/>
  <c r="L290" i="1"/>
  <c r="L302" i="1"/>
  <c r="L322" i="1"/>
  <c r="L13" i="1"/>
  <c r="L33" i="1"/>
  <c r="L53" i="1"/>
  <c r="L77" i="1"/>
  <c r="L117" i="1"/>
  <c r="L422" i="1"/>
  <c r="L434" i="1"/>
  <c r="L466" i="1"/>
  <c r="L490" i="1"/>
  <c r="L502" i="1"/>
  <c r="L510" i="1"/>
  <c r="L518" i="1"/>
  <c r="L546" i="1"/>
  <c r="L554" i="1"/>
  <c r="L566" i="1"/>
  <c r="L590" i="1"/>
  <c r="L602" i="1"/>
  <c r="L630" i="1"/>
  <c r="L638" i="1"/>
  <c r="L666" i="1"/>
  <c r="L674" i="1"/>
  <c r="L686" i="1"/>
  <c r="L714" i="1"/>
  <c r="L722" i="1"/>
  <c r="L750" i="1"/>
  <c r="L758" i="1"/>
  <c r="L770" i="1"/>
  <c r="L798" i="1"/>
  <c r="L810" i="1"/>
  <c r="L818" i="1"/>
  <c r="L830" i="1"/>
  <c r="L854" i="1"/>
  <c r="L898" i="1"/>
  <c r="L922" i="1"/>
  <c r="L942" i="1"/>
  <c r="L954" i="1"/>
  <c r="L962" i="1"/>
  <c r="L978" i="1"/>
  <c r="L418" i="1"/>
  <c r="L426" i="1"/>
  <c r="L446" i="1"/>
  <c r="L458" i="1"/>
  <c r="L486" i="1"/>
  <c r="L494" i="1"/>
  <c r="L526" i="1"/>
  <c r="L550" i="1"/>
  <c r="L562" i="1"/>
  <c r="L570" i="1"/>
  <c r="L586" i="1"/>
  <c r="L594" i="1"/>
  <c r="L606" i="1"/>
  <c r="L614" i="1"/>
  <c r="L626" i="1"/>
  <c r="L650" i="1"/>
  <c r="L662" i="1"/>
  <c r="L690" i="1"/>
  <c r="L698" i="1"/>
  <c r="L710" i="1"/>
  <c r="L734" i="1"/>
  <c r="L746" i="1"/>
  <c r="L774" i="1"/>
  <c r="L782" i="1"/>
  <c r="L814" i="1"/>
  <c r="L838" i="1"/>
  <c r="L850" i="1"/>
  <c r="L858" i="1"/>
  <c r="L866" i="1"/>
  <c r="L878" i="1"/>
  <c r="L918" i="1"/>
  <c r="L926" i="1"/>
  <c r="L938" i="1"/>
  <c r="L950" i="1"/>
  <c r="L974" i="1"/>
  <c r="L998" i="1"/>
  <c r="L8" i="1"/>
  <c r="L16" i="1"/>
  <c r="L32" i="1"/>
  <c r="L52" i="1"/>
  <c r="L56" i="1"/>
  <c r="L76" i="1"/>
  <c r="L92" i="1"/>
  <c r="L112" i="1"/>
  <c r="L116" i="1"/>
  <c r="L124" i="1"/>
  <c r="L132" i="1"/>
  <c r="L140" i="1"/>
  <c r="L148" i="1"/>
  <c r="L156" i="1"/>
  <c r="L172" i="1"/>
  <c r="L180" i="1"/>
  <c r="L184" i="1"/>
  <c r="L192" i="1"/>
  <c r="L208" i="1"/>
  <c r="L216" i="1"/>
  <c r="L224" i="1"/>
  <c r="L232" i="1"/>
  <c r="L240" i="1"/>
  <c r="L244" i="1"/>
  <c r="L252" i="1"/>
  <c r="L268" i="1"/>
  <c r="L276" i="1"/>
  <c r="L284" i="1"/>
  <c r="L292" i="1"/>
  <c r="L300" i="1"/>
  <c r="L316" i="1"/>
  <c r="L324" i="1"/>
  <c r="L328" i="1"/>
  <c r="L336" i="1"/>
  <c r="L352" i="1"/>
  <c r="L360" i="1"/>
  <c r="L368" i="1"/>
  <c r="L376" i="1"/>
  <c r="L384" i="1"/>
  <c r="L388" i="1"/>
  <c r="L396" i="1"/>
  <c r="L412" i="1"/>
  <c r="L420" i="1"/>
  <c r="L428" i="1"/>
  <c r="L436" i="1"/>
  <c r="L444" i="1"/>
  <c r="L460" i="1"/>
  <c r="L468" i="1"/>
  <c r="L472" i="1"/>
  <c r="L480" i="1"/>
  <c r="L496" i="1"/>
  <c r="L504" i="1"/>
  <c r="L512" i="1"/>
  <c r="L520" i="1"/>
  <c r="L528" i="1"/>
  <c r="L544" i="1"/>
  <c r="L548" i="1"/>
  <c r="L556" i="1"/>
  <c r="L564" i="1"/>
  <c r="L572" i="1"/>
  <c r="L580" i="1"/>
  <c r="L588" i="1"/>
  <c r="L604" i="1"/>
  <c r="L612" i="1"/>
  <c r="L628" i="1"/>
  <c r="L632" i="1"/>
  <c r="L652" i="1"/>
  <c r="L656" i="1"/>
  <c r="L664" i="1"/>
  <c r="L672" i="1"/>
  <c r="L676" i="1"/>
  <c r="L684" i="1"/>
  <c r="L700" i="1"/>
  <c r="L712" i="1"/>
  <c r="L728" i="1"/>
  <c r="L736" i="1"/>
  <c r="L752" i="1"/>
  <c r="L760" i="1"/>
  <c r="L768" i="1"/>
  <c r="L796" i="1"/>
  <c r="L816" i="1"/>
  <c r="L820" i="1"/>
  <c r="L828" i="1"/>
  <c r="L844" i="1"/>
  <c r="L856" i="1"/>
  <c r="L872" i="1"/>
  <c r="L880" i="1"/>
  <c r="L896" i="1"/>
  <c r="L916" i="1"/>
  <c r="L928" i="1"/>
  <c r="L936" i="1"/>
  <c r="L944" i="1"/>
  <c r="L952" i="1"/>
  <c r="L960" i="1"/>
  <c r="L964" i="1"/>
  <c r="L972" i="1"/>
  <c r="L988" i="1"/>
  <c r="L996" i="1"/>
  <c r="L410" i="1"/>
  <c r="L442" i="1"/>
  <c r="L450" i="1"/>
  <c r="L462" i="1"/>
  <c r="L470" i="1"/>
  <c r="L482" i="1"/>
  <c r="L506" i="1"/>
  <c r="L522" i="1"/>
  <c r="L530" i="1"/>
  <c r="L542" i="1"/>
  <c r="L578" i="1"/>
  <c r="L610" i="1"/>
  <c r="L634" i="1"/>
  <c r="L646" i="1"/>
  <c r="L654" i="1"/>
  <c r="L670" i="1"/>
  <c r="L694" i="1"/>
  <c r="L706" i="1"/>
  <c r="L730" i="1"/>
  <c r="L738" i="1"/>
  <c r="L754" i="1"/>
  <c r="L778" i="1"/>
  <c r="L790" i="1"/>
  <c r="L794" i="1"/>
  <c r="L806" i="1"/>
  <c r="L834" i="1"/>
  <c r="L842" i="1"/>
  <c r="L874" i="1"/>
  <c r="L882" i="1"/>
  <c r="L890" i="1"/>
  <c r="L902" i="1"/>
  <c r="L914" i="1"/>
  <c r="L958" i="1"/>
  <c r="L982" i="1"/>
  <c r="L986" i="1"/>
  <c r="L994" i="1"/>
  <c r="L12" i="1"/>
  <c r="L28" i="1"/>
  <c r="L36" i="1"/>
  <c r="L40" i="1"/>
  <c r="L48" i="1"/>
  <c r="L64" i="1"/>
  <c r="L72" i="1"/>
  <c r="L80" i="1"/>
  <c r="L88" i="1"/>
  <c r="L96" i="1"/>
  <c r="L100" i="1"/>
  <c r="L108" i="1"/>
  <c r="L136" i="1"/>
  <c r="L152" i="1"/>
  <c r="L160" i="1"/>
  <c r="L176" i="1"/>
  <c r="L196" i="1"/>
  <c r="L200" i="1"/>
  <c r="L220" i="1"/>
  <c r="L236" i="1"/>
  <c r="L256" i="1"/>
  <c r="L260" i="1"/>
  <c r="L280" i="1"/>
  <c r="L296" i="1"/>
  <c r="L304" i="1"/>
  <c r="L320" i="1"/>
  <c r="L340" i="1"/>
  <c r="L344" i="1"/>
  <c r="L364" i="1"/>
  <c r="L380" i="1"/>
  <c r="L400" i="1"/>
  <c r="L404" i="1"/>
  <c r="L424" i="1"/>
  <c r="L440" i="1"/>
  <c r="L448" i="1"/>
  <c r="L464" i="1"/>
  <c r="L484" i="1"/>
  <c r="L488" i="1"/>
  <c r="L508" i="1"/>
  <c r="L524" i="1"/>
  <c r="L532" i="1"/>
  <c r="L540" i="1"/>
  <c r="L568" i="1"/>
  <c r="L584" i="1"/>
  <c r="L592" i="1"/>
  <c r="L608" i="1"/>
  <c r="L616" i="1"/>
  <c r="L624" i="1"/>
  <c r="L640" i="1"/>
  <c r="L648" i="1"/>
  <c r="L668" i="1"/>
  <c r="L688" i="1"/>
  <c r="L692" i="1"/>
  <c r="L708" i="1"/>
  <c r="L716" i="1"/>
  <c r="L724" i="1"/>
  <c r="L732" i="1"/>
  <c r="L748" i="1"/>
  <c r="L756" i="1"/>
  <c r="L772" i="1"/>
  <c r="L776" i="1"/>
  <c r="L784" i="1"/>
  <c r="L792" i="1"/>
  <c r="L800" i="1"/>
  <c r="L808" i="1"/>
  <c r="L812" i="1"/>
  <c r="L832" i="1"/>
  <c r="L836" i="1"/>
  <c r="L852" i="1"/>
  <c r="L860" i="1"/>
  <c r="L868" i="1"/>
  <c r="L876" i="1"/>
  <c r="L892" i="1"/>
  <c r="L900" i="1"/>
  <c r="L904" i="1"/>
  <c r="L920" i="1"/>
  <c r="L940" i="1"/>
  <c r="L976" i="1"/>
  <c r="L980" i="1"/>
  <c r="L1000" i="1"/>
  <c r="L905" i="1"/>
  <c r="L913" i="1"/>
  <c r="L917" i="1"/>
  <c r="L921" i="1"/>
  <c r="L929" i="1"/>
  <c r="L933" i="1"/>
  <c r="L937" i="1"/>
  <c r="L941" i="1"/>
  <c r="L953" i="1"/>
  <c r="L957" i="1"/>
  <c r="L961" i="1"/>
  <c r="L965" i="1"/>
  <c r="L977" i="1"/>
  <c r="L981" i="1"/>
  <c r="L989" i="1"/>
  <c r="L997" i="1"/>
  <c r="L1001" i="1"/>
  <c r="L2" i="1"/>
  <c r="L19" i="1"/>
  <c r="L27" i="1"/>
  <c r="L43" i="1"/>
  <c r="L51" i="1"/>
  <c r="L67" i="1"/>
  <c r="L75" i="1"/>
  <c r="L91" i="1"/>
  <c r="L99" i="1"/>
  <c r="L115" i="1"/>
  <c r="L123" i="1"/>
  <c r="L139" i="1"/>
  <c r="L147" i="1"/>
  <c r="L175" i="1"/>
  <c r="L183" i="1"/>
  <c r="L199" i="1"/>
  <c r="L207" i="1"/>
  <c r="L223" i="1"/>
  <c r="L231" i="1"/>
  <c r="L247" i="1"/>
  <c r="L255" i="1"/>
  <c r="L271" i="1"/>
  <c r="L279" i="1"/>
  <c r="L295" i="1"/>
  <c r="L303" i="1"/>
  <c r="L319" i="1"/>
  <c r="L327" i="1"/>
  <c r="L343" i="1"/>
  <c r="L351" i="1"/>
  <c r="L367" i="1"/>
  <c r="L375" i="1"/>
  <c r="L391" i="1"/>
  <c r="L399" i="1"/>
  <c r="L415" i="1"/>
  <c r="L423" i="1"/>
  <c r="L451" i="1"/>
  <c r="L459" i="1"/>
  <c r="L475" i="1"/>
  <c r="L483" i="1"/>
  <c r="L499" i="1"/>
  <c r="L507" i="1"/>
  <c r="L511" i="1"/>
  <c r="L519" i="1"/>
  <c r="L547" i="1"/>
  <c r="L555" i="1"/>
  <c r="L571" i="1"/>
  <c r="L579" i="1"/>
  <c r="L595" i="1"/>
  <c r="L603" i="1"/>
  <c r="L631" i="1"/>
  <c r="L639" i="1"/>
  <c r="L655" i="1"/>
  <c r="L663" i="1"/>
  <c r="L679" i="1"/>
  <c r="L687" i="1"/>
  <c r="L691" i="1"/>
  <c r="L699" i="1"/>
  <c r="L715" i="1"/>
  <c r="L723" i="1"/>
  <c r="L739" i="1"/>
  <c r="L747" i="1"/>
  <c r="L763" i="1"/>
  <c r="L771" i="1"/>
  <c r="L787" i="1"/>
  <c r="L795" i="1"/>
  <c r="L811" i="1"/>
  <c r="L819" i="1"/>
  <c r="L835" i="1"/>
  <c r="L843" i="1"/>
  <c r="L871" i="1"/>
  <c r="L879" i="1"/>
  <c r="L895" i="1"/>
  <c r="L903" i="1"/>
  <c r="L907" i="1"/>
  <c r="L915" i="1"/>
  <c r="L955" i="1"/>
  <c r="L963" i="1"/>
  <c r="L967" i="1"/>
  <c r="L975" i="1"/>
  <c r="L987" i="1"/>
  <c r="L991" i="1"/>
  <c r="L999" i="1"/>
  <c r="L6" i="1"/>
  <c r="L15" i="1"/>
  <c r="L31" i="1"/>
  <c r="L39" i="1"/>
  <c r="L55" i="1"/>
  <c r="L63" i="1"/>
  <c r="L79" i="1"/>
  <c r="L87" i="1"/>
  <c r="L103" i="1"/>
  <c r="L111" i="1"/>
  <c r="L127" i="1"/>
  <c r="L135" i="1"/>
  <c r="L151" i="1"/>
  <c r="L159" i="1"/>
  <c r="L163" i="1"/>
  <c r="L171" i="1"/>
  <c r="L187" i="1"/>
  <c r="L195" i="1"/>
  <c r="L211" i="1"/>
  <c r="L219" i="1"/>
  <c r="L235" i="1"/>
  <c r="L243" i="1"/>
  <c r="L259" i="1"/>
  <c r="L267" i="1"/>
  <c r="L283" i="1"/>
  <c r="L291" i="1"/>
  <c r="L307" i="1"/>
  <c r="L315" i="1"/>
  <c r="L331" i="1"/>
  <c r="L339" i="1"/>
  <c r="L355" i="1"/>
  <c r="L363" i="1"/>
  <c r="L379" i="1"/>
  <c r="L387" i="1"/>
  <c r="L403" i="1"/>
  <c r="L411" i="1"/>
  <c r="L427" i="1"/>
  <c r="L435" i="1"/>
  <c r="L439" i="1"/>
  <c r="L447" i="1"/>
  <c r="L463" i="1"/>
  <c r="L471" i="1"/>
  <c r="L487" i="1"/>
  <c r="L495" i="1"/>
  <c r="L523" i="1"/>
  <c r="L531" i="1"/>
  <c r="L535" i="1"/>
  <c r="L543" i="1"/>
  <c r="L559" i="1"/>
  <c r="L567" i="1"/>
  <c r="L583" i="1"/>
  <c r="L591" i="1"/>
  <c r="L607" i="1"/>
  <c r="L615" i="1"/>
  <c r="L619" i="1"/>
  <c r="L627" i="1"/>
  <c r="L643" i="1"/>
  <c r="L651" i="1"/>
  <c r="L667" i="1"/>
  <c r="L675" i="1"/>
  <c r="L703" i="1"/>
  <c r="L711" i="1"/>
  <c r="L727" i="1"/>
  <c r="L735" i="1"/>
  <c r="L751" i="1"/>
  <c r="L759" i="1"/>
  <c r="L775" i="1"/>
  <c r="L783" i="1"/>
  <c r="L799" i="1"/>
  <c r="L807" i="1"/>
  <c r="L823" i="1"/>
  <c r="L831" i="1"/>
  <c r="L847" i="1"/>
  <c r="L855" i="1"/>
  <c r="L859" i="1"/>
  <c r="L867" i="1"/>
  <c r="L883" i="1"/>
  <c r="L891" i="1"/>
  <c r="L919" i="1"/>
  <c r="L927" i="1"/>
  <c r="L931" i="1"/>
  <c r="L939" i="1"/>
  <c r="L943" i="1"/>
  <c r="L951" i="1"/>
  <c r="L3" i="1"/>
  <c r="L948" i="1"/>
  <c r="L576" i="1"/>
  <c r="L804" i="1"/>
  <c r="L924" i="1"/>
  <c r="L979" i="1"/>
  <c r="I37" i="7" l="1"/>
</calcChain>
</file>

<file path=xl/sharedStrings.xml><?xml version="1.0" encoding="utf-8"?>
<sst xmlns="http://schemas.openxmlformats.org/spreadsheetml/2006/main" count="14574" uniqueCount="2175">
  <si>
    <t>Delivery ID</t>
  </si>
  <si>
    <t>Dispatch Date</t>
  </si>
  <si>
    <t>Actual Arrival</t>
  </si>
  <si>
    <t>Expected Arrival</t>
  </si>
  <si>
    <t>Route Code</t>
  </si>
  <si>
    <t>Distance (KM)</t>
  </si>
  <si>
    <t>Revenue ($)</t>
  </si>
  <si>
    <t>Fuel Cost ($)</t>
  </si>
  <si>
    <t>Load Weight (Tonnes)</t>
  </si>
  <si>
    <t>Fleet Type</t>
  </si>
  <si>
    <t>Priority Level</t>
  </si>
  <si>
    <t>Driver ID</t>
  </si>
  <si>
    <t>Vendor Region</t>
  </si>
  <si>
    <t>Vendor Type</t>
  </si>
  <si>
    <t>Rating</t>
  </si>
  <si>
    <t>D1000</t>
  </si>
  <si>
    <t>D1001</t>
  </si>
  <si>
    <t>D1002</t>
  </si>
  <si>
    <t>D1003</t>
  </si>
  <si>
    <t>D1004</t>
  </si>
  <si>
    <t>D1005</t>
  </si>
  <si>
    <t>D1006</t>
  </si>
  <si>
    <t>D1007</t>
  </si>
  <si>
    <t>D1008</t>
  </si>
  <si>
    <t>D1009</t>
  </si>
  <si>
    <t>D1010</t>
  </si>
  <si>
    <t>D1011</t>
  </si>
  <si>
    <t>D1012</t>
  </si>
  <si>
    <t>D1013</t>
  </si>
  <si>
    <t>D1014</t>
  </si>
  <si>
    <t>D1015</t>
  </si>
  <si>
    <t>D1016</t>
  </si>
  <si>
    <t>D1017</t>
  </si>
  <si>
    <t>D1018</t>
  </si>
  <si>
    <t>D1019</t>
  </si>
  <si>
    <t>D1020</t>
  </si>
  <si>
    <t>D1021</t>
  </si>
  <si>
    <t>D1022</t>
  </si>
  <si>
    <t>D1023</t>
  </si>
  <si>
    <t>D1024</t>
  </si>
  <si>
    <t>D1025</t>
  </si>
  <si>
    <t>D1026</t>
  </si>
  <si>
    <t>D1027</t>
  </si>
  <si>
    <t>D1028</t>
  </si>
  <si>
    <t>D1029</t>
  </si>
  <si>
    <t>D1030</t>
  </si>
  <si>
    <t>D1031</t>
  </si>
  <si>
    <t>D1032</t>
  </si>
  <si>
    <t>D1033</t>
  </si>
  <si>
    <t>D1034</t>
  </si>
  <si>
    <t>D1035</t>
  </si>
  <si>
    <t>D1036</t>
  </si>
  <si>
    <t>D1037</t>
  </si>
  <si>
    <t>D1038</t>
  </si>
  <si>
    <t>D1039</t>
  </si>
  <si>
    <t>D1040</t>
  </si>
  <si>
    <t>D1041</t>
  </si>
  <si>
    <t>D1042</t>
  </si>
  <si>
    <t>D1043</t>
  </si>
  <si>
    <t>D1044</t>
  </si>
  <si>
    <t>D1045</t>
  </si>
  <si>
    <t>D1046</t>
  </si>
  <si>
    <t>D1047</t>
  </si>
  <si>
    <t>D1048</t>
  </si>
  <si>
    <t>D1049</t>
  </si>
  <si>
    <t>D1050</t>
  </si>
  <si>
    <t>D1051</t>
  </si>
  <si>
    <t>D1052</t>
  </si>
  <si>
    <t>D1053</t>
  </si>
  <si>
    <t>D1054</t>
  </si>
  <si>
    <t>D1055</t>
  </si>
  <si>
    <t>D1056</t>
  </si>
  <si>
    <t>D1057</t>
  </si>
  <si>
    <t>D1058</t>
  </si>
  <si>
    <t>D1059</t>
  </si>
  <si>
    <t>D1060</t>
  </si>
  <si>
    <t>D1061</t>
  </si>
  <si>
    <t>D1062</t>
  </si>
  <si>
    <t>D1063</t>
  </si>
  <si>
    <t>D1064</t>
  </si>
  <si>
    <t>D1065</t>
  </si>
  <si>
    <t>D1066</t>
  </si>
  <si>
    <t>D1067</t>
  </si>
  <si>
    <t>D1068</t>
  </si>
  <si>
    <t>D1069</t>
  </si>
  <si>
    <t>D1070</t>
  </si>
  <si>
    <t>D1071</t>
  </si>
  <si>
    <t>D1072</t>
  </si>
  <si>
    <t>D1073</t>
  </si>
  <si>
    <t>D1074</t>
  </si>
  <si>
    <t>D1075</t>
  </si>
  <si>
    <t>D1076</t>
  </si>
  <si>
    <t>D1077</t>
  </si>
  <si>
    <t>D1078</t>
  </si>
  <si>
    <t>D1079</t>
  </si>
  <si>
    <t>D1080</t>
  </si>
  <si>
    <t>D1081</t>
  </si>
  <si>
    <t>D1082</t>
  </si>
  <si>
    <t>D1083</t>
  </si>
  <si>
    <t>D1084</t>
  </si>
  <si>
    <t>D1085</t>
  </si>
  <si>
    <t>D1086</t>
  </si>
  <si>
    <t>D1087</t>
  </si>
  <si>
    <t>D1088</t>
  </si>
  <si>
    <t>D1089</t>
  </si>
  <si>
    <t>D1090</t>
  </si>
  <si>
    <t>D1091</t>
  </si>
  <si>
    <t>D1092</t>
  </si>
  <si>
    <t>D1093</t>
  </si>
  <si>
    <t>D1094</t>
  </si>
  <si>
    <t>D1095</t>
  </si>
  <si>
    <t>D1096</t>
  </si>
  <si>
    <t>D1097</t>
  </si>
  <si>
    <t>D1098</t>
  </si>
  <si>
    <t>D1099</t>
  </si>
  <si>
    <t>D1100</t>
  </si>
  <si>
    <t>D1101</t>
  </si>
  <si>
    <t>D1102</t>
  </si>
  <si>
    <t>D1103</t>
  </si>
  <si>
    <t>D1104</t>
  </si>
  <si>
    <t>D1105</t>
  </si>
  <si>
    <t>D1106</t>
  </si>
  <si>
    <t>D1107</t>
  </si>
  <si>
    <t>D1108</t>
  </si>
  <si>
    <t>D1109</t>
  </si>
  <si>
    <t>D1110</t>
  </si>
  <si>
    <t>D1111</t>
  </si>
  <si>
    <t>D1112</t>
  </si>
  <si>
    <t>D1113</t>
  </si>
  <si>
    <t>D1114</t>
  </si>
  <si>
    <t>D1115</t>
  </si>
  <si>
    <t>D1116</t>
  </si>
  <si>
    <t>D1117</t>
  </si>
  <si>
    <t>D1118</t>
  </si>
  <si>
    <t>D1119</t>
  </si>
  <si>
    <t>D1120</t>
  </si>
  <si>
    <t>D1121</t>
  </si>
  <si>
    <t>D1122</t>
  </si>
  <si>
    <t>D1123</t>
  </si>
  <si>
    <t>D1124</t>
  </si>
  <si>
    <t>D1125</t>
  </si>
  <si>
    <t>D1126</t>
  </si>
  <si>
    <t>D1127</t>
  </si>
  <si>
    <t>D1128</t>
  </si>
  <si>
    <t>D1129</t>
  </si>
  <si>
    <t>D1130</t>
  </si>
  <si>
    <t>D1131</t>
  </si>
  <si>
    <t>D1132</t>
  </si>
  <si>
    <t>D1133</t>
  </si>
  <si>
    <t>D1134</t>
  </si>
  <si>
    <t>D1135</t>
  </si>
  <si>
    <t>D1136</t>
  </si>
  <si>
    <t>D1137</t>
  </si>
  <si>
    <t>D1138</t>
  </si>
  <si>
    <t>D1139</t>
  </si>
  <si>
    <t>D1140</t>
  </si>
  <si>
    <t>D1141</t>
  </si>
  <si>
    <t>D1142</t>
  </si>
  <si>
    <t>D1143</t>
  </si>
  <si>
    <t>D1144</t>
  </si>
  <si>
    <t>D1145</t>
  </si>
  <si>
    <t>D1146</t>
  </si>
  <si>
    <t>D1147</t>
  </si>
  <si>
    <t>D1148</t>
  </si>
  <si>
    <t>D1149</t>
  </si>
  <si>
    <t>D1150</t>
  </si>
  <si>
    <t>D1151</t>
  </si>
  <si>
    <t>D1152</t>
  </si>
  <si>
    <t>D1153</t>
  </si>
  <si>
    <t>D1154</t>
  </si>
  <si>
    <t>D1155</t>
  </si>
  <si>
    <t>D1156</t>
  </si>
  <si>
    <t>D1157</t>
  </si>
  <si>
    <t>D1158</t>
  </si>
  <si>
    <t>D1159</t>
  </si>
  <si>
    <t>D1160</t>
  </si>
  <si>
    <t>D1161</t>
  </si>
  <si>
    <t>D1162</t>
  </si>
  <si>
    <t>D1163</t>
  </si>
  <si>
    <t>D1164</t>
  </si>
  <si>
    <t>D1165</t>
  </si>
  <si>
    <t>D1166</t>
  </si>
  <si>
    <t>D1167</t>
  </si>
  <si>
    <t>D1168</t>
  </si>
  <si>
    <t>D1169</t>
  </si>
  <si>
    <t>D1170</t>
  </si>
  <si>
    <t>D1171</t>
  </si>
  <si>
    <t>D1172</t>
  </si>
  <si>
    <t>D1173</t>
  </si>
  <si>
    <t>D1174</t>
  </si>
  <si>
    <t>D1175</t>
  </si>
  <si>
    <t>D1176</t>
  </si>
  <si>
    <t>D1177</t>
  </si>
  <si>
    <t>D1178</t>
  </si>
  <si>
    <t>D1179</t>
  </si>
  <si>
    <t>D1180</t>
  </si>
  <si>
    <t>D1181</t>
  </si>
  <si>
    <t>D1182</t>
  </si>
  <si>
    <t>D1183</t>
  </si>
  <si>
    <t>D1184</t>
  </si>
  <si>
    <t>D1185</t>
  </si>
  <si>
    <t>D1186</t>
  </si>
  <si>
    <t>D1187</t>
  </si>
  <si>
    <t>D1188</t>
  </si>
  <si>
    <t>D1189</t>
  </si>
  <si>
    <t>D1190</t>
  </si>
  <si>
    <t>D1191</t>
  </si>
  <si>
    <t>D1192</t>
  </si>
  <si>
    <t>D1193</t>
  </si>
  <si>
    <t>D1194</t>
  </si>
  <si>
    <t>D1195</t>
  </si>
  <si>
    <t>D1196</t>
  </si>
  <si>
    <t>D1197</t>
  </si>
  <si>
    <t>D1198</t>
  </si>
  <si>
    <t>D1199</t>
  </si>
  <si>
    <t>D1200</t>
  </si>
  <si>
    <t>D1201</t>
  </si>
  <si>
    <t>D1202</t>
  </si>
  <si>
    <t>D1203</t>
  </si>
  <si>
    <t>D1204</t>
  </si>
  <si>
    <t>D1205</t>
  </si>
  <si>
    <t>D1206</t>
  </si>
  <si>
    <t>D1207</t>
  </si>
  <si>
    <t>D1208</t>
  </si>
  <si>
    <t>D1209</t>
  </si>
  <si>
    <t>D1210</t>
  </si>
  <si>
    <t>D1211</t>
  </si>
  <si>
    <t>D1212</t>
  </si>
  <si>
    <t>D1213</t>
  </si>
  <si>
    <t>D1214</t>
  </si>
  <si>
    <t>D1215</t>
  </si>
  <si>
    <t>D1216</t>
  </si>
  <si>
    <t>D1217</t>
  </si>
  <si>
    <t>D1218</t>
  </si>
  <si>
    <t>D1219</t>
  </si>
  <si>
    <t>D1220</t>
  </si>
  <si>
    <t>D1221</t>
  </si>
  <si>
    <t>D1222</t>
  </si>
  <si>
    <t>D1223</t>
  </si>
  <si>
    <t>D1224</t>
  </si>
  <si>
    <t>D1225</t>
  </si>
  <si>
    <t>D1226</t>
  </si>
  <si>
    <t>D1227</t>
  </si>
  <si>
    <t>D1228</t>
  </si>
  <si>
    <t>D1229</t>
  </si>
  <si>
    <t>D1230</t>
  </si>
  <si>
    <t>D1231</t>
  </si>
  <si>
    <t>D1232</t>
  </si>
  <si>
    <t>D1233</t>
  </si>
  <si>
    <t>D1234</t>
  </si>
  <si>
    <t>D1235</t>
  </si>
  <si>
    <t>D1236</t>
  </si>
  <si>
    <t>D1237</t>
  </si>
  <si>
    <t>D1238</t>
  </si>
  <si>
    <t>D1239</t>
  </si>
  <si>
    <t>D1240</t>
  </si>
  <si>
    <t>D1241</t>
  </si>
  <si>
    <t>D1242</t>
  </si>
  <si>
    <t>D1243</t>
  </si>
  <si>
    <t>D1244</t>
  </si>
  <si>
    <t>D1245</t>
  </si>
  <si>
    <t>D1246</t>
  </si>
  <si>
    <t>D1247</t>
  </si>
  <si>
    <t>D1248</t>
  </si>
  <si>
    <t>D1249</t>
  </si>
  <si>
    <t>D1250</t>
  </si>
  <si>
    <t>D1251</t>
  </si>
  <si>
    <t>D1252</t>
  </si>
  <si>
    <t>D1253</t>
  </si>
  <si>
    <t>D1254</t>
  </si>
  <si>
    <t>D1255</t>
  </si>
  <si>
    <t>D1256</t>
  </si>
  <si>
    <t>D1257</t>
  </si>
  <si>
    <t>D1258</t>
  </si>
  <si>
    <t>D1259</t>
  </si>
  <si>
    <t>D1260</t>
  </si>
  <si>
    <t>D1261</t>
  </si>
  <si>
    <t>D1262</t>
  </si>
  <si>
    <t>D1263</t>
  </si>
  <si>
    <t>D1264</t>
  </si>
  <si>
    <t>D1265</t>
  </si>
  <si>
    <t>D1266</t>
  </si>
  <si>
    <t>D1267</t>
  </si>
  <si>
    <t>D1268</t>
  </si>
  <si>
    <t>D1269</t>
  </si>
  <si>
    <t>D1270</t>
  </si>
  <si>
    <t>D1271</t>
  </si>
  <si>
    <t>D1272</t>
  </si>
  <si>
    <t>D1273</t>
  </si>
  <si>
    <t>D1274</t>
  </si>
  <si>
    <t>D1275</t>
  </si>
  <si>
    <t>D1276</t>
  </si>
  <si>
    <t>D1277</t>
  </si>
  <si>
    <t>D1278</t>
  </si>
  <si>
    <t>D1279</t>
  </si>
  <si>
    <t>D1280</t>
  </si>
  <si>
    <t>D1281</t>
  </si>
  <si>
    <t>D1282</t>
  </si>
  <si>
    <t>D1283</t>
  </si>
  <si>
    <t>D1284</t>
  </si>
  <si>
    <t>D1285</t>
  </si>
  <si>
    <t>D1286</t>
  </si>
  <si>
    <t>D1287</t>
  </si>
  <si>
    <t>D1288</t>
  </si>
  <si>
    <t>D1289</t>
  </si>
  <si>
    <t>D1290</t>
  </si>
  <si>
    <t>D1291</t>
  </si>
  <si>
    <t>D1292</t>
  </si>
  <si>
    <t>D1293</t>
  </si>
  <si>
    <t>D1294</t>
  </si>
  <si>
    <t>D1295</t>
  </si>
  <si>
    <t>D1296</t>
  </si>
  <si>
    <t>D1297</t>
  </si>
  <si>
    <t>D1298</t>
  </si>
  <si>
    <t>D1299</t>
  </si>
  <si>
    <t>D1300</t>
  </si>
  <si>
    <t>D1301</t>
  </si>
  <si>
    <t>D1302</t>
  </si>
  <si>
    <t>D1303</t>
  </si>
  <si>
    <t>D1304</t>
  </si>
  <si>
    <t>D1305</t>
  </si>
  <si>
    <t>D1306</t>
  </si>
  <si>
    <t>D1307</t>
  </si>
  <si>
    <t>D1308</t>
  </si>
  <si>
    <t>D1309</t>
  </si>
  <si>
    <t>D1310</t>
  </si>
  <si>
    <t>D1311</t>
  </si>
  <si>
    <t>D1312</t>
  </si>
  <si>
    <t>D1313</t>
  </si>
  <si>
    <t>D1314</t>
  </si>
  <si>
    <t>D1315</t>
  </si>
  <si>
    <t>D1316</t>
  </si>
  <si>
    <t>D1317</t>
  </si>
  <si>
    <t>D1318</t>
  </si>
  <si>
    <t>D1319</t>
  </si>
  <si>
    <t>D1320</t>
  </si>
  <si>
    <t>D1321</t>
  </si>
  <si>
    <t>D1322</t>
  </si>
  <si>
    <t>D1323</t>
  </si>
  <si>
    <t>D1324</t>
  </si>
  <si>
    <t>D1325</t>
  </si>
  <si>
    <t>D1326</t>
  </si>
  <si>
    <t>D1327</t>
  </si>
  <si>
    <t>D1328</t>
  </si>
  <si>
    <t>D1329</t>
  </si>
  <si>
    <t>D1330</t>
  </si>
  <si>
    <t>D1331</t>
  </si>
  <si>
    <t>D1332</t>
  </si>
  <si>
    <t>D1333</t>
  </si>
  <si>
    <t>D1334</t>
  </si>
  <si>
    <t>D1335</t>
  </si>
  <si>
    <t>D1336</t>
  </si>
  <si>
    <t>D1337</t>
  </si>
  <si>
    <t>D1338</t>
  </si>
  <si>
    <t>D1339</t>
  </si>
  <si>
    <t>D1340</t>
  </si>
  <si>
    <t>D1341</t>
  </si>
  <si>
    <t>D1342</t>
  </si>
  <si>
    <t>D1343</t>
  </si>
  <si>
    <t>D1344</t>
  </si>
  <si>
    <t>D1345</t>
  </si>
  <si>
    <t>D1346</t>
  </si>
  <si>
    <t>D1347</t>
  </si>
  <si>
    <t>D1348</t>
  </si>
  <si>
    <t>D1349</t>
  </si>
  <si>
    <t>D1350</t>
  </si>
  <si>
    <t>D1351</t>
  </si>
  <si>
    <t>D1352</t>
  </si>
  <si>
    <t>D1353</t>
  </si>
  <si>
    <t>D1354</t>
  </si>
  <si>
    <t>D1355</t>
  </si>
  <si>
    <t>D1356</t>
  </si>
  <si>
    <t>D1357</t>
  </si>
  <si>
    <t>D1358</t>
  </si>
  <si>
    <t>D1359</t>
  </si>
  <si>
    <t>D1360</t>
  </si>
  <si>
    <t>D1361</t>
  </si>
  <si>
    <t>D1362</t>
  </si>
  <si>
    <t>D1363</t>
  </si>
  <si>
    <t>D1364</t>
  </si>
  <si>
    <t>D1365</t>
  </si>
  <si>
    <t>D1366</t>
  </si>
  <si>
    <t>D1367</t>
  </si>
  <si>
    <t>D1368</t>
  </si>
  <si>
    <t>D1369</t>
  </si>
  <si>
    <t>D1370</t>
  </si>
  <si>
    <t>D1371</t>
  </si>
  <si>
    <t>D1372</t>
  </si>
  <si>
    <t>D1373</t>
  </si>
  <si>
    <t>D1374</t>
  </si>
  <si>
    <t>D1375</t>
  </si>
  <si>
    <t>D1376</t>
  </si>
  <si>
    <t>D1377</t>
  </si>
  <si>
    <t>D1378</t>
  </si>
  <si>
    <t>D1379</t>
  </si>
  <si>
    <t>D1380</t>
  </si>
  <si>
    <t>D1381</t>
  </si>
  <si>
    <t>D1382</t>
  </si>
  <si>
    <t>D1383</t>
  </si>
  <si>
    <t>D1384</t>
  </si>
  <si>
    <t>D1385</t>
  </si>
  <si>
    <t>D1386</t>
  </si>
  <si>
    <t>D1387</t>
  </si>
  <si>
    <t>D1388</t>
  </si>
  <si>
    <t>D1389</t>
  </si>
  <si>
    <t>D1390</t>
  </si>
  <si>
    <t>D1391</t>
  </si>
  <si>
    <t>D1392</t>
  </si>
  <si>
    <t>D1393</t>
  </si>
  <si>
    <t>D1394</t>
  </si>
  <si>
    <t>D1395</t>
  </si>
  <si>
    <t>D1396</t>
  </si>
  <si>
    <t>D1397</t>
  </si>
  <si>
    <t>D1398</t>
  </si>
  <si>
    <t>D1399</t>
  </si>
  <si>
    <t>D1400</t>
  </si>
  <si>
    <t>D1401</t>
  </si>
  <si>
    <t>D1402</t>
  </si>
  <si>
    <t>D1403</t>
  </si>
  <si>
    <t>D1404</t>
  </si>
  <si>
    <t>D1405</t>
  </si>
  <si>
    <t>D1406</t>
  </si>
  <si>
    <t>D1407</t>
  </si>
  <si>
    <t>D1408</t>
  </si>
  <si>
    <t>D1409</t>
  </si>
  <si>
    <t>D1410</t>
  </si>
  <si>
    <t>D1411</t>
  </si>
  <si>
    <t>D1412</t>
  </si>
  <si>
    <t>D1413</t>
  </si>
  <si>
    <t>D1414</t>
  </si>
  <si>
    <t>D1415</t>
  </si>
  <si>
    <t>D1416</t>
  </si>
  <si>
    <t>D1417</t>
  </si>
  <si>
    <t>D1418</t>
  </si>
  <si>
    <t>D1419</t>
  </si>
  <si>
    <t>D1420</t>
  </si>
  <si>
    <t>D1421</t>
  </si>
  <si>
    <t>D1422</t>
  </si>
  <si>
    <t>D1423</t>
  </si>
  <si>
    <t>D1424</t>
  </si>
  <si>
    <t>D1425</t>
  </si>
  <si>
    <t>D1426</t>
  </si>
  <si>
    <t>D1427</t>
  </si>
  <si>
    <t>D1428</t>
  </si>
  <si>
    <t>D1429</t>
  </si>
  <si>
    <t>D1430</t>
  </si>
  <si>
    <t>D1431</t>
  </si>
  <si>
    <t>D1432</t>
  </si>
  <si>
    <t>D1433</t>
  </si>
  <si>
    <t>D1434</t>
  </si>
  <si>
    <t>D1435</t>
  </si>
  <si>
    <t>D1436</t>
  </si>
  <si>
    <t>D1437</t>
  </si>
  <si>
    <t>D1438</t>
  </si>
  <si>
    <t>D1439</t>
  </si>
  <si>
    <t>D1440</t>
  </si>
  <si>
    <t>D1441</t>
  </si>
  <si>
    <t>D1442</t>
  </si>
  <si>
    <t>D1443</t>
  </si>
  <si>
    <t>D1444</t>
  </si>
  <si>
    <t>D1445</t>
  </si>
  <si>
    <t>D1446</t>
  </si>
  <si>
    <t>D1447</t>
  </si>
  <si>
    <t>D1448</t>
  </si>
  <si>
    <t>D1449</t>
  </si>
  <si>
    <t>D1450</t>
  </si>
  <si>
    <t>D1451</t>
  </si>
  <si>
    <t>D1452</t>
  </si>
  <si>
    <t>D1453</t>
  </si>
  <si>
    <t>D1454</t>
  </si>
  <si>
    <t>D1455</t>
  </si>
  <si>
    <t>D1456</t>
  </si>
  <si>
    <t>D1457</t>
  </si>
  <si>
    <t>D1458</t>
  </si>
  <si>
    <t>D1459</t>
  </si>
  <si>
    <t>D1460</t>
  </si>
  <si>
    <t>D1461</t>
  </si>
  <si>
    <t>D1462</t>
  </si>
  <si>
    <t>D1463</t>
  </si>
  <si>
    <t>D1464</t>
  </si>
  <si>
    <t>D1465</t>
  </si>
  <si>
    <t>D1466</t>
  </si>
  <si>
    <t>D1467</t>
  </si>
  <si>
    <t>D1468</t>
  </si>
  <si>
    <t>D1469</t>
  </si>
  <si>
    <t>D1470</t>
  </si>
  <si>
    <t>D1471</t>
  </si>
  <si>
    <t>D1472</t>
  </si>
  <si>
    <t>D1473</t>
  </si>
  <si>
    <t>D1474</t>
  </si>
  <si>
    <t>D1475</t>
  </si>
  <si>
    <t>D1476</t>
  </si>
  <si>
    <t>D1477</t>
  </si>
  <si>
    <t>D1478</t>
  </si>
  <si>
    <t>D1479</t>
  </si>
  <si>
    <t>D1480</t>
  </si>
  <si>
    <t>D1481</t>
  </si>
  <si>
    <t>D1482</t>
  </si>
  <si>
    <t>D1483</t>
  </si>
  <si>
    <t>D1484</t>
  </si>
  <si>
    <t>D1485</t>
  </si>
  <si>
    <t>D1486</t>
  </si>
  <si>
    <t>D1487</t>
  </si>
  <si>
    <t>D1488</t>
  </si>
  <si>
    <t>D1489</t>
  </si>
  <si>
    <t>D1490</t>
  </si>
  <si>
    <t>D1491</t>
  </si>
  <si>
    <t>D1492</t>
  </si>
  <si>
    <t>D1493</t>
  </si>
  <si>
    <t>D1494</t>
  </si>
  <si>
    <t>D1495</t>
  </si>
  <si>
    <t>D1496</t>
  </si>
  <si>
    <t>D1497</t>
  </si>
  <si>
    <t>D1498</t>
  </si>
  <si>
    <t>D1499</t>
  </si>
  <si>
    <t>D1500</t>
  </si>
  <si>
    <t>D1501</t>
  </si>
  <si>
    <t>D1502</t>
  </si>
  <si>
    <t>D1503</t>
  </si>
  <si>
    <t>D1504</t>
  </si>
  <si>
    <t>D1505</t>
  </si>
  <si>
    <t>D1506</t>
  </si>
  <si>
    <t>D1507</t>
  </si>
  <si>
    <t>D1508</t>
  </si>
  <si>
    <t>D1509</t>
  </si>
  <si>
    <t>D1510</t>
  </si>
  <si>
    <t>D1511</t>
  </si>
  <si>
    <t>D1512</t>
  </si>
  <si>
    <t>D1513</t>
  </si>
  <si>
    <t>D1514</t>
  </si>
  <si>
    <t>D1515</t>
  </si>
  <si>
    <t>D1516</t>
  </si>
  <si>
    <t>D1517</t>
  </si>
  <si>
    <t>D1518</t>
  </si>
  <si>
    <t>D1519</t>
  </si>
  <si>
    <t>D1520</t>
  </si>
  <si>
    <t>D1521</t>
  </si>
  <si>
    <t>D1522</t>
  </si>
  <si>
    <t>D1523</t>
  </si>
  <si>
    <t>D1524</t>
  </si>
  <si>
    <t>D1525</t>
  </si>
  <si>
    <t>D1526</t>
  </si>
  <si>
    <t>D1527</t>
  </si>
  <si>
    <t>D1528</t>
  </si>
  <si>
    <t>D1529</t>
  </si>
  <si>
    <t>D1530</t>
  </si>
  <si>
    <t>D1531</t>
  </si>
  <si>
    <t>D1532</t>
  </si>
  <si>
    <t>D1533</t>
  </si>
  <si>
    <t>D1534</t>
  </si>
  <si>
    <t>D1535</t>
  </si>
  <si>
    <t>D1536</t>
  </si>
  <si>
    <t>D1537</t>
  </si>
  <si>
    <t>D1538</t>
  </si>
  <si>
    <t>D1539</t>
  </si>
  <si>
    <t>D1540</t>
  </si>
  <si>
    <t>D1541</t>
  </si>
  <si>
    <t>D1542</t>
  </si>
  <si>
    <t>D1543</t>
  </si>
  <si>
    <t>D1544</t>
  </si>
  <si>
    <t>D1545</t>
  </si>
  <si>
    <t>D1546</t>
  </si>
  <si>
    <t>D1547</t>
  </si>
  <si>
    <t>D1548</t>
  </si>
  <si>
    <t>D1549</t>
  </si>
  <si>
    <t>D1550</t>
  </si>
  <si>
    <t>D1551</t>
  </si>
  <si>
    <t>D1552</t>
  </si>
  <si>
    <t>D1553</t>
  </si>
  <si>
    <t>D1554</t>
  </si>
  <si>
    <t>D1555</t>
  </si>
  <si>
    <t>D1556</t>
  </si>
  <si>
    <t>D1557</t>
  </si>
  <si>
    <t>D1558</t>
  </si>
  <si>
    <t>D1559</t>
  </si>
  <si>
    <t>D1560</t>
  </si>
  <si>
    <t>D1561</t>
  </si>
  <si>
    <t>D1562</t>
  </si>
  <si>
    <t>D1563</t>
  </si>
  <si>
    <t>D1564</t>
  </si>
  <si>
    <t>D1565</t>
  </si>
  <si>
    <t>D1566</t>
  </si>
  <si>
    <t>D1567</t>
  </si>
  <si>
    <t>D1568</t>
  </si>
  <si>
    <t>D1569</t>
  </si>
  <si>
    <t>D1570</t>
  </si>
  <si>
    <t>D1571</t>
  </si>
  <si>
    <t>D1572</t>
  </si>
  <si>
    <t>D1573</t>
  </si>
  <si>
    <t>D1574</t>
  </si>
  <si>
    <t>D1575</t>
  </si>
  <si>
    <t>D1576</t>
  </si>
  <si>
    <t>D1577</t>
  </si>
  <si>
    <t>D1578</t>
  </si>
  <si>
    <t>D1579</t>
  </si>
  <si>
    <t>D1580</t>
  </si>
  <si>
    <t>D1581</t>
  </si>
  <si>
    <t>D1582</t>
  </si>
  <si>
    <t>D1583</t>
  </si>
  <si>
    <t>D1584</t>
  </si>
  <si>
    <t>D1585</t>
  </si>
  <si>
    <t>D1586</t>
  </si>
  <si>
    <t>D1587</t>
  </si>
  <si>
    <t>D1588</t>
  </si>
  <si>
    <t>D1589</t>
  </si>
  <si>
    <t>D1590</t>
  </si>
  <si>
    <t>D1591</t>
  </si>
  <si>
    <t>D1592</t>
  </si>
  <si>
    <t>D1593</t>
  </si>
  <si>
    <t>D1594</t>
  </si>
  <si>
    <t>D1595</t>
  </si>
  <si>
    <t>D1596</t>
  </si>
  <si>
    <t>D1597</t>
  </si>
  <si>
    <t>D1598</t>
  </si>
  <si>
    <t>D1599</t>
  </si>
  <si>
    <t>D1600</t>
  </si>
  <si>
    <t>D1601</t>
  </si>
  <si>
    <t>D1602</t>
  </si>
  <si>
    <t>D1603</t>
  </si>
  <si>
    <t>D1604</t>
  </si>
  <si>
    <t>D1605</t>
  </si>
  <si>
    <t>D1606</t>
  </si>
  <si>
    <t>D1607</t>
  </si>
  <si>
    <t>D1608</t>
  </si>
  <si>
    <t>D1609</t>
  </si>
  <si>
    <t>D1610</t>
  </si>
  <si>
    <t>D1611</t>
  </si>
  <si>
    <t>D1612</t>
  </si>
  <si>
    <t>D1613</t>
  </si>
  <si>
    <t>D1614</t>
  </si>
  <si>
    <t>D1615</t>
  </si>
  <si>
    <t>D1616</t>
  </si>
  <si>
    <t>D1617</t>
  </si>
  <si>
    <t>D1618</t>
  </si>
  <si>
    <t>D1619</t>
  </si>
  <si>
    <t>D1620</t>
  </si>
  <si>
    <t>D1621</t>
  </si>
  <si>
    <t>D1622</t>
  </si>
  <si>
    <t>D1623</t>
  </si>
  <si>
    <t>D1624</t>
  </si>
  <si>
    <t>D1625</t>
  </si>
  <si>
    <t>D1626</t>
  </si>
  <si>
    <t>D1627</t>
  </si>
  <si>
    <t>D1628</t>
  </si>
  <si>
    <t>D1629</t>
  </si>
  <si>
    <t>D1630</t>
  </si>
  <si>
    <t>D1631</t>
  </si>
  <si>
    <t>D1632</t>
  </si>
  <si>
    <t>D1633</t>
  </si>
  <si>
    <t>D1634</t>
  </si>
  <si>
    <t>D1635</t>
  </si>
  <si>
    <t>D1636</t>
  </si>
  <si>
    <t>D1637</t>
  </si>
  <si>
    <t>D1638</t>
  </si>
  <si>
    <t>D1639</t>
  </si>
  <si>
    <t>D1640</t>
  </si>
  <si>
    <t>D1641</t>
  </si>
  <si>
    <t>D1642</t>
  </si>
  <si>
    <t>D1643</t>
  </si>
  <si>
    <t>D1644</t>
  </si>
  <si>
    <t>D1645</t>
  </si>
  <si>
    <t>D1646</t>
  </si>
  <si>
    <t>D1647</t>
  </si>
  <si>
    <t>D1648</t>
  </si>
  <si>
    <t>D1649</t>
  </si>
  <si>
    <t>D1650</t>
  </si>
  <si>
    <t>D1651</t>
  </si>
  <si>
    <t>D1652</t>
  </si>
  <si>
    <t>D1653</t>
  </si>
  <si>
    <t>D1654</t>
  </si>
  <si>
    <t>D1655</t>
  </si>
  <si>
    <t>D1656</t>
  </si>
  <si>
    <t>D1657</t>
  </si>
  <si>
    <t>D1658</t>
  </si>
  <si>
    <t>D1659</t>
  </si>
  <si>
    <t>D1660</t>
  </si>
  <si>
    <t>D1661</t>
  </si>
  <si>
    <t>D1662</t>
  </si>
  <si>
    <t>D1663</t>
  </si>
  <si>
    <t>D1664</t>
  </si>
  <si>
    <t>D1665</t>
  </si>
  <si>
    <t>D1666</t>
  </si>
  <si>
    <t>D1667</t>
  </si>
  <si>
    <t>D1668</t>
  </si>
  <si>
    <t>D1669</t>
  </si>
  <si>
    <t>D1670</t>
  </si>
  <si>
    <t>D1671</t>
  </si>
  <si>
    <t>D1672</t>
  </si>
  <si>
    <t>D1673</t>
  </si>
  <si>
    <t>D1674</t>
  </si>
  <si>
    <t>D1675</t>
  </si>
  <si>
    <t>D1676</t>
  </si>
  <si>
    <t>D1677</t>
  </si>
  <si>
    <t>D1678</t>
  </si>
  <si>
    <t>D1679</t>
  </si>
  <si>
    <t>D1680</t>
  </si>
  <si>
    <t>D1681</t>
  </si>
  <si>
    <t>D1682</t>
  </si>
  <si>
    <t>D1683</t>
  </si>
  <si>
    <t>D1684</t>
  </si>
  <si>
    <t>D1685</t>
  </si>
  <si>
    <t>D1686</t>
  </si>
  <si>
    <t>D1687</t>
  </si>
  <si>
    <t>D1688</t>
  </si>
  <si>
    <t>D1689</t>
  </si>
  <si>
    <t>D1690</t>
  </si>
  <si>
    <t>D1691</t>
  </si>
  <si>
    <t>D1692</t>
  </si>
  <si>
    <t>D1693</t>
  </si>
  <si>
    <t>D1694</t>
  </si>
  <si>
    <t>D1695</t>
  </si>
  <si>
    <t>D1696</t>
  </si>
  <si>
    <t>D1697</t>
  </si>
  <si>
    <t>D1698</t>
  </si>
  <si>
    <t>D1699</t>
  </si>
  <si>
    <t>D1700</t>
  </si>
  <si>
    <t>D1701</t>
  </si>
  <si>
    <t>D1702</t>
  </si>
  <si>
    <t>D1703</t>
  </si>
  <si>
    <t>D1704</t>
  </si>
  <si>
    <t>D1705</t>
  </si>
  <si>
    <t>D1706</t>
  </si>
  <si>
    <t>D1707</t>
  </si>
  <si>
    <t>D1708</t>
  </si>
  <si>
    <t>D1709</t>
  </si>
  <si>
    <t>D1710</t>
  </si>
  <si>
    <t>D1711</t>
  </si>
  <si>
    <t>D1712</t>
  </si>
  <si>
    <t>D1713</t>
  </si>
  <si>
    <t>D1714</t>
  </si>
  <si>
    <t>D1715</t>
  </si>
  <si>
    <t>D1716</t>
  </si>
  <si>
    <t>D1717</t>
  </si>
  <si>
    <t>D1718</t>
  </si>
  <si>
    <t>D1719</t>
  </si>
  <si>
    <t>D1720</t>
  </si>
  <si>
    <t>D1721</t>
  </si>
  <si>
    <t>D1722</t>
  </si>
  <si>
    <t>D1723</t>
  </si>
  <si>
    <t>D1724</t>
  </si>
  <si>
    <t>D1725</t>
  </si>
  <si>
    <t>D1726</t>
  </si>
  <si>
    <t>D1727</t>
  </si>
  <si>
    <t>D1728</t>
  </si>
  <si>
    <t>D1729</t>
  </si>
  <si>
    <t>D1730</t>
  </si>
  <si>
    <t>D1731</t>
  </si>
  <si>
    <t>D1732</t>
  </si>
  <si>
    <t>D1733</t>
  </si>
  <si>
    <t>D1734</t>
  </si>
  <si>
    <t>D1735</t>
  </si>
  <si>
    <t>D1736</t>
  </si>
  <si>
    <t>D1737</t>
  </si>
  <si>
    <t>D1738</t>
  </si>
  <si>
    <t>D1739</t>
  </si>
  <si>
    <t>D1740</t>
  </si>
  <si>
    <t>D1741</t>
  </si>
  <si>
    <t>D1742</t>
  </si>
  <si>
    <t>D1743</t>
  </si>
  <si>
    <t>D1744</t>
  </si>
  <si>
    <t>D1745</t>
  </si>
  <si>
    <t>D1746</t>
  </si>
  <si>
    <t>D1747</t>
  </si>
  <si>
    <t>D1748</t>
  </si>
  <si>
    <t>D1749</t>
  </si>
  <si>
    <t>D1750</t>
  </si>
  <si>
    <t>D1751</t>
  </si>
  <si>
    <t>D1752</t>
  </si>
  <si>
    <t>D1753</t>
  </si>
  <si>
    <t>D1754</t>
  </si>
  <si>
    <t>D1755</t>
  </si>
  <si>
    <t>D1756</t>
  </si>
  <si>
    <t>D1757</t>
  </si>
  <si>
    <t>D1758</t>
  </si>
  <si>
    <t>D1759</t>
  </si>
  <si>
    <t>D1760</t>
  </si>
  <si>
    <t>D1761</t>
  </si>
  <si>
    <t>D1762</t>
  </si>
  <si>
    <t>D1763</t>
  </si>
  <si>
    <t>D1764</t>
  </si>
  <si>
    <t>D1765</t>
  </si>
  <si>
    <t>D1766</t>
  </si>
  <si>
    <t>D1767</t>
  </si>
  <si>
    <t>D1768</t>
  </si>
  <si>
    <t>D1769</t>
  </si>
  <si>
    <t>D1770</t>
  </si>
  <si>
    <t>D1771</t>
  </si>
  <si>
    <t>D1772</t>
  </si>
  <si>
    <t>D1773</t>
  </si>
  <si>
    <t>D1774</t>
  </si>
  <si>
    <t>D1775</t>
  </si>
  <si>
    <t>D1776</t>
  </si>
  <si>
    <t>D1777</t>
  </si>
  <si>
    <t>D1778</t>
  </si>
  <si>
    <t>D1779</t>
  </si>
  <si>
    <t>D1780</t>
  </si>
  <si>
    <t>D1781</t>
  </si>
  <si>
    <t>D1782</t>
  </si>
  <si>
    <t>D1783</t>
  </si>
  <si>
    <t>D1784</t>
  </si>
  <si>
    <t>D1785</t>
  </si>
  <si>
    <t>D1786</t>
  </si>
  <si>
    <t>D1787</t>
  </si>
  <si>
    <t>D1788</t>
  </si>
  <si>
    <t>D1789</t>
  </si>
  <si>
    <t>D1790</t>
  </si>
  <si>
    <t>D1791</t>
  </si>
  <si>
    <t>D1792</t>
  </si>
  <si>
    <t>D1793</t>
  </si>
  <si>
    <t>D1794</t>
  </si>
  <si>
    <t>D1795</t>
  </si>
  <si>
    <t>D1796</t>
  </si>
  <si>
    <t>D1797</t>
  </si>
  <si>
    <t>D1798</t>
  </si>
  <si>
    <t>D1799</t>
  </si>
  <si>
    <t>D1800</t>
  </si>
  <si>
    <t>D1801</t>
  </si>
  <si>
    <t>D1802</t>
  </si>
  <si>
    <t>D1803</t>
  </si>
  <si>
    <t>D1804</t>
  </si>
  <si>
    <t>D1805</t>
  </si>
  <si>
    <t>D1806</t>
  </si>
  <si>
    <t>D1807</t>
  </si>
  <si>
    <t>D1808</t>
  </si>
  <si>
    <t>D1809</t>
  </si>
  <si>
    <t>D1810</t>
  </si>
  <si>
    <t>D1811</t>
  </si>
  <si>
    <t>D1812</t>
  </si>
  <si>
    <t>D1813</t>
  </si>
  <si>
    <t>D1814</t>
  </si>
  <si>
    <t>D1815</t>
  </si>
  <si>
    <t>D1816</t>
  </si>
  <si>
    <t>D1817</t>
  </si>
  <si>
    <t>D1818</t>
  </si>
  <si>
    <t>D1819</t>
  </si>
  <si>
    <t>D1820</t>
  </si>
  <si>
    <t>D1821</t>
  </si>
  <si>
    <t>D1822</t>
  </si>
  <si>
    <t>D1823</t>
  </si>
  <si>
    <t>D1824</t>
  </si>
  <si>
    <t>D1825</t>
  </si>
  <si>
    <t>D1826</t>
  </si>
  <si>
    <t>D1827</t>
  </si>
  <si>
    <t>D1828</t>
  </si>
  <si>
    <t>D1829</t>
  </si>
  <si>
    <t>D1830</t>
  </si>
  <si>
    <t>D1831</t>
  </si>
  <si>
    <t>D1832</t>
  </si>
  <si>
    <t>D1833</t>
  </si>
  <si>
    <t>D1834</t>
  </si>
  <si>
    <t>D1835</t>
  </si>
  <si>
    <t>D1836</t>
  </si>
  <si>
    <t>D1837</t>
  </si>
  <si>
    <t>D1838</t>
  </si>
  <si>
    <t>D1839</t>
  </si>
  <si>
    <t>D1840</t>
  </si>
  <si>
    <t>D1841</t>
  </si>
  <si>
    <t>D1842</t>
  </si>
  <si>
    <t>D1843</t>
  </si>
  <si>
    <t>D1844</t>
  </si>
  <si>
    <t>D1845</t>
  </si>
  <si>
    <t>D1846</t>
  </si>
  <si>
    <t>D1847</t>
  </si>
  <si>
    <t>D1848</t>
  </si>
  <si>
    <t>D1849</t>
  </si>
  <si>
    <t>D1850</t>
  </si>
  <si>
    <t>D1851</t>
  </si>
  <si>
    <t>D1852</t>
  </si>
  <si>
    <t>D1853</t>
  </si>
  <si>
    <t>D1854</t>
  </si>
  <si>
    <t>D1855</t>
  </si>
  <si>
    <t>D1856</t>
  </si>
  <si>
    <t>D1857</t>
  </si>
  <si>
    <t>D1858</t>
  </si>
  <si>
    <t>D1859</t>
  </si>
  <si>
    <t>D1860</t>
  </si>
  <si>
    <t>D1861</t>
  </si>
  <si>
    <t>D1862</t>
  </si>
  <si>
    <t>D1863</t>
  </si>
  <si>
    <t>D1864</t>
  </si>
  <si>
    <t>D1865</t>
  </si>
  <si>
    <t>D1866</t>
  </si>
  <si>
    <t>D1867</t>
  </si>
  <si>
    <t>D1868</t>
  </si>
  <si>
    <t>D1869</t>
  </si>
  <si>
    <t>D1870</t>
  </si>
  <si>
    <t>D1871</t>
  </si>
  <si>
    <t>D1872</t>
  </si>
  <si>
    <t>D1873</t>
  </si>
  <si>
    <t>D1874</t>
  </si>
  <si>
    <t>D1875</t>
  </si>
  <si>
    <t>D1876</t>
  </si>
  <si>
    <t>D1877</t>
  </si>
  <si>
    <t>D1878</t>
  </si>
  <si>
    <t>D1879</t>
  </si>
  <si>
    <t>D1880</t>
  </si>
  <si>
    <t>D1881</t>
  </si>
  <si>
    <t>D1882</t>
  </si>
  <si>
    <t>D1883</t>
  </si>
  <si>
    <t>D1884</t>
  </si>
  <si>
    <t>D1885</t>
  </si>
  <si>
    <t>D1886</t>
  </si>
  <si>
    <t>D1887</t>
  </si>
  <si>
    <t>D1888</t>
  </si>
  <si>
    <t>D1889</t>
  </si>
  <si>
    <t>D1890</t>
  </si>
  <si>
    <t>D1891</t>
  </si>
  <si>
    <t>D1892</t>
  </si>
  <si>
    <t>D1893</t>
  </si>
  <si>
    <t>D1894</t>
  </si>
  <si>
    <t>D1895</t>
  </si>
  <si>
    <t>D1896</t>
  </si>
  <si>
    <t>D1897</t>
  </si>
  <si>
    <t>D1898</t>
  </si>
  <si>
    <t>D1899</t>
  </si>
  <si>
    <t>D1900</t>
  </si>
  <si>
    <t>D1901</t>
  </si>
  <si>
    <t>D1902</t>
  </si>
  <si>
    <t>D1903</t>
  </si>
  <si>
    <t>D1904</t>
  </si>
  <si>
    <t>D1905</t>
  </si>
  <si>
    <t>D1906</t>
  </si>
  <si>
    <t>D1907</t>
  </si>
  <si>
    <t>D1908</t>
  </si>
  <si>
    <t>D1909</t>
  </si>
  <si>
    <t>D1910</t>
  </si>
  <si>
    <t>D1911</t>
  </si>
  <si>
    <t>D1912</t>
  </si>
  <si>
    <t>D1913</t>
  </si>
  <si>
    <t>D1914</t>
  </si>
  <si>
    <t>D1915</t>
  </si>
  <si>
    <t>D1916</t>
  </si>
  <si>
    <t>D1917</t>
  </si>
  <si>
    <t>D1918</t>
  </si>
  <si>
    <t>D1919</t>
  </si>
  <si>
    <t>D1920</t>
  </si>
  <si>
    <t>D1921</t>
  </si>
  <si>
    <t>D1922</t>
  </si>
  <si>
    <t>D1923</t>
  </si>
  <si>
    <t>D1924</t>
  </si>
  <si>
    <t>D1925</t>
  </si>
  <si>
    <t>D1926</t>
  </si>
  <si>
    <t>D1927</t>
  </si>
  <si>
    <t>D1928</t>
  </si>
  <si>
    <t>D1929</t>
  </si>
  <si>
    <t>D1930</t>
  </si>
  <si>
    <t>D1931</t>
  </si>
  <si>
    <t>D1932</t>
  </si>
  <si>
    <t>D1933</t>
  </si>
  <si>
    <t>D1934</t>
  </si>
  <si>
    <t>D1935</t>
  </si>
  <si>
    <t>D1936</t>
  </si>
  <si>
    <t>D1937</t>
  </si>
  <si>
    <t>D1938</t>
  </si>
  <si>
    <t>D1939</t>
  </si>
  <si>
    <t>D1940</t>
  </si>
  <si>
    <t>D1941</t>
  </si>
  <si>
    <t>D1942</t>
  </si>
  <si>
    <t>D1943</t>
  </si>
  <si>
    <t>D1944</t>
  </si>
  <si>
    <t>D1945</t>
  </si>
  <si>
    <t>D1946</t>
  </si>
  <si>
    <t>D1947</t>
  </si>
  <si>
    <t>D1948</t>
  </si>
  <si>
    <t>D1949</t>
  </si>
  <si>
    <t>D1950</t>
  </si>
  <si>
    <t>D1951</t>
  </si>
  <si>
    <t>D1952</t>
  </si>
  <si>
    <t>D1953</t>
  </si>
  <si>
    <t>D1954</t>
  </si>
  <si>
    <t>D1955</t>
  </si>
  <si>
    <t>D1956</t>
  </si>
  <si>
    <t>D1957</t>
  </si>
  <si>
    <t>D1958</t>
  </si>
  <si>
    <t>D1959</t>
  </si>
  <si>
    <t>D1960</t>
  </si>
  <si>
    <t>D1961</t>
  </si>
  <si>
    <t>D1962</t>
  </si>
  <si>
    <t>D1963</t>
  </si>
  <si>
    <t>D1964</t>
  </si>
  <si>
    <t>D1965</t>
  </si>
  <si>
    <t>D1966</t>
  </si>
  <si>
    <t>D1967</t>
  </si>
  <si>
    <t>D1968</t>
  </si>
  <si>
    <t>D1969</t>
  </si>
  <si>
    <t>D1970</t>
  </si>
  <si>
    <t>D1971</t>
  </si>
  <si>
    <t>D1972</t>
  </si>
  <si>
    <t>D1973</t>
  </si>
  <si>
    <t>D1974</t>
  </si>
  <si>
    <t>D1975</t>
  </si>
  <si>
    <t>D1976</t>
  </si>
  <si>
    <t>D1977</t>
  </si>
  <si>
    <t>D1978</t>
  </si>
  <si>
    <t>D1979</t>
  </si>
  <si>
    <t>D1980</t>
  </si>
  <si>
    <t>D1981</t>
  </si>
  <si>
    <t>D1982</t>
  </si>
  <si>
    <t>D1983</t>
  </si>
  <si>
    <t>D1984</t>
  </si>
  <si>
    <t>D1985</t>
  </si>
  <si>
    <t>D1986</t>
  </si>
  <si>
    <t>D1987</t>
  </si>
  <si>
    <t>D1988</t>
  </si>
  <si>
    <t>D1989</t>
  </si>
  <si>
    <t>D1990</t>
  </si>
  <si>
    <t>D1991</t>
  </si>
  <si>
    <t>D1992</t>
  </si>
  <si>
    <t>D1993</t>
  </si>
  <si>
    <t>D1994</t>
  </si>
  <si>
    <t>D1995</t>
  </si>
  <si>
    <t>D1996</t>
  </si>
  <si>
    <t>D1997</t>
  </si>
  <si>
    <t>D1998</t>
  </si>
  <si>
    <t>D1999</t>
  </si>
  <si>
    <t>2024-01-01 00:00:00</t>
  </si>
  <si>
    <t>2024-01-01 01:00:00</t>
  </si>
  <si>
    <t>2024-01-01 02:00:00</t>
  </si>
  <si>
    <t>2024-01-01 03:00:00</t>
  </si>
  <si>
    <t>2024-01-01 04:00:00</t>
  </si>
  <si>
    <t>2024-01-01 05:00:00</t>
  </si>
  <si>
    <t>2024-01-01 06:00:00</t>
  </si>
  <si>
    <t>2024-01-01 07:00:00</t>
  </si>
  <si>
    <t>2024-01-01 08:00:00</t>
  </si>
  <si>
    <t>2024-01-01 09:00:00</t>
  </si>
  <si>
    <t>2024-01-01 10:00:00</t>
  </si>
  <si>
    <t>2024-01-01 11:00:00</t>
  </si>
  <si>
    <t>2024-01-01 12:00:00</t>
  </si>
  <si>
    <t>2024-01-01 13:00:00</t>
  </si>
  <si>
    <t>2024-01-01 14:00:00</t>
  </si>
  <si>
    <t>2024-01-01 15:00:00</t>
  </si>
  <si>
    <t>2024-01-01 16:00:00</t>
  </si>
  <si>
    <t>2024-01-01 17:00:00</t>
  </si>
  <si>
    <t>2024-01-01 18:00:00</t>
  </si>
  <si>
    <t>2024-01-01 19:00:00</t>
  </si>
  <si>
    <t>2024-01-01 20:00:00</t>
  </si>
  <si>
    <t>2024-01-01 21:00:00</t>
  </si>
  <si>
    <t>2024-01-01 22:00:00</t>
  </si>
  <si>
    <t>2024-01-01 23:00:00</t>
  </si>
  <si>
    <t>2024-01-02 00:00:00</t>
  </si>
  <si>
    <t>2024-01-02 01:00:00</t>
  </si>
  <si>
    <t>2024-01-02 02:00:00</t>
  </si>
  <si>
    <t>2024-01-02 03:00:00</t>
  </si>
  <si>
    <t>2024-01-02 04:00:00</t>
  </si>
  <si>
    <t>2024-01-02 05:00:00</t>
  </si>
  <si>
    <t>2024-01-02 06:00:00</t>
  </si>
  <si>
    <t>2024-01-02 07:00:00</t>
  </si>
  <si>
    <t>2024-01-02 08:00:00</t>
  </si>
  <si>
    <t>2024-01-02 09:00:00</t>
  </si>
  <si>
    <t>2024-01-02 10:00:00</t>
  </si>
  <si>
    <t>2024-01-02 11:00:00</t>
  </si>
  <si>
    <t>2024-01-02 12:00:00</t>
  </si>
  <si>
    <t>2024-01-02 13:00:00</t>
  </si>
  <si>
    <t>2024-01-02 14:00:00</t>
  </si>
  <si>
    <t>2024-01-02 15:00:00</t>
  </si>
  <si>
    <t>2024-01-02 16:00:00</t>
  </si>
  <si>
    <t>2024-01-02 17:00:00</t>
  </si>
  <si>
    <t>2024-01-02 18:00:00</t>
  </si>
  <si>
    <t>2024-01-02 19:00:00</t>
  </si>
  <si>
    <t>2024-01-02 20:00:00</t>
  </si>
  <si>
    <t>2024-01-02 21:00:00</t>
  </si>
  <si>
    <t>2024-01-02 22:00:00</t>
  </si>
  <si>
    <t>2024-01-02 23:00:00</t>
  </si>
  <si>
    <t>2024-01-03 00:00:00</t>
  </si>
  <si>
    <t>2024-01-03 01:00:00</t>
  </si>
  <si>
    <t>2024-01-03 02:00:00</t>
  </si>
  <si>
    <t>2024-01-03 03:00:00</t>
  </si>
  <si>
    <t>2024-01-03 04:00:00</t>
  </si>
  <si>
    <t>2024-01-03 05:00:00</t>
  </si>
  <si>
    <t>2024-01-03 06:00:00</t>
  </si>
  <si>
    <t>2024-01-03 07:00:00</t>
  </si>
  <si>
    <t>2024-01-03 08:00:00</t>
  </si>
  <si>
    <t>2024-01-03 09:00:00</t>
  </si>
  <si>
    <t>2024-01-03 10:00:00</t>
  </si>
  <si>
    <t>2024-01-03 11:00:00</t>
  </si>
  <si>
    <t>2024-01-03 12:00:00</t>
  </si>
  <si>
    <t>2024-01-03 13:00:00</t>
  </si>
  <si>
    <t>2024-01-03 14:00:00</t>
  </si>
  <si>
    <t>2024-01-03 15:00:00</t>
  </si>
  <si>
    <t>2024-01-03 16:00:00</t>
  </si>
  <si>
    <t>2024-01-03 17:00:00</t>
  </si>
  <si>
    <t>2024-01-03 18:00:00</t>
  </si>
  <si>
    <t>2024-01-03 19:00:00</t>
  </si>
  <si>
    <t>2024-01-03 20:00:00</t>
  </si>
  <si>
    <t>2024-01-03 21:00:00</t>
  </si>
  <si>
    <t>2024-01-03 22:00:00</t>
  </si>
  <si>
    <t>2024-01-03 23:00:00</t>
  </si>
  <si>
    <t>2024-01-04 00:00:00</t>
  </si>
  <si>
    <t>2024-01-04 01:00:00</t>
  </si>
  <si>
    <t>2024-01-04 02:00:00</t>
  </si>
  <si>
    <t>2024-01-04 03:00:00</t>
  </si>
  <si>
    <t>2024-01-04 04:00:00</t>
  </si>
  <si>
    <t>2024-01-04 05:00:00</t>
  </si>
  <si>
    <t>2024-01-04 06:00:00</t>
  </si>
  <si>
    <t>2024-01-04 07:00:00</t>
  </si>
  <si>
    <t>2024-01-04 08:00:00</t>
  </si>
  <si>
    <t>2024-01-04 09:00:00</t>
  </si>
  <si>
    <t>2024-01-04 10:00:00</t>
  </si>
  <si>
    <t>2024-01-04 11:00:00</t>
  </si>
  <si>
    <t>2024-01-04 12:00:00</t>
  </si>
  <si>
    <t>2024-01-04 13:00:00</t>
  </si>
  <si>
    <t>2024-01-04 14:00:00</t>
  </si>
  <si>
    <t>2024-01-04 15:00:00</t>
  </si>
  <si>
    <t>2024-01-04 16:00:00</t>
  </si>
  <si>
    <t>2024-01-04 17:00:00</t>
  </si>
  <si>
    <t>2024-01-04 18:00:00</t>
  </si>
  <si>
    <t>2024-01-04 19:00:00</t>
  </si>
  <si>
    <t>2024-01-04 20:00:00</t>
  </si>
  <si>
    <t>2024-01-04 21:00:00</t>
  </si>
  <si>
    <t>2024-01-04 22:00:00</t>
  </si>
  <si>
    <t>2024-01-04 23:00:00</t>
  </si>
  <si>
    <t>2024-01-05 00:00:00</t>
  </si>
  <si>
    <t>2024-01-05 01:00:00</t>
  </si>
  <si>
    <t>2024-01-05 02:00:00</t>
  </si>
  <si>
    <t>2024-01-05 03:00:00</t>
  </si>
  <si>
    <t>2024-01-05 04:00:00</t>
  </si>
  <si>
    <t>2024-01-05 05:00:00</t>
  </si>
  <si>
    <t>2024-01-05 06:00:00</t>
  </si>
  <si>
    <t>2024-01-05 07:00:00</t>
  </si>
  <si>
    <t>2024-01-05 08:00:00</t>
  </si>
  <si>
    <t>2024-01-05 09:00:00</t>
  </si>
  <si>
    <t>2024-01-05 10:00:00</t>
  </si>
  <si>
    <t>2024-01-05 11:00:00</t>
  </si>
  <si>
    <t>2024-01-05 12:00:00</t>
  </si>
  <si>
    <t>2024-01-05 13:00:00</t>
  </si>
  <si>
    <t>2024-01-05 14:00:00</t>
  </si>
  <si>
    <t>2024-01-05 15:00:00</t>
  </si>
  <si>
    <t>2024-01-05 16:00:00</t>
  </si>
  <si>
    <t>2024-01-05 17:00:00</t>
  </si>
  <si>
    <t>2024-01-05 18:00:00</t>
  </si>
  <si>
    <t>2024-01-05 19:00:00</t>
  </si>
  <si>
    <t>2024-01-05 20:00:00</t>
  </si>
  <si>
    <t>2024-01-05 21:00:00</t>
  </si>
  <si>
    <t>2024-01-05 22:00:00</t>
  </si>
  <si>
    <t>2024-01-05 23:00:00</t>
  </si>
  <si>
    <t>2024-01-06 00:00:00</t>
  </si>
  <si>
    <t>2024-01-06 01:00:00</t>
  </si>
  <si>
    <t>2024-01-06 02:00:00</t>
  </si>
  <si>
    <t>2024-01-06 03:00:00</t>
  </si>
  <si>
    <t>2024-01-06 04:00:00</t>
  </si>
  <si>
    <t>2024-01-06 05:00:00</t>
  </si>
  <si>
    <t>2024-01-06 06:00:00</t>
  </si>
  <si>
    <t>2024-01-06 07:00:00</t>
  </si>
  <si>
    <t>2024-01-06 08:00:00</t>
  </si>
  <si>
    <t>2024-01-06 09:00:00</t>
  </si>
  <si>
    <t>2024-01-06 10:00:00</t>
  </si>
  <si>
    <t>2024-01-06 11:00:00</t>
  </si>
  <si>
    <t>2024-01-06 12:00:00</t>
  </si>
  <si>
    <t>2024-01-06 13:00:00</t>
  </si>
  <si>
    <t>2024-01-06 14:00:00</t>
  </si>
  <si>
    <t>2024-01-06 15:00:00</t>
  </si>
  <si>
    <t>2024-01-06 16:00:00</t>
  </si>
  <si>
    <t>2024-01-06 17:00:00</t>
  </si>
  <si>
    <t>2024-01-06 18:00:00</t>
  </si>
  <si>
    <t>2024-01-06 19:00:00</t>
  </si>
  <si>
    <t>2024-01-06 20:00:00</t>
  </si>
  <si>
    <t>2024-01-06 21:00:00</t>
  </si>
  <si>
    <t>2024-01-06 22:00:00</t>
  </si>
  <si>
    <t>2024-01-06 23:00:00</t>
  </si>
  <si>
    <t>2024-01-07 00:00:00</t>
  </si>
  <si>
    <t>2024-01-07 01:00:00</t>
  </si>
  <si>
    <t>2024-01-07 02:00:00</t>
  </si>
  <si>
    <t>2024-01-07 03:00:00</t>
  </si>
  <si>
    <t>2024-01-07 04:00:00</t>
  </si>
  <si>
    <t>2024-01-07 05:00:00</t>
  </si>
  <si>
    <t>2024-01-07 06:00:00</t>
  </si>
  <si>
    <t>2024-01-07 07:00:00</t>
  </si>
  <si>
    <t>2024-01-07 08:00:00</t>
  </si>
  <si>
    <t>2024-01-07 09:00:00</t>
  </si>
  <si>
    <t>2024-01-07 10:00:00</t>
  </si>
  <si>
    <t>2024-01-07 11:00:00</t>
  </si>
  <si>
    <t>2024-01-07 12:00:00</t>
  </si>
  <si>
    <t>2024-01-07 13:00:00</t>
  </si>
  <si>
    <t>2024-01-07 14:00:00</t>
  </si>
  <si>
    <t>2024-01-07 15:00:00</t>
  </si>
  <si>
    <t>2024-01-07 16:00:00</t>
  </si>
  <si>
    <t>2024-01-07 17:00:00</t>
  </si>
  <si>
    <t>2024-01-07 18:00:00</t>
  </si>
  <si>
    <t>2024-01-07 19:00:00</t>
  </si>
  <si>
    <t>2024-01-07 20:00:00</t>
  </si>
  <si>
    <t>2024-01-07 21:00:00</t>
  </si>
  <si>
    <t>2024-01-07 22:00:00</t>
  </si>
  <si>
    <t>2024-01-07 23:00:00</t>
  </si>
  <si>
    <t>2024-01-08 00:00:00</t>
  </si>
  <si>
    <t>2024-01-08 01:00:00</t>
  </si>
  <si>
    <t>2024-01-08 02:00:00</t>
  </si>
  <si>
    <t>2024-01-08 03:00:00</t>
  </si>
  <si>
    <t>2024-01-08 04:00:00</t>
  </si>
  <si>
    <t>2024-01-08 05:00:00</t>
  </si>
  <si>
    <t>2024-01-08 06:00:00</t>
  </si>
  <si>
    <t>2024-01-08 07:00:00</t>
  </si>
  <si>
    <t>2024-01-08 08:00:00</t>
  </si>
  <si>
    <t>2024-01-08 09:00:00</t>
  </si>
  <si>
    <t>2024-01-08 10:00:00</t>
  </si>
  <si>
    <t>2024-01-08 11:00:00</t>
  </si>
  <si>
    <t>2024-01-08 12:00:00</t>
  </si>
  <si>
    <t>2024-01-08 13:00:00</t>
  </si>
  <si>
    <t>2024-01-08 14:00:00</t>
  </si>
  <si>
    <t>2024-01-08 15:00:00</t>
  </si>
  <si>
    <t>2024-01-08 16:00:00</t>
  </si>
  <si>
    <t>2024-01-08 17:00:00</t>
  </si>
  <si>
    <t>2024-01-08 18:00:00</t>
  </si>
  <si>
    <t>2024-01-08 19:00:00</t>
  </si>
  <si>
    <t>2024-01-08 20:00:00</t>
  </si>
  <si>
    <t>2024-01-08 21:00:00</t>
  </si>
  <si>
    <t>2024-01-08 22:00:00</t>
  </si>
  <si>
    <t>2024-01-08 23:00:00</t>
  </si>
  <si>
    <t>2024-01-09 00:00:00</t>
  </si>
  <si>
    <t>2024-01-09 01:00:00</t>
  </si>
  <si>
    <t>2024-01-09 02:00:00</t>
  </si>
  <si>
    <t>2024-01-09 03:00:00</t>
  </si>
  <si>
    <t>2024-01-09 04:00:00</t>
  </si>
  <si>
    <t>2024-01-09 05:00:00</t>
  </si>
  <si>
    <t>2024-01-09 06:00:00</t>
  </si>
  <si>
    <t>2024-01-09 07:00:00</t>
  </si>
  <si>
    <t>2024-01-09 08:00:00</t>
  </si>
  <si>
    <t>2024-01-09 09:00:00</t>
  </si>
  <si>
    <t>2024-01-09 10:00:00</t>
  </si>
  <si>
    <t>2024-01-09 11:00:00</t>
  </si>
  <si>
    <t>2024-01-09 12:00:00</t>
  </si>
  <si>
    <t>2024-01-09 13:00:00</t>
  </si>
  <si>
    <t>2024-01-09 14:00:00</t>
  </si>
  <si>
    <t>2024-01-09 15:00:00</t>
  </si>
  <si>
    <t>2024-01-09 16:00:00</t>
  </si>
  <si>
    <t>2024-01-09 17:00:00</t>
  </si>
  <si>
    <t>2024-01-09 18:00:00</t>
  </si>
  <si>
    <t>2024-01-09 19:00:00</t>
  </si>
  <si>
    <t>2024-01-09 20:00:00</t>
  </si>
  <si>
    <t>2024-01-09 21:00:00</t>
  </si>
  <si>
    <t>2024-01-09 22:00:00</t>
  </si>
  <si>
    <t>2024-01-09 23:00:00</t>
  </si>
  <si>
    <t>2024-01-10 00:00:00</t>
  </si>
  <si>
    <t>2024-01-10 01:00:00</t>
  </si>
  <si>
    <t>2024-01-10 02:00:00</t>
  </si>
  <si>
    <t>2024-01-10 03:00:00</t>
  </si>
  <si>
    <t>2024-01-10 04:00:00</t>
  </si>
  <si>
    <t>2024-01-10 05:00:00</t>
  </si>
  <si>
    <t>2024-01-10 06:00:00</t>
  </si>
  <si>
    <t>2024-01-10 07:00:00</t>
  </si>
  <si>
    <t>2024-01-10 08:00:00</t>
  </si>
  <si>
    <t>2024-01-10 09:00:00</t>
  </si>
  <si>
    <t>2024-01-10 10:00:00</t>
  </si>
  <si>
    <t>2024-01-10 11:00:00</t>
  </si>
  <si>
    <t>2024-01-10 12:00:00</t>
  </si>
  <si>
    <t>2024-01-10 13:00:00</t>
  </si>
  <si>
    <t>2024-01-10 14:00:00</t>
  </si>
  <si>
    <t>2024-01-10 15:00:00</t>
  </si>
  <si>
    <t>2024-01-10 16:00:00</t>
  </si>
  <si>
    <t>2024-01-10 17:00:00</t>
  </si>
  <si>
    <t>2024-01-10 18:00:00</t>
  </si>
  <si>
    <t>2024-01-10 19:00:00</t>
  </si>
  <si>
    <t>2024-01-10 20:00:00</t>
  </si>
  <si>
    <t>2024-01-10 21:00:00</t>
  </si>
  <si>
    <t>2024-01-10 22:00:00</t>
  </si>
  <si>
    <t>2024-01-10 23:00:00</t>
  </si>
  <si>
    <t>2024-01-11 00:00:00</t>
  </si>
  <si>
    <t>2024-01-11 01:00:00</t>
  </si>
  <si>
    <t>2024-01-11 02:00:00</t>
  </si>
  <si>
    <t>2024-01-11 03:00:00</t>
  </si>
  <si>
    <t>2024-01-11 04:00:00</t>
  </si>
  <si>
    <t>2024-01-11 05:00:00</t>
  </si>
  <si>
    <t>2024-01-11 06:00:00</t>
  </si>
  <si>
    <t>2024-01-11 07:00:00</t>
  </si>
  <si>
    <t>2024-01-11 08:00:00</t>
  </si>
  <si>
    <t>2024-01-11 09:00:00</t>
  </si>
  <si>
    <t>2024-01-11 10:00:00</t>
  </si>
  <si>
    <t>2024-01-11 11:00:00</t>
  </si>
  <si>
    <t>2024-01-11 12:00:00</t>
  </si>
  <si>
    <t>2024-01-11 13:00:00</t>
  </si>
  <si>
    <t>2024-01-11 14:00:00</t>
  </si>
  <si>
    <t>2024-01-11 15:00:00</t>
  </si>
  <si>
    <t>2024-01-11 16:00:00</t>
  </si>
  <si>
    <t>2024-01-11 17:00:00</t>
  </si>
  <si>
    <t>2024-01-11 18:00:00</t>
  </si>
  <si>
    <t>2024-01-11 19:00:00</t>
  </si>
  <si>
    <t>2024-01-11 20:00:00</t>
  </si>
  <si>
    <t>2024-01-11 21:00:00</t>
  </si>
  <si>
    <t>2024-01-11 22:00:00</t>
  </si>
  <si>
    <t>2024-01-11 23:00:00</t>
  </si>
  <si>
    <t>2024-01-12 00:00:00</t>
  </si>
  <si>
    <t>2024-01-12 01:00:00</t>
  </si>
  <si>
    <t>2024-01-12 02:00:00</t>
  </si>
  <si>
    <t>2024-01-12 03:00:00</t>
  </si>
  <si>
    <t>2024-01-12 04:00:00</t>
  </si>
  <si>
    <t>2024-01-12 05:00:00</t>
  </si>
  <si>
    <t>2024-01-12 06:00:00</t>
  </si>
  <si>
    <t>2024-01-12 07:00:00</t>
  </si>
  <si>
    <t>2024-01-12 08:00:00</t>
  </si>
  <si>
    <t>2024-01-12 09:00:00</t>
  </si>
  <si>
    <t>2024-01-12 10:00:00</t>
  </si>
  <si>
    <t>2024-01-12 11:00:00</t>
  </si>
  <si>
    <t>2024-01-12 12:00:00</t>
  </si>
  <si>
    <t>2024-01-12 13:00:00</t>
  </si>
  <si>
    <t>2024-01-12 14:00:00</t>
  </si>
  <si>
    <t>2024-01-12 15:00:00</t>
  </si>
  <si>
    <t>2024-01-12 16:00:00</t>
  </si>
  <si>
    <t>2024-01-12 17:00:00</t>
  </si>
  <si>
    <t>2024-01-12 18:00:00</t>
  </si>
  <si>
    <t>2024-01-12 19:00:00</t>
  </si>
  <si>
    <t>2024-01-12 20:00:00</t>
  </si>
  <si>
    <t>2024-01-12 21:00:00</t>
  </si>
  <si>
    <t>2024-01-12 22:00:00</t>
  </si>
  <si>
    <t>2024-01-12 23:00:00</t>
  </si>
  <si>
    <t>2024-01-13 00:00:00</t>
  </si>
  <si>
    <t>2024-01-13 01:00:00</t>
  </si>
  <si>
    <t>2024-01-13 02:00:00</t>
  </si>
  <si>
    <t>2024-01-13 03:00:00</t>
  </si>
  <si>
    <t>2024-01-13 04:00:00</t>
  </si>
  <si>
    <t>2024-01-13 05:00:00</t>
  </si>
  <si>
    <t>2024-01-13 06:00:00</t>
  </si>
  <si>
    <t>2024-01-13 07:00:00</t>
  </si>
  <si>
    <t>2024-01-13 08:00:00</t>
  </si>
  <si>
    <t>2024-01-13 09:00:00</t>
  </si>
  <si>
    <t>2024-01-13 10:00:00</t>
  </si>
  <si>
    <t>2024-01-13 11:00:00</t>
  </si>
  <si>
    <t>2024-01-13 12:00:00</t>
  </si>
  <si>
    <t>2024-01-13 13:00:00</t>
  </si>
  <si>
    <t>2024-01-13 14:00:00</t>
  </si>
  <si>
    <t>2024-01-13 15:00:00</t>
  </si>
  <si>
    <t>2024-01-13 16:00:00</t>
  </si>
  <si>
    <t>2024-01-13 17:00:00</t>
  </si>
  <si>
    <t>2024-01-13 18:00:00</t>
  </si>
  <si>
    <t>2024-01-13 19:00:00</t>
  </si>
  <si>
    <t>2024-01-13 20:00:00</t>
  </si>
  <si>
    <t>2024-01-13 21:00:00</t>
  </si>
  <si>
    <t>2024-01-13 22:00:00</t>
  </si>
  <si>
    <t>2024-01-13 23:00:00</t>
  </si>
  <si>
    <t>2024-01-14 00:00:00</t>
  </si>
  <si>
    <t>2024-01-14 01:00:00</t>
  </si>
  <si>
    <t>2024-01-14 02:00:00</t>
  </si>
  <si>
    <t>2024-01-14 03:00:00</t>
  </si>
  <si>
    <t>2024-01-14 04:00:00</t>
  </si>
  <si>
    <t>2024-01-14 05:00:00</t>
  </si>
  <si>
    <t>2024-01-14 06:00:00</t>
  </si>
  <si>
    <t>2024-01-14 07:00:00</t>
  </si>
  <si>
    <t>2024-01-14 08:00:00</t>
  </si>
  <si>
    <t>2024-01-14 09:00:00</t>
  </si>
  <si>
    <t>2024-01-14 10:00:00</t>
  </si>
  <si>
    <t>2024-01-14 11:00:00</t>
  </si>
  <si>
    <t>2024-01-14 12:00:00</t>
  </si>
  <si>
    <t>2024-01-14 13:00:00</t>
  </si>
  <si>
    <t>2024-01-14 14:00:00</t>
  </si>
  <si>
    <t>2024-01-14 15:00:00</t>
  </si>
  <si>
    <t>2024-01-14 16:00:00</t>
  </si>
  <si>
    <t>2024-01-14 17:00:00</t>
  </si>
  <si>
    <t>2024-01-14 18:00:00</t>
  </si>
  <si>
    <t>2024-01-14 19:00:00</t>
  </si>
  <si>
    <t>2024-01-14 20:00:00</t>
  </si>
  <si>
    <t>2024-01-14 21:00:00</t>
  </si>
  <si>
    <t>2024-01-14 22:00:00</t>
  </si>
  <si>
    <t>2024-01-14 23:00:00</t>
  </si>
  <si>
    <t>2024-01-15 00:00:00</t>
  </si>
  <si>
    <t>2024-01-15 01:00:00</t>
  </si>
  <si>
    <t>2024-01-15 02:00:00</t>
  </si>
  <si>
    <t>2024-01-15 03:00:00</t>
  </si>
  <si>
    <t>2024-01-15 04:00:00</t>
  </si>
  <si>
    <t>2024-01-15 05:00:00</t>
  </si>
  <si>
    <t>2024-01-15 06:00:00</t>
  </si>
  <si>
    <t>2024-01-15 07:00:00</t>
  </si>
  <si>
    <t>2024-01-15 08:00:00</t>
  </si>
  <si>
    <t>2024-01-15 09:00:00</t>
  </si>
  <si>
    <t>2024-01-15 10:00:00</t>
  </si>
  <si>
    <t>2024-01-15 11:00:00</t>
  </si>
  <si>
    <t>2024-01-15 12:00:00</t>
  </si>
  <si>
    <t>2024-01-15 13:00:00</t>
  </si>
  <si>
    <t>2024-01-15 14:00:00</t>
  </si>
  <si>
    <t>2024-01-15 15:00:00</t>
  </si>
  <si>
    <t>2024-01-15 16:00:00</t>
  </si>
  <si>
    <t>2024-01-15 17:00:00</t>
  </si>
  <si>
    <t>2024-01-15 18:00:00</t>
  </si>
  <si>
    <t>2024-01-15 19:00:00</t>
  </si>
  <si>
    <t>2024-01-15 20:00:00</t>
  </si>
  <si>
    <t>2024-01-15 21:00:00</t>
  </si>
  <si>
    <t>2024-01-15 22:00:00</t>
  </si>
  <si>
    <t>2024-01-15 23:00:00</t>
  </si>
  <si>
    <t>2024-01-16 00:00:00</t>
  </si>
  <si>
    <t>2024-01-16 01:00:00</t>
  </si>
  <si>
    <t>2024-01-16 02:00:00</t>
  </si>
  <si>
    <t>2024-01-16 03:00:00</t>
  </si>
  <si>
    <t>2024-01-16 04:00:00</t>
  </si>
  <si>
    <t>2024-01-16 05:00:00</t>
  </si>
  <si>
    <t>2024-01-16 06:00:00</t>
  </si>
  <si>
    <t>2024-01-16 07:00:00</t>
  </si>
  <si>
    <t>2024-01-16 08:00:00</t>
  </si>
  <si>
    <t>2024-01-16 09:00:00</t>
  </si>
  <si>
    <t>2024-01-16 10:00:00</t>
  </si>
  <si>
    <t>2024-01-16 11:00:00</t>
  </si>
  <si>
    <t>2024-01-16 12:00:00</t>
  </si>
  <si>
    <t>2024-01-16 13:00:00</t>
  </si>
  <si>
    <t>2024-01-16 14:00:00</t>
  </si>
  <si>
    <t>2024-01-16 15:00:00</t>
  </si>
  <si>
    <t>2024-01-16 16:00:00</t>
  </si>
  <si>
    <t>2024-01-16 17:00:00</t>
  </si>
  <si>
    <t>2024-01-16 18:00:00</t>
  </si>
  <si>
    <t>2024-01-16 19:00:00</t>
  </si>
  <si>
    <t>2024-01-16 20:00:00</t>
  </si>
  <si>
    <t>2024-01-16 21:00:00</t>
  </si>
  <si>
    <t>2024-01-16 22:00:00</t>
  </si>
  <si>
    <t>2024-01-16 23:00:00</t>
  </si>
  <si>
    <t>2024-01-17 00:00:00</t>
  </si>
  <si>
    <t>2024-01-17 01:00:00</t>
  </si>
  <si>
    <t>2024-01-17 02:00:00</t>
  </si>
  <si>
    <t>2024-01-17 03:00:00</t>
  </si>
  <si>
    <t>2024-01-17 04:00:00</t>
  </si>
  <si>
    <t>2024-01-17 05:00:00</t>
  </si>
  <si>
    <t>2024-01-17 06:00:00</t>
  </si>
  <si>
    <t>2024-01-17 07:00:00</t>
  </si>
  <si>
    <t>2024-01-17 08:00:00</t>
  </si>
  <si>
    <t>2024-01-17 09:00:00</t>
  </si>
  <si>
    <t>2024-01-17 10:00:00</t>
  </si>
  <si>
    <t>2024-01-17 11:00:00</t>
  </si>
  <si>
    <t>2024-01-17 12:00:00</t>
  </si>
  <si>
    <t>2024-01-17 13:00:00</t>
  </si>
  <si>
    <t>2024-01-17 14:00:00</t>
  </si>
  <si>
    <t>2024-01-17 15:00:00</t>
  </si>
  <si>
    <t>2024-01-17 16:00:00</t>
  </si>
  <si>
    <t>2024-01-17 17:00:00</t>
  </si>
  <si>
    <t>2024-01-17 18:00:00</t>
  </si>
  <si>
    <t>2024-01-17 19:00:00</t>
  </si>
  <si>
    <t>2024-01-17 20:00:00</t>
  </si>
  <si>
    <t>2024-01-17 21:00:00</t>
  </si>
  <si>
    <t>2024-01-17 22:00:00</t>
  </si>
  <si>
    <t>2024-01-17 23:00:00</t>
  </si>
  <si>
    <t>2024-01-18 00:00:00</t>
  </si>
  <si>
    <t>2024-01-18 01:00:00</t>
  </si>
  <si>
    <t>2024-01-18 02:00:00</t>
  </si>
  <si>
    <t>2024-01-18 03:00:00</t>
  </si>
  <si>
    <t>2024-01-18 04:00:00</t>
  </si>
  <si>
    <t>2024-01-18 05:00:00</t>
  </si>
  <si>
    <t>2024-01-18 06:00:00</t>
  </si>
  <si>
    <t>2024-01-18 07:00:00</t>
  </si>
  <si>
    <t>2024-01-18 08:00:00</t>
  </si>
  <si>
    <t>2024-01-18 09:00:00</t>
  </si>
  <si>
    <t>2024-01-18 10:00:00</t>
  </si>
  <si>
    <t>2024-01-18 11:00:00</t>
  </si>
  <si>
    <t>2024-01-18 12:00:00</t>
  </si>
  <si>
    <t>2024-01-18 13:00:00</t>
  </si>
  <si>
    <t>2024-01-18 14:00:00</t>
  </si>
  <si>
    <t>2024-01-18 15:00:00</t>
  </si>
  <si>
    <t>2024-01-18 16:00:00</t>
  </si>
  <si>
    <t>2024-01-18 17:00:00</t>
  </si>
  <si>
    <t>2024-01-18 18:00:00</t>
  </si>
  <si>
    <t>2024-01-18 19:00:00</t>
  </si>
  <si>
    <t>2024-01-18 20:00:00</t>
  </si>
  <si>
    <t>2024-01-18 21:00:00</t>
  </si>
  <si>
    <t>2024-01-18 22:00:00</t>
  </si>
  <si>
    <t>2024-01-18 23:00:00</t>
  </si>
  <si>
    <t>2024-01-19 00:00:00</t>
  </si>
  <si>
    <t>2024-01-19 01:00:00</t>
  </si>
  <si>
    <t>2024-01-19 02:00:00</t>
  </si>
  <si>
    <t>2024-01-19 03:00:00</t>
  </si>
  <si>
    <t>2024-01-19 04:00:00</t>
  </si>
  <si>
    <t>2024-01-19 05:00:00</t>
  </si>
  <si>
    <t>2024-01-19 06:00:00</t>
  </si>
  <si>
    <t>2024-01-19 07:00:00</t>
  </si>
  <si>
    <t>2024-01-19 08:00:00</t>
  </si>
  <si>
    <t>2024-01-19 09:00:00</t>
  </si>
  <si>
    <t>2024-01-19 10:00:00</t>
  </si>
  <si>
    <t>2024-01-19 11:00:00</t>
  </si>
  <si>
    <t>2024-01-19 12:00:00</t>
  </si>
  <si>
    <t>2024-01-19 13:00:00</t>
  </si>
  <si>
    <t>2024-01-19 14:00:00</t>
  </si>
  <si>
    <t>2024-01-19 15:00:00</t>
  </si>
  <si>
    <t>2024-01-19 16:00:00</t>
  </si>
  <si>
    <t>2024-01-19 17:00:00</t>
  </si>
  <si>
    <t>2024-01-19 18:00:00</t>
  </si>
  <si>
    <t>2024-01-19 19:00:00</t>
  </si>
  <si>
    <t>2024-01-19 20:00:00</t>
  </si>
  <si>
    <t>2024-01-19 21:00:00</t>
  </si>
  <si>
    <t>2024-01-19 22:00:00</t>
  </si>
  <si>
    <t>2024-01-19 23:00:00</t>
  </si>
  <si>
    <t>2024-01-20 00:00:00</t>
  </si>
  <si>
    <t>2024-01-20 01:00:00</t>
  </si>
  <si>
    <t>2024-01-20 02:00:00</t>
  </si>
  <si>
    <t>2024-01-20 03:00:00</t>
  </si>
  <si>
    <t>2024-01-20 04:00:00</t>
  </si>
  <si>
    <t>2024-01-20 05:00:00</t>
  </si>
  <si>
    <t>2024-01-20 06:00:00</t>
  </si>
  <si>
    <t>2024-01-20 07:00:00</t>
  </si>
  <si>
    <t>2024-01-20 08:00:00</t>
  </si>
  <si>
    <t>2024-01-20 09:00:00</t>
  </si>
  <si>
    <t>2024-01-20 10:00:00</t>
  </si>
  <si>
    <t>2024-01-20 11:00:00</t>
  </si>
  <si>
    <t>2024-01-20 12:00:00</t>
  </si>
  <si>
    <t>2024-01-20 13:00:00</t>
  </si>
  <si>
    <t>2024-01-20 14:00:00</t>
  </si>
  <si>
    <t>2024-01-20 15:00:00</t>
  </si>
  <si>
    <t>2024-01-20 16:00:00</t>
  </si>
  <si>
    <t>2024-01-20 17:00:00</t>
  </si>
  <si>
    <t>2024-01-20 18:00:00</t>
  </si>
  <si>
    <t>2024-01-20 19:00:00</t>
  </si>
  <si>
    <t>2024-01-20 20:00:00</t>
  </si>
  <si>
    <t>2024-01-20 21:00:00</t>
  </si>
  <si>
    <t>2024-01-20 22:00:00</t>
  </si>
  <si>
    <t>2024-01-20 23:00:00</t>
  </si>
  <si>
    <t>2024-01-21 00:00:00</t>
  </si>
  <si>
    <t>2024-01-21 01:00:00</t>
  </si>
  <si>
    <t>2024-01-21 02:00:00</t>
  </si>
  <si>
    <t>2024-01-21 03:00:00</t>
  </si>
  <si>
    <t>2024-01-21 04:00:00</t>
  </si>
  <si>
    <t>2024-01-21 05:00:00</t>
  </si>
  <si>
    <t>2024-01-21 06:00:00</t>
  </si>
  <si>
    <t>2024-01-21 07:00:00</t>
  </si>
  <si>
    <t>2024-01-21 08:00:00</t>
  </si>
  <si>
    <t>2024-01-21 09:00:00</t>
  </si>
  <si>
    <t>2024-01-21 10:00:00</t>
  </si>
  <si>
    <t>2024-01-21 11:00:00</t>
  </si>
  <si>
    <t>2024-01-21 12:00:00</t>
  </si>
  <si>
    <t>2024-01-21 13:00:00</t>
  </si>
  <si>
    <t>2024-01-21 14:00:00</t>
  </si>
  <si>
    <t>2024-01-21 15:00:00</t>
  </si>
  <si>
    <t>2024-01-21 16:00:00</t>
  </si>
  <si>
    <t>2024-01-21 17:00:00</t>
  </si>
  <si>
    <t>2024-01-21 18:00:00</t>
  </si>
  <si>
    <t>2024-01-21 19:00:00</t>
  </si>
  <si>
    <t>2024-01-21 20:00:00</t>
  </si>
  <si>
    <t>2024-01-21 21:00:00</t>
  </si>
  <si>
    <t>2024-01-21 22:00:00</t>
  </si>
  <si>
    <t>2024-01-21 23:00:00</t>
  </si>
  <si>
    <t>2024-01-22 00:00:00</t>
  </si>
  <si>
    <t>2024-01-22 01:00:00</t>
  </si>
  <si>
    <t>2024-01-22 02:00:00</t>
  </si>
  <si>
    <t>2024-01-22 03:00:00</t>
  </si>
  <si>
    <t>2024-01-22 04:00:00</t>
  </si>
  <si>
    <t>2024-01-22 05:00:00</t>
  </si>
  <si>
    <t>2024-01-22 06:00:00</t>
  </si>
  <si>
    <t>2024-01-22 07:00:00</t>
  </si>
  <si>
    <t>2024-01-22 08:00:00</t>
  </si>
  <si>
    <t>2024-01-22 09:00:00</t>
  </si>
  <si>
    <t>2024-01-22 10:00:00</t>
  </si>
  <si>
    <t>2024-01-22 11:00:00</t>
  </si>
  <si>
    <t>2024-01-22 12:00:00</t>
  </si>
  <si>
    <t>2024-01-22 13:00:00</t>
  </si>
  <si>
    <t>2024-01-22 14:00:00</t>
  </si>
  <si>
    <t>2024-01-22 15:00:00</t>
  </si>
  <si>
    <t>2024-01-22 16:00:00</t>
  </si>
  <si>
    <t>2024-01-22 17:00:00</t>
  </si>
  <si>
    <t>2024-01-22 18:00:00</t>
  </si>
  <si>
    <t>2024-01-22 19:00:00</t>
  </si>
  <si>
    <t>2024-01-22 20:00:00</t>
  </si>
  <si>
    <t>2024-01-22 21:00:00</t>
  </si>
  <si>
    <t>2024-01-22 22:00:00</t>
  </si>
  <si>
    <t>2024-01-22 23:00:00</t>
  </si>
  <si>
    <t>2024-01-23 00:00:00</t>
  </si>
  <si>
    <t>2024-01-23 01:00:00</t>
  </si>
  <si>
    <t>2024-01-23 02:00:00</t>
  </si>
  <si>
    <t>2024-01-23 03:00:00</t>
  </si>
  <si>
    <t>2024-01-23 04:00:00</t>
  </si>
  <si>
    <t>2024-01-23 05:00:00</t>
  </si>
  <si>
    <t>2024-01-23 06:00:00</t>
  </si>
  <si>
    <t>2024-01-23 07:00:00</t>
  </si>
  <si>
    <t>2024-01-23 08:00:00</t>
  </si>
  <si>
    <t>2024-01-23 09:00:00</t>
  </si>
  <si>
    <t>2024-01-23 10:00:00</t>
  </si>
  <si>
    <t>2024-01-23 11:00:00</t>
  </si>
  <si>
    <t>2024-01-23 12:00:00</t>
  </si>
  <si>
    <t>2024-01-23 13:00:00</t>
  </si>
  <si>
    <t>2024-01-23 14:00:00</t>
  </si>
  <si>
    <t>2024-01-23 15:00:00</t>
  </si>
  <si>
    <t>2024-01-23 16:00:00</t>
  </si>
  <si>
    <t>2024-01-23 17:00:00</t>
  </si>
  <si>
    <t>2024-01-23 18:00:00</t>
  </si>
  <si>
    <t>2024-01-23 19:00:00</t>
  </si>
  <si>
    <t>2024-01-23 20:00:00</t>
  </si>
  <si>
    <t>2024-01-23 21:00:00</t>
  </si>
  <si>
    <t>2024-01-23 22:00:00</t>
  </si>
  <si>
    <t>2024-01-23 23:00:00</t>
  </si>
  <si>
    <t>2024-01-24 00:00:00</t>
  </si>
  <si>
    <t>2024-01-24 01:00:00</t>
  </si>
  <si>
    <t>2024-01-24 02:00:00</t>
  </si>
  <si>
    <t>2024-01-24 03:00:00</t>
  </si>
  <si>
    <t>2024-01-24 04:00:00</t>
  </si>
  <si>
    <t>2024-01-24 05:00:00</t>
  </si>
  <si>
    <t>2024-01-24 06:00:00</t>
  </si>
  <si>
    <t>2024-01-24 07:00:00</t>
  </si>
  <si>
    <t>2024-01-24 08:00:00</t>
  </si>
  <si>
    <t>2024-01-24 09:00:00</t>
  </si>
  <si>
    <t>2024-01-24 10:00:00</t>
  </si>
  <si>
    <t>2024-01-24 11:00:00</t>
  </si>
  <si>
    <t>2024-01-24 12:00:00</t>
  </si>
  <si>
    <t>2024-01-24 13:00:00</t>
  </si>
  <si>
    <t>2024-01-24 14:00:00</t>
  </si>
  <si>
    <t>2024-01-24 15:00:00</t>
  </si>
  <si>
    <t>2024-01-24 16:00:00</t>
  </si>
  <si>
    <t>2024-01-24 17:00:00</t>
  </si>
  <si>
    <t>2024-01-24 18:00:00</t>
  </si>
  <si>
    <t>2024-01-24 19:00:00</t>
  </si>
  <si>
    <t>2024-01-24 20:00:00</t>
  </si>
  <si>
    <t>2024-01-24 21:00:00</t>
  </si>
  <si>
    <t>2024-01-24 22:00:00</t>
  </si>
  <si>
    <t>2024-01-24 23:00:00</t>
  </si>
  <si>
    <t>2024-01-25 00:00:00</t>
  </si>
  <si>
    <t>2024-01-25 01:00:00</t>
  </si>
  <si>
    <t>2024-01-25 02:00:00</t>
  </si>
  <si>
    <t>2024-01-25 03:00:00</t>
  </si>
  <si>
    <t>2024-01-25 04:00:00</t>
  </si>
  <si>
    <t>2024-01-25 05:00:00</t>
  </si>
  <si>
    <t>2024-01-25 06:00:00</t>
  </si>
  <si>
    <t>2024-01-25 07:00:00</t>
  </si>
  <si>
    <t>2024-01-25 08:00:00</t>
  </si>
  <si>
    <t>2024-01-25 09:00:00</t>
  </si>
  <si>
    <t>2024-01-25 10:00:00</t>
  </si>
  <si>
    <t>2024-01-25 11:00:00</t>
  </si>
  <si>
    <t>2024-01-25 12:00:00</t>
  </si>
  <si>
    <t>2024-01-25 13:00:00</t>
  </si>
  <si>
    <t>2024-01-25 14:00:00</t>
  </si>
  <si>
    <t>2024-01-25 15:00:00</t>
  </si>
  <si>
    <t>2024-01-25 16:00:00</t>
  </si>
  <si>
    <t>2024-01-25 17:00:00</t>
  </si>
  <si>
    <t>2024-01-25 18:00:00</t>
  </si>
  <si>
    <t>2024-01-25 19:00:00</t>
  </si>
  <si>
    <t>2024-01-25 20:00:00</t>
  </si>
  <si>
    <t>2024-01-25 21:00:00</t>
  </si>
  <si>
    <t>2024-01-25 22:00:00</t>
  </si>
  <si>
    <t>2024-01-25 23:00:00</t>
  </si>
  <si>
    <t>2024-01-26 00:00:00</t>
  </si>
  <si>
    <t>2024-01-26 01:00:00</t>
  </si>
  <si>
    <t>2024-01-26 02:00:00</t>
  </si>
  <si>
    <t>2024-01-26 03:00:00</t>
  </si>
  <si>
    <t>2024-01-26 04:00:00</t>
  </si>
  <si>
    <t>2024-01-26 05:00:00</t>
  </si>
  <si>
    <t>2024-01-26 06:00:00</t>
  </si>
  <si>
    <t>2024-01-26 07:00:00</t>
  </si>
  <si>
    <t>2024-01-26 08:00:00</t>
  </si>
  <si>
    <t>2024-01-26 09:00:00</t>
  </si>
  <si>
    <t>2024-01-26 10:00:00</t>
  </si>
  <si>
    <t>2024-01-26 11:00:00</t>
  </si>
  <si>
    <t>2024-01-26 12:00:00</t>
  </si>
  <si>
    <t>2024-01-26 13:00:00</t>
  </si>
  <si>
    <t>2024-01-26 14:00:00</t>
  </si>
  <si>
    <t>2024-01-26 15:00:00</t>
  </si>
  <si>
    <t>2024-01-26 16:00:00</t>
  </si>
  <si>
    <t>2024-01-26 17:00:00</t>
  </si>
  <si>
    <t>2024-01-26 18:00:00</t>
  </si>
  <si>
    <t>2024-01-26 19:00:00</t>
  </si>
  <si>
    <t>2024-01-26 20:00:00</t>
  </si>
  <si>
    <t>2024-01-26 21:00:00</t>
  </si>
  <si>
    <t>2024-01-26 22:00:00</t>
  </si>
  <si>
    <t>2024-01-26 23:00:00</t>
  </si>
  <si>
    <t>2024-01-27 00:00:00</t>
  </si>
  <si>
    <t>2024-01-27 01:00:00</t>
  </si>
  <si>
    <t>2024-01-27 02:00:00</t>
  </si>
  <si>
    <t>2024-01-27 03:00:00</t>
  </si>
  <si>
    <t>2024-01-27 04:00:00</t>
  </si>
  <si>
    <t>2024-01-27 05:00:00</t>
  </si>
  <si>
    <t>2024-01-27 06:00:00</t>
  </si>
  <si>
    <t>2024-01-27 07:00:00</t>
  </si>
  <si>
    <t>2024-01-27 08:00:00</t>
  </si>
  <si>
    <t>2024-01-27 09:00:00</t>
  </si>
  <si>
    <t>2024-01-27 10:00:00</t>
  </si>
  <si>
    <t>2024-01-27 11:00:00</t>
  </si>
  <si>
    <t>2024-01-27 12:00:00</t>
  </si>
  <si>
    <t>2024-01-27 13:00:00</t>
  </si>
  <si>
    <t>2024-01-27 14:00:00</t>
  </si>
  <si>
    <t>2024-01-27 15:00:00</t>
  </si>
  <si>
    <t>2024-01-27 16:00:00</t>
  </si>
  <si>
    <t>2024-01-27 17:00:00</t>
  </si>
  <si>
    <t>2024-01-27 18:00:00</t>
  </si>
  <si>
    <t>2024-01-27 19:00:00</t>
  </si>
  <si>
    <t>2024-01-27 20:00:00</t>
  </si>
  <si>
    <t>2024-01-27 21:00:00</t>
  </si>
  <si>
    <t>2024-01-27 22:00:00</t>
  </si>
  <si>
    <t>2024-01-27 23:00:00</t>
  </si>
  <si>
    <t>2024-01-28 00:00:00</t>
  </si>
  <si>
    <t>2024-01-28 01:00:00</t>
  </si>
  <si>
    <t>2024-01-28 02:00:00</t>
  </si>
  <si>
    <t>2024-01-28 03:00:00</t>
  </si>
  <si>
    <t>2024-01-28 04:00:00</t>
  </si>
  <si>
    <t>2024-01-28 05:00:00</t>
  </si>
  <si>
    <t>2024-01-28 06:00:00</t>
  </si>
  <si>
    <t>2024-01-28 07:00:00</t>
  </si>
  <si>
    <t>2024-01-28 08:00:00</t>
  </si>
  <si>
    <t>2024-01-28 09:00:00</t>
  </si>
  <si>
    <t>2024-01-28 10:00:00</t>
  </si>
  <si>
    <t>2024-01-28 11:00:00</t>
  </si>
  <si>
    <t>2024-01-28 12:00:00</t>
  </si>
  <si>
    <t>2024-01-28 13:00:00</t>
  </si>
  <si>
    <t>2024-01-28 14:00:00</t>
  </si>
  <si>
    <t>2024-01-28 15:00:00</t>
  </si>
  <si>
    <t>2024-01-28 16:00:00</t>
  </si>
  <si>
    <t>2024-01-28 17:00:00</t>
  </si>
  <si>
    <t>2024-01-28 18:00:00</t>
  </si>
  <si>
    <t>2024-01-28 19:00:00</t>
  </si>
  <si>
    <t>2024-01-28 20:00:00</t>
  </si>
  <si>
    <t>2024-01-28 21:00:00</t>
  </si>
  <si>
    <t>2024-01-28 22:00:00</t>
  </si>
  <si>
    <t>2024-01-28 23:00:00</t>
  </si>
  <si>
    <t>2024-01-29 00:00:00</t>
  </si>
  <si>
    <t>2024-01-29 01:00:00</t>
  </si>
  <si>
    <t>2024-01-29 02:00:00</t>
  </si>
  <si>
    <t>2024-01-29 03:00:00</t>
  </si>
  <si>
    <t>2024-01-29 04:00:00</t>
  </si>
  <si>
    <t>2024-01-29 05:00:00</t>
  </si>
  <si>
    <t>2024-01-29 06:00:00</t>
  </si>
  <si>
    <t>2024-01-29 07:00:00</t>
  </si>
  <si>
    <t>2024-01-29 08:00:00</t>
  </si>
  <si>
    <t>2024-01-29 09:00:00</t>
  </si>
  <si>
    <t>2024-01-29 10:00:00</t>
  </si>
  <si>
    <t>2024-01-29 11:00:00</t>
  </si>
  <si>
    <t>2024-01-29 12:00:00</t>
  </si>
  <si>
    <t>2024-01-29 13:00:00</t>
  </si>
  <si>
    <t>2024-01-29 14:00:00</t>
  </si>
  <si>
    <t>2024-01-29 15:00:00</t>
  </si>
  <si>
    <t>2024-01-29 16:00:00</t>
  </si>
  <si>
    <t>2024-01-29 17:00:00</t>
  </si>
  <si>
    <t>2024-01-29 18:00:00</t>
  </si>
  <si>
    <t>2024-01-29 19:00:00</t>
  </si>
  <si>
    <t>2024-01-29 20:00:00</t>
  </si>
  <si>
    <t>2024-01-29 21:00:00</t>
  </si>
  <si>
    <t>2024-01-29 22:00:00</t>
  </si>
  <si>
    <t>2024-01-29 23:00:00</t>
  </si>
  <si>
    <t>2024-01-30 00:00:00</t>
  </si>
  <si>
    <t>2024-01-30 01:00:00</t>
  </si>
  <si>
    <t>2024-01-30 02:00:00</t>
  </si>
  <si>
    <t>2024-01-30 03:00:00</t>
  </si>
  <si>
    <t>2024-01-30 04:00:00</t>
  </si>
  <si>
    <t>2024-01-30 05:00:00</t>
  </si>
  <si>
    <t>2024-01-30 06:00:00</t>
  </si>
  <si>
    <t>2024-01-30 07:00:00</t>
  </si>
  <si>
    <t>2024-01-30 08:00:00</t>
  </si>
  <si>
    <t>2024-01-30 09:00:00</t>
  </si>
  <si>
    <t>2024-01-30 10:00:00</t>
  </si>
  <si>
    <t>2024-01-30 11:00:00</t>
  </si>
  <si>
    <t>2024-01-30 12:00:00</t>
  </si>
  <si>
    <t>2024-01-30 13:00:00</t>
  </si>
  <si>
    <t>2024-01-30 14:00:00</t>
  </si>
  <si>
    <t>2024-01-30 15:00:00</t>
  </si>
  <si>
    <t>2024-01-30 16:00:00</t>
  </si>
  <si>
    <t>2024-01-30 17:00:00</t>
  </si>
  <si>
    <t>2024-01-30 18:00:00</t>
  </si>
  <si>
    <t>2024-01-30 19:00:00</t>
  </si>
  <si>
    <t>2024-01-30 20:00:00</t>
  </si>
  <si>
    <t>2024-01-30 21:00:00</t>
  </si>
  <si>
    <t>2024-01-30 22:00:00</t>
  </si>
  <si>
    <t>2024-01-30 23:00:00</t>
  </si>
  <si>
    <t>2024-01-31 00:00:00</t>
  </si>
  <si>
    <t>2024-01-31 01:00:00</t>
  </si>
  <si>
    <t>2024-01-31 02:00:00</t>
  </si>
  <si>
    <t>2024-01-31 03:00:00</t>
  </si>
  <si>
    <t>2024-01-31 04:00:00</t>
  </si>
  <si>
    <t>2024-01-31 05:00:00</t>
  </si>
  <si>
    <t>2024-01-31 06:00:00</t>
  </si>
  <si>
    <t>2024-01-31 07:00:00</t>
  </si>
  <si>
    <t>2024-01-31 08:00:00</t>
  </si>
  <si>
    <t>2024-01-31 09:00:00</t>
  </si>
  <si>
    <t>2024-01-31 10:00:00</t>
  </si>
  <si>
    <t>2024-01-31 11:00:00</t>
  </si>
  <si>
    <t>2024-01-31 12:00:00</t>
  </si>
  <si>
    <t>2024-01-31 13:00:00</t>
  </si>
  <si>
    <t>2024-01-31 14:00:00</t>
  </si>
  <si>
    <t>2024-01-31 15:00:00</t>
  </si>
  <si>
    <t>2024-01-31 16:00:00</t>
  </si>
  <si>
    <t>2024-01-31 17:00:00</t>
  </si>
  <si>
    <t>2024-01-31 18:00:00</t>
  </si>
  <si>
    <t>2024-01-31 19:00:00</t>
  </si>
  <si>
    <t>2024-01-31 20:00:00</t>
  </si>
  <si>
    <t>2024-01-31 21:00:00</t>
  </si>
  <si>
    <t>2024-01-31 22:00:00</t>
  </si>
  <si>
    <t>2024-01-31 23:00:00</t>
  </si>
  <si>
    <t>2024-02-01 00:00:00</t>
  </si>
  <si>
    <t>2024-02-01 01:00:00</t>
  </si>
  <si>
    <t>2024-02-01 02:00:00</t>
  </si>
  <si>
    <t>2024-02-01 03:00:00</t>
  </si>
  <si>
    <t>2024-02-01 04:00:00</t>
  </si>
  <si>
    <t>2024-02-01 05:00:00</t>
  </si>
  <si>
    <t>2024-02-01 06:00:00</t>
  </si>
  <si>
    <t>2024-02-01 07:00:00</t>
  </si>
  <si>
    <t>2024-02-01 08:00:00</t>
  </si>
  <si>
    <t>2024-02-01 09:00:00</t>
  </si>
  <si>
    <t>2024-02-01 10:00:00</t>
  </si>
  <si>
    <t>2024-02-01 11:00:00</t>
  </si>
  <si>
    <t>2024-02-01 12:00:00</t>
  </si>
  <si>
    <t>2024-02-01 13:00:00</t>
  </si>
  <si>
    <t>2024-02-01 14:00:00</t>
  </si>
  <si>
    <t>2024-02-01 15:00:00</t>
  </si>
  <si>
    <t>2024-02-01 16:00:00</t>
  </si>
  <si>
    <t>2024-02-01 17:00:00</t>
  </si>
  <si>
    <t>2024-02-01 18:00:00</t>
  </si>
  <si>
    <t>2024-02-01 19:00:00</t>
  </si>
  <si>
    <t>2024-02-01 20:00:00</t>
  </si>
  <si>
    <t>2024-02-01 21:00:00</t>
  </si>
  <si>
    <t>2024-02-01 22:00:00</t>
  </si>
  <si>
    <t>2024-02-01 23:00:00</t>
  </si>
  <si>
    <t>2024-02-02 00:00:00</t>
  </si>
  <si>
    <t>2024-02-02 01:00:00</t>
  </si>
  <si>
    <t>2024-02-02 02:00:00</t>
  </si>
  <si>
    <t>2024-02-02 03:00:00</t>
  </si>
  <si>
    <t>2024-02-02 04:00:00</t>
  </si>
  <si>
    <t>2024-02-02 05:00:00</t>
  </si>
  <si>
    <t>2024-02-02 06:00:00</t>
  </si>
  <si>
    <t>2024-02-02 07:00:00</t>
  </si>
  <si>
    <t>2024-02-02 08:00:00</t>
  </si>
  <si>
    <t>2024-02-02 09:00:00</t>
  </si>
  <si>
    <t>2024-02-02 10:00:00</t>
  </si>
  <si>
    <t>2024-02-02 11:00:00</t>
  </si>
  <si>
    <t>2024-02-02 12:00:00</t>
  </si>
  <si>
    <t>2024-02-02 13:00:00</t>
  </si>
  <si>
    <t>2024-02-02 14:00:00</t>
  </si>
  <si>
    <t>2024-02-02 15:00:00</t>
  </si>
  <si>
    <t>2024-02-02 16:00:00</t>
  </si>
  <si>
    <t>2024-02-02 17:00:00</t>
  </si>
  <si>
    <t>2024-02-02 18:00:00</t>
  </si>
  <si>
    <t>2024-02-02 19:00:00</t>
  </si>
  <si>
    <t>2024-02-02 20:00:00</t>
  </si>
  <si>
    <t>2024-02-02 21:00:00</t>
  </si>
  <si>
    <t>2024-02-02 22:00:00</t>
  </si>
  <si>
    <t>2024-02-02 23:00:00</t>
  </si>
  <si>
    <t>2024-02-03 00:00:00</t>
  </si>
  <si>
    <t>2024-02-03 01:00:00</t>
  </si>
  <si>
    <t>2024-02-03 02:00:00</t>
  </si>
  <si>
    <t>2024-02-03 03:00:00</t>
  </si>
  <si>
    <t>2024-02-03 04:00:00</t>
  </si>
  <si>
    <t>2024-02-03 05:00:00</t>
  </si>
  <si>
    <t>2024-02-03 06:00:00</t>
  </si>
  <si>
    <t>2024-02-03 07:00:00</t>
  </si>
  <si>
    <t>2024-02-03 08:00:00</t>
  </si>
  <si>
    <t>2024-02-03 09:00:00</t>
  </si>
  <si>
    <t>2024-02-03 10:00:00</t>
  </si>
  <si>
    <t>2024-02-03 11:00:00</t>
  </si>
  <si>
    <t>2024-02-03 12:00:00</t>
  </si>
  <si>
    <t>2024-02-03 13:00:00</t>
  </si>
  <si>
    <t>2024-02-03 14:00:00</t>
  </si>
  <si>
    <t>2024-02-03 15:00:00</t>
  </si>
  <si>
    <t>2024-02-03 16:00:00</t>
  </si>
  <si>
    <t>2024-02-03 17:00:00</t>
  </si>
  <si>
    <t>2024-02-03 18:00:00</t>
  </si>
  <si>
    <t>2024-02-03 19:00:00</t>
  </si>
  <si>
    <t>2024-02-03 20:00:00</t>
  </si>
  <si>
    <t>2024-02-03 21:00:00</t>
  </si>
  <si>
    <t>2024-02-03 22:00:00</t>
  </si>
  <si>
    <t>2024-02-03 23:00:00</t>
  </si>
  <si>
    <t>2024-02-04 00:00:00</t>
  </si>
  <si>
    <t>2024-02-04 01:00:00</t>
  </si>
  <si>
    <t>2024-02-04 02:00:00</t>
  </si>
  <si>
    <t>2024-02-04 03:00:00</t>
  </si>
  <si>
    <t>2024-02-04 04:00:00</t>
  </si>
  <si>
    <t>2024-02-04 05:00:00</t>
  </si>
  <si>
    <t>2024-02-04 06:00:00</t>
  </si>
  <si>
    <t>2024-02-04 07:00:00</t>
  </si>
  <si>
    <t>2024-02-04 08:00:00</t>
  </si>
  <si>
    <t>2024-02-04 09:00:00</t>
  </si>
  <si>
    <t>2024-02-04 10:00:00</t>
  </si>
  <si>
    <t>2024-02-04 11:00:00</t>
  </si>
  <si>
    <t>2024-02-04 12:00:00</t>
  </si>
  <si>
    <t>2024-02-04 13:00:00</t>
  </si>
  <si>
    <t>2024-02-04 14:00:00</t>
  </si>
  <si>
    <t>2024-02-04 15:00:00</t>
  </si>
  <si>
    <t>2024-02-04 16:00:00</t>
  </si>
  <si>
    <t>2024-02-04 17:00:00</t>
  </si>
  <si>
    <t>2024-02-04 18:00:00</t>
  </si>
  <si>
    <t>2024-02-04 19:00:00</t>
  </si>
  <si>
    <t>2024-02-04 20:00:00</t>
  </si>
  <si>
    <t>2024-02-04 21:00:00</t>
  </si>
  <si>
    <t>2024-02-04 22:00:00</t>
  </si>
  <si>
    <t>2024-02-04 23:00:00</t>
  </si>
  <si>
    <t>2024-02-05 00:00:00</t>
  </si>
  <si>
    <t>2024-02-05 01:00:00</t>
  </si>
  <si>
    <t>2024-02-05 02:00:00</t>
  </si>
  <si>
    <t>2024-02-05 03:00:00</t>
  </si>
  <si>
    <t>2024-02-05 04:00:00</t>
  </si>
  <si>
    <t>2024-02-05 05:00:00</t>
  </si>
  <si>
    <t>2024-02-05 06:00:00</t>
  </si>
  <si>
    <t>2024-02-05 07:00:00</t>
  </si>
  <si>
    <t>2024-02-05 08:00:00</t>
  </si>
  <si>
    <t>2024-02-05 09:00:00</t>
  </si>
  <si>
    <t>2024-02-05 10:00:00</t>
  </si>
  <si>
    <t>2024-02-05 11:00:00</t>
  </si>
  <si>
    <t>2024-02-05 12:00:00</t>
  </si>
  <si>
    <t>2024-02-05 13:00:00</t>
  </si>
  <si>
    <t>2024-02-05 14:00:00</t>
  </si>
  <si>
    <t>2024-02-05 15:00:00</t>
  </si>
  <si>
    <t>2024-02-05 16:00:00</t>
  </si>
  <si>
    <t>2024-02-05 17:00:00</t>
  </si>
  <si>
    <t>2024-02-05 18:00:00</t>
  </si>
  <si>
    <t>2024-02-05 19:00:00</t>
  </si>
  <si>
    <t>2024-02-05 20:00:00</t>
  </si>
  <si>
    <t>2024-02-05 21:00:00</t>
  </si>
  <si>
    <t>2024-02-05 22:00:00</t>
  </si>
  <si>
    <t>2024-02-05 23:00:00</t>
  </si>
  <si>
    <t>2024-02-06 00:00:00</t>
  </si>
  <si>
    <t>2024-02-06 01:00:00</t>
  </si>
  <si>
    <t>2024-02-06 02:00:00</t>
  </si>
  <si>
    <t>2024-02-06 03:00:00</t>
  </si>
  <si>
    <t>2024-02-06 04:00:00</t>
  </si>
  <si>
    <t>2024-02-06 05:00:00</t>
  </si>
  <si>
    <t>2024-02-06 06:00:00</t>
  </si>
  <si>
    <t>2024-02-06 07:00:00</t>
  </si>
  <si>
    <t>2024-02-06 08:00:00</t>
  </si>
  <si>
    <t>2024-02-06 09:00:00</t>
  </si>
  <si>
    <t>2024-02-06 10:00:00</t>
  </si>
  <si>
    <t>2024-02-06 11:00:00</t>
  </si>
  <si>
    <t>2024-02-06 12:00:00</t>
  </si>
  <si>
    <t>2024-02-06 13:00:00</t>
  </si>
  <si>
    <t>2024-02-06 14:00:00</t>
  </si>
  <si>
    <t>2024-02-06 15:00:00</t>
  </si>
  <si>
    <t>2024-02-06 16:00:00</t>
  </si>
  <si>
    <t>2024-02-06 17:00:00</t>
  </si>
  <si>
    <t>2024-02-06 18:00:00</t>
  </si>
  <si>
    <t>2024-02-06 19:00:00</t>
  </si>
  <si>
    <t>2024-02-06 20:00:00</t>
  </si>
  <si>
    <t>2024-02-06 21:00:00</t>
  </si>
  <si>
    <t>2024-02-06 22:00:00</t>
  </si>
  <si>
    <t>2024-02-06 23:00:00</t>
  </si>
  <si>
    <t>2024-02-07 00:00:00</t>
  </si>
  <si>
    <t>2024-02-07 01:00:00</t>
  </si>
  <si>
    <t>2024-02-07 02:00:00</t>
  </si>
  <si>
    <t>2024-02-07 03:00:00</t>
  </si>
  <si>
    <t>2024-02-07 04:00:00</t>
  </si>
  <si>
    <t>2024-02-07 05:00:00</t>
  </si>
  <si>
    <t>2024-02-07 06:00:00</t>
  </si>
  <si>
    <t>2024-02-07 07:00:00</t>
  </si>
  <si>
    <t>2024-02-07 08:00:00</t>
  </si>
  <si>
    <t>2024-02-07 09:00:00</t>
  </si>
  <si>
    <t>2024-02-07 10:00:00</t>
  </si>
  <si>
    <t>2024-02-07 11:00:00</t>
  </si>
  <si>
    <t>2024-02-07 12:00:00</t>
  </si>
  <si>
    <t>2024-02-07 13:00:00</t>
  </si>
  <si>
    <t>2024-02-07 14:00:00</t>
  </si>
  <si>
    <t>2024-02-07 15:00:00</t>
  </si>
  <si>
    <t>2024-02-07 16:00:00</t>
  </si>
  <si>
    <t>2024-02-07 17:00:00</t>
  </si>
  <si>
    <t>2024-02-07 18:00:00</t>
  </si>
  <si>
    <t>2024-02-07 19:00:00</t>
  </si>
  <si>
    <t>2024-02-07 20:00:00</t>
  </si>
  <si>
    <t>2024-02-07 21:00:00</t>
  </si>
  <si>
    <t>2024-02-07 22:00:00</t>
  </si>
  <si>
    <t>2024-02-07 23:00:00</t>
  </si>
  <si>
    <t>2024-02-08 00:00:00</t>
  </si>
  <si>
    <t>2024-02-08 01:00:00</t>
  </si>
  <si>
    <t>2024-02-08 02:00:00</t>
  </si>
  <si>
    <t>2024-02-08 03:00:00</t>
  </si>
  <si>
    <t>2024-02-08 04:00:00</t>
  </si>
  <si>
    <t>2024-02-08 05:00:00</t>
  </si>
  <si>
    <t>2024-02-08 06:00:00</t>
  </si>
  <si>
    <t>2024-02-08 07:00:00</t>
  </si>
  <si>
    <t>2024-02-08 08:00:00</t>
  </si>
  <si>
    <t>2024-02-08 09:00:00</t>
  </si>
  <si>
    <t>2024-02-08 10:00:00</t>
  </si>
  <si>
    <t>2024-02-08 11:00:00</t>
  </si>
  <si>
    <t>2024-02-08 12:00:00</t>
  </si>
  <si>
    <t>2024-02-08 13:00:00</t>
  </si>
  <si>
    <t>2024-02-08 14:00:00</t>
  </si>
  <si>
    <t>2024-02-08 15:00:00</t>
  </si>
  <si>
    <t>2024-02-08 16:00:00</t>
  </si>
  <si>
    <t>2024-02-08 17:00:00</t>
  </si>
  <si>
    <t>2024-02-08 18:00:00</t>
  </si>
  <si>
    <t>2024-02-08 19:00:00</t>
  </si>
  <si>
    <t>2024-02-08 20:00:00</t>
  </si>
  <si>
    <t>2024-02-08 21:00:00</t>
  </si>
  <si>
    <t>2024-02-08 22:00:00</t>
  </si>
  <si>
    <t>2024-02-08 23:00:00</t>
  </si>
  <si>
    <t>2024-02-09 00:00:00</t>
  </si>
  <si>
    <t>2024-02-09 01:00:00</t>
  </si>
  <si>
    <t>2024-02-09 02:00:00</t>
  </si>
  <si>
    <t>2024-02-09 03:00:00</t>
  </si>
  <si>
    <t>2024-02-09 04:00:00</t>
  </si>
  <si>
    <t>2024-02-09 05:00:00</t>
  </si>
  <si>
    <t>2024-02-09 06:00:00</t>
  </si>
  <si>
    <t>2024-02-09 07:00:00</t>
  </si>
  <si>
    <t>2024-02-09 08:00:00</t>
  </si>
  <si>
    <t>2024-02-09 09:00:00</t>
  </si>
  <si>
    <t>2024-02-09 10:00:00</t>
  </si>
  <si>
    <t>2024-02-09 11:00:00</t>
  </si>
  <si>
    <t>2024-02-09 12:00:00</t>
  </si>
  <si>
    <t>2024-02-09 13:00:00</t>
  </si>
  <si>
    <t>2024-02-09 14:00:00</t>
  </si>
  <si>
    <t>2024-02-09 15:00:00</t>
  </si>
  <si>
    <t>2024-02-09 16:00:00</t>
  </si>
  <si>
    <t>2024-02-09 17:00:00</t>
  </si>
  <si>
    <t>2024-02-09 18:00:00</t>
  </si>
  <si>
    <t>2024-02-09 19:00:00</t>
  </si>
  <si>
    <t>2024-02-09 20:00:00</t>
  </si>
  <si>
    <t>2024-02-09 21:00:00</t>
  </si>
  <si>
    <t>2024-02-09 22:00:00</t>
  </si>
  <si>
    <t>2024-02-09 23:00:00</t>
  </si>
  <si>
    <t>2024-02-10 00:00:00</t>
  </si>
  <si>
    <t>2024-02-10 01:00:00</t>
  </si>
  <si>
    <t>2024-02-10 02:00:00</t>
  </si>
  <si>
    <t>2024-02-10 03:00:00</t>
  </si>
  <si>
    <t>2024-02-10 04:00:00</t>
  </si>
  <si>
    <t>2024-02-10 05:00:00</t>
  </si>
  <si>
    <t>2024-02-10 06:00:00</t>
  </si>
  <si>
    <t>2024-02-10 07:00:00</t>
  </si>
  <si>
    <t>2024-02-10 08:00:00</t>
  </si>
  <si>
    <t>2024-02-10 09:00:00</t>
  </si>
  <si>
    <t>2024-02-10 10:00:00</t>
  </si>
  <si>
    <t>2024-02-10 11:00:00</t>
  </si>
  <si>
    <t>2024-02-10 12:00:00</t>
  </si>
  <si>
    <t>2024-02-10 13:00:00</t>
  </si>
  <si>
    <t>2024-02-10 14:00:00</t>
  </si>
  <si>
    <t>2024-02-10 15:00:00</t>
  </si>
  <si>
    <t>2024-02-10 16:00:00</t>
  </si>
  <si>
    <t>2024-02-10 17:00:00</t>
  </si>
  <si>
    <t>2024-02-10 18:00:00</t>
  </si>
  <si>
    <t>2024-02-10 19:00:00</t>
  </si>
  <si>
    <t>2024-02-10 20:00:00</t>
  </si>
  <si>
    <t>2024-02-10 21:00:00</t>
  </si>
  <si>
    <t>2024-02-10 22:00:00</t>
  </si>
  <si>
    <t>2024-02-10 23:00:00</t>
  </si>
  <si>
    <t>2024-02-11 00:00:00</t>
  </si>
  <si>
    <t>2024-02-11 01:00:00</t>
  </si>
  <si>
    <t>2024-02-11 02:00:00</t>
  </si>
  <si>
    <t>2024-02-11 03:00:00</t>
  </si>
  <si>
    <t>2024-02-11 04:00:00</t>
  </si>
  <si>
    <t>2024-02-11 05:00:00</t>
  </si>
  <si>
    <t>2024-02-11 06:00:00</t>
  </si>
  <si>
    <t>2024-02-11 07:00:00</t>
  </si>
  <si>
    <t>2024-02-11 08:00:00</t>
  </si>
  <si>
    <t>2024-02-11 09:00:00</t>
  </si>
  <si>
    <t>2024-02-11 10:00:00</t>
  </si>
  <si>
    <t>2024-02-11 11:00:00</t>
  </si>
  <si>
    <t>2024-02-11 12:00:00</t>
  </si>
  <si>
    <t>2024-02-11 13:00:00</t>
  </si>
  <si>
    <t>2024-02-11 14:00:00</t>
  </si>
  <si>
    <t>2024-02-11 15:00:00</t>
  </si>
  <si>
    <t>2024-02-11 16:00:00</t>
  </si>
  <si>
    <t>2024-02-11 17:00:00</t>
  </si>
  <si>
    <t>2024-02-11 18:00:00</t>
  </si>
  <si>
    <t>2024-02-11 19:00:00</t>
  </si>
  <si>
    <t>2024-02-11 20:00:00</t>
  </si>
  <si>
    <t>2024-02-11 21:00:00</t>
  </si>
  <si>
    <t>2024-02-11 22:00:00</t>
  </si>
  <si>
    <t>2024-02-11 23:00:00</t>
  </si>
  <si>
    <t>2024-02-12 00:00:00</t>
  </si>
  <si>
    <t>2024-02-12 01:00:00</t>
  </si>
  <si>
    <t>2024-02-12 02:00:00</t>
  </si>
  <si>
    <t>2024-02-12 03:00:00</t>
  </si>
  <si>
    <t>R2</t>
  </si>
  <si>
    <t>R4</t>
  </si>
  <si>
    <t>R1</t>
  </si>
  <si>
    <t>R6</t>
  </si>
  <si>
    <t>R5</t>
  </si>
  <si>
    <t>R3</t>
  </si>
  <si>
    <t>Standard</t>
  </si>
  <si>
    <t>Heavy</t>
  </si>
  <si>
    <t>Ultra</t>
  </si>
  <si>
    <t>Mini</t>
  </si>
  <si>
    <t>Urgent</t>
  </si>
  <si>
    <t>Medium</t>
  </si>
  <si>
    <t>High</t>
  </si>
  <si>
    <t>Low</t>
  </si>
  <si>
    <t>DRV28</t>
  </si>
  <si>
    <t>DRV1</t>
  </si>
  <si>
    <t>DRV32</t>
  </si>
  <si>
    <t>DRV30</t>
  </si>
  <si>
    <t>DRV42</t>
  </si>
  <si>
    <t>DRV19</t>
  </si>
  <si>
    <t>DRV20</t>
  </si>
  <si>
    <t>DRV27</t>
  </si>
  <si>
    <t>DRV37</t>
  </si>
  <si>
    <t>DRV4</t>
  </si>
  <si>
    <t>DRV23</t>
  </si>
  <si>
    <t>DRV29</t>
  </si>
  <si>
    <t>DRV50</t>
  </si>
  <si>
    <t>DRV44</t>
  </si>
  <si>
    <t>DRV41</t>
  </si>
  <si>
    <t>DRV34</t>
  </si>
  <si>
    <t>DRV22</t>
  </si>
  <si>
    <t>DRV7</t>
  </si>
  <si>
    <t>DRV13</t>
  </si>
  <si>
    <t>DRV3</t>
  </si>
  <si>
    <t>DRV24</t>
  </si>
  <si>
    <t>DRV40</t>
  </si>
  <si>
    <t>DRV21</t>
  </si>
  <si>
    <t>DRV36</t>
  </si>
  <si>
    <t>DRV12</t>
  </si>
  <si>
    <t>DRV39</t>
  </si>
  <si>
    <t>DRV33</t>
  </si>
  <si>
    <t>DRV38</t>
  </si>
  <si>
    <t>DRV43</t>
  </si>
  <si>
    <t>DRV45</t>
  </si>
  <si>
    <t>DRV10</t>
  </si>
  <si>
    <t>DRV8</t>
  </si>
  <si>
    <t>DRV46</t>
  </si>
  <si>
    <t>DRV49</t>
  </si>
  <si>
    <t>DRV35</t>
  </si>
  <si>
    <t>DRV14</t>
  </si>
  <si>
    <t>DRV15</t>
  </si>
  <si>
    <t>DRV9</t>
  </si>
  <si>
    <t>DRV6</t>
  </si>
  <si>
    <t>DRV31</t>
  </si>
  <si>
    <t>DRV5</t>
  </si>
  <si>
    <t>DRV47</t>
  </si>
  <si>
    <t>DRV26</t>
  </si>
  <si>
    <t>DRV2</t>
  </si>
  <si>
    <t>DRV11</t>
  </si>
  <si>
    <t>DRV17</t>
  </si>
  <si>
    <t>DRV48</t>
  </si>
  <si>
    <t>DRV16</t>
  </si>
  <si>
    <t>DRV18</t>
  </si>
  <si>
    <t>DRV25</t>
  </si>
  <si>
    <t>South</t>
  </si>
  <si>
    <t>West</t>
  </si>
  <si>
    <t>East</t>
  </si>
  <si>
    <t>Central</t>
  </si>
  <si>
    <t>North</t>
  </si>
  <si>
    <t>Internal</t>
  </si>
  <si>
    <t>External</t>
  </si>
  <si>
    <t>Dispatch_After</t>
  </si>
  <si>
    <t>2024/01/01</t>
  </si>
  <si>
    <t>2024/01/02</t>
  </si>
  <si>
    <t>2024/01/03</t>
  </si>
  <si>
    <t>2024/01/04</t>
  </si>
  <si>
    <t>2024/01/05</t>
  </si>
  <si>
    <t>2024/01/06</t>
  </si>
  <si>
    <t>2024/01/07</t>
  </si>
  <si>
    <t>2024/01/08</t>
  </si>
  <si>
    <t>2024/01/09</t>
  </si>
  <si>
    <t>2024/01/10</t>
  </si>
  <si>
    <t>2024/01/11</t>
  </si>
  <si>
    <t>2024/01/12</t>
  </si>
  <si>
    <t>2024/01/13</t>
  </si>
  <si>
    <t>2024/01/14</t>
  </si>
  <si>
    <t>2024/01/15</t>
  </si>
  <si>
    <t>2024/01/16</t>
  </si>
  <si>
    <t>2024/01/17</t>
  </si>
  <si>
    <t>2024/01/18</t>
  </si>
  <si>
    <t>2024/01/19</t>
  </si>
  <si>
    <t>2024/01/20</t>
  </si>
  <si>
    <t>2024/01/21</t>
  </si>
  <si>
    <t>2024/01/22</t>
  </si>
  <si>
    <t>2024/01/23</t>
  </si>
  <si>
    <t>2024/01/24</t>
  </si>
  <si>
    <t>2024/01/25</t>
  </si>
  <si>
    <t>2024/01/26</t>
  </si>
  <si>
    <t>2024/01/27</t>
  </si>
  <si>
    <t>2024/01/28</t>
  </si>
  <si>
    <t>2024/01/29</t>
  </si>
  <si>
    <t>2024/01/30</t>
  </si>
  <si>
    <t>2024/01/31</t>
  </si>
  <si>
    <t>2024/02/01</t>
  </si>
  <si>
    <t>2024/02/02</t>
  </si>
  <si>
    <t>2024/02/03</t>
  </si>
  <si>
    <t>2024/02/04</t>
  </si>
  <si>
    <t>2024/02/05</t>
  </si>
  <si>
    <t>2024/02/06</t>
  </si>
  <si>
    <t>2024/02/07</t>
  </si>
  <si>
    <t>2024/02/08</t>
  </si>
  <si>
    <t>2024/02/09</t>
  </si>
  <si>
    <t>2024/02/10</t>
  </si>
  <si>
    <t>2024/02/11</t>
  </si>
  <si>
    <t>Actual_Arrival After</t>
  </si>
  <si>
    <t>Ezpected_Arrival_After</t>
  </si>
  <si>
    <t>Load_wtg After</t>
  </si>
  <si>
    <t>Grand Total</t>
  </si>
  <si>
    <t>Rating After</t>
  </si>
  <si>
    <t xml:space="preserve">Averge Rating </t>
  </si>
  <si>
    <t>Delivery Success</t>
  </si>
  <si>
    <t>Delivery delay</t>
  </si>
  <si>
    <t>Duration in days</t>
  </si>
  <si>
    <t xml:space="preserve">Revenue Efficiency </t>
  </si>
  <si>
    <t>OK</t>
  </si>
  <si>
    <t>4.7</t>
  </si>
  <si>
    <t>4.2</t>
  </si>
  <si>
    <t>3.8</t>
  </si>
  <si>
    <t>2024/02/12</t>
  </si>
  <si>
    <t>4.5</t>
  </si>
  <si>
    <t>4.1</t>
  </si>
  <si>
    <t>4</t>
  </si>
  <si>
    <t>4.3</t>
  </si>
  <si>
    <t>Details for Average of Delivery delay - Route Code: R5</t>
  </si>
  <si>
    <t>Winter</t>
  </si>
  <si>
    <t>Seasons</t>
  </si>
  <si>
    <t>Sum of Revenue ($)</t>
  </si>
  <si>
    <t>Sum of Fuel Cost ($)</t>
  </si>
  <si>
    <t>Delay in Days</t>
  </si>
  <si>
    <t>Regions</t>
  </si>
  <si>
    <t>Sum of Revenue ($)2</t>
  </si>
  <si>
    <t>Load Weight</t>
  </si>
  <si>
    <t>Average Delivery Delay</t>
  </si>
  <si>
    <t xml:space="preserve">Total Revenue </t>
  </si>
  <si>
    <t xml:space="preserve">Total Fuel Cost </t>
  </si>
  <si>
    <t>Average of Rating After</t>
  </si>
  <si>
    <t>Sum of Distance (KM)</t>
  </si>
  <si>
    <t>Route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</si>
</sst>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hh]:mm"/>
    <numFmt numFmtId="165" formatCode="&quot;$&quot;#,##0.00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  <xf numFmtId="2" fontId="0" fillId="0" borderId="0" xfId="0" applyNumberFormat="1" applyAlignment="1">
      <alignment horizontal="left"/>
    </xf>
    <xf numFmtId="10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32">
    <dxf>
      <numFmt numFmtId="165" formatCode="&quot;$&quot;#,##0.00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for Assessment.xlsx]Pivot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/>
              <a:t>Vender Region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674331089739"/>
          <c:y val="0.29538975311012955"/>
          <c:w val="0.83905283164468325"/>
          <c:h val="0.413432772122996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Tables'!$A$4:$A$9</c:f>
              <c:strCache>
                <c:ptCount val="5"/>
                <c:pt idx="0">
                  <c:v>South</c:v>
                </c:pt>
                <c:pt idx="1">
                  <c:v>East</c:v>
                </c:pt>
                <c:pt idx="2">
                  <c:v>Central</c:v>
                </c:pt>
                <c:pt idx="3">
                  <c:v>North</c:v>
                </c:pt>
                <c:pt idx="4">
                  <c:v>West</c:v>
                </c:pt>
              </c:strCache>
            </c:strRef>
          </c:cat>
          <c:val>
            <c:numRef>
              <c:f>'Pivot Tables'!$B$4:$B$9</c:f>
              <c:numCache>
                <c:formatCode>General</c:formatCode>
                <c:ptCount val="5"/>
                <c:pt idx="0">
                  <c:v>582722</c:v>
                </c:pt>
                <c:pt idx="1">
                  <c:v>569432</c:v>
                </c:pt>
                <c:pt idx="2">
                  <c:v>537586</c:v>
                </c:pt>
                <c:pt idx="3">
                  <c:v>536368</c:v>
                </c:pt>
                <c:pt idx="4">
                  <c:v>518531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1-4233-AC2C-9A41083B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526288"/>
        <c:axId val="1198528208"/>
      </c:barChart>
      <c:catAx>
        <c:axId val="11985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28208"/>
        <c:crosses val="autoZero"/>
        <c:auto val="1"/>
        <c:lblAlgn val="ctr"/>
        <c:lblOffset val="100"/>
        <c:noMultiLvlLbl val="0"/>
      </c:catAx>
      <c:valAx>
        <c:axId val="11985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for Assessment.xlsx]Pivot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Vendor Region By Fuel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29609550172348"/>
          <c:y val="0.27596459150471359"/>
          <c:w val="0.85230985471078413"/>
          <c:h val="0.45575953286738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Tables'!$D$4:$D$9</c:f>
              <c:strCache>
                <c:ptCount val="5"/>
                <c:pt idx="0">
                  <c:v>East</c:v>
                </c:pt>
                <c:pt idx="1">
                  <c:v>Central</c:v>
                </c:pt>
                <c:pt idx="2">
                  <c:v>South</c:v>
                </c:pt>
                <c:pt idx="3">
                  <c:v>North</c:v>
                </c:pt>
                <c:pt idx="4">
                  <c:v>West</c:v>
                </c:pt>
              </c:strCache>
            </c:strRef>
          </c:cat>
          <c:val>
            <c:numRef>
              <c:f>'Pivot Tables'!$E$4:$E$9</c:f>
              <c:numCache>
                <c:formatCode>General</c:formatCode>
                <c:ptCount val="5"/>
                <c:pt idx="0">
                  <c:v>91349</c:v>
                </c:pt>
                <c:pt idx="1">
                  <c:v>84631</c:v>
                </c:pt>
                <c:pt idx="2">
                  <c:v>84038</c:v>
                </c:pt>
                <c:pt idx="3">
                  <c:v>81869</c:v>
                </c:pt>
                <c:pt idx="4">
                  <c:v>80399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8-4452-B2FF-B11023336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0729232"/>
        <c:axId val="1392559840"/>
      </c:barChart>
      <c:catAx>
        <c:axId val="12007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59840"/>
        <c:crosses val="autoZero"/>
        <c:auto val="1"/>
        <c:lblAlgn val="ctr"/>
        <c:lblOffset val="100"/>
        <c:noMultiLvlLbl val="0"/>
      </c:catAx>
      <c:valAx>
        <c:axId val="13925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for Assessment.xlsx]Pivot Tables!PivotTable3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Route Code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13944704999305"/>
          <c:y val="0.26055263925342664"/>
          <c:w val="0.83846650316251448"/>
          <c:h val="0.474152328181199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Tables'!$G$2:$G$8</c:f>
              <c:strCache>
                <c:ptCount val="6"/>
                <c:pt idx="0">
                  <c:v>R6</c:v>
                </c:pt>
                <c:pt idx="1">
                  <c:v>R1</c:v>
                </c:pt>
                <c:pt idx="2">
                  <c:v>R3</c:v>
                </c:pt>
                <c:pt idx="3">
                  <c:v>R2</c:v>
                </c:pt>
                <c:pt idx="4">
                  <c:v>R5</c:v>
                </c:pt>
                <c:pt idx="5">
                  <c:v>R4</c:v>
                </c:pt>
              </c:strCache>
            </c:strRef>
          </c:cat>
          <c:val>
            <c:numRef>
              <c:f>'Pivot Tables'!$H$2:$H$8</c:f>
              <c:numCache>
                <c:formatCode>General</c:formatCode>
                <c:ptCount val="6"/>
                <c:pt idx="0">
                  <c:v>512091</c:v>
                </c:pt>
                <c:pt idx="1">
                  <c:v>505516</c:v>
                </c:pt>
                <c:pt idx="2">
                  <c:v>451105</c:v>
                </c:pt>
                <c:pt idx="3">
                  <c:v>436916</c:v>
                </c:pt>
                <c:pt idx="4">
                  <c:v>436100</c:v>
                </c:pt>
                <c:pt idx="5">
                  <c:v>402911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6-41E8-A7AD-8ED2DAA7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7854768"/>
        <c:axId val="1387855248"/>
      </c:barChart>
      <c:catAx>
        <c:axId val="13878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55248"/>
        <c:crosses val="autoZero"/>
        <c:auto val="1"/>
        <c:lblAlgn val="ctr"/>
        <c:lblOffset val="100"/>
        <c:noMultiLvlLbl val="0"/>
      </c:catAx>
      <c:valAx>
        <c:axId val="13878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for Assessment.xlsx]Pivot 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Top</a:t>
            </a:r>
            <a:r>
              <a:rPr lang="en-US" sz="1100" baseline="0"/>
              <a:t> 10 Driver with Highest Revenue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2907357428378"/>
          <c:y val="0.28230860510252309"/>
          <c:w val="0.84331821596505385"/>
          <c:h val="0.44324825776088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Tables'!$I$13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Tables'!$H$14:$H$24</c:f>
              <c:strCache>
                <c:ptCount val="10"/>
                <c:pt idx="0">
                  <c:v>DRV15</c:v>
                </c:pt>
                <c:pt idx="1">
                  <c:v>DRV42</c:v>
                </c:pt>
                <c:pt idx="2">
                  <c:v>DRV48</c:v>
                </c:pt>
                <c:pt idx="3">
                  <c:v>DRV3</c:v>
                </c:pt>
                <c:pt idx="4">
                  <c:v>DRV13</c:v>
                </c:pt>
                <c:pt idx="5">
                  <c:v>DRV32</c:v>
                </c:pt>
                <c:pt idx="6">
                  <c:v>DRV40</c:v>
                </c:pt>
                <c:pt idx="7">
                  <c:v>DRV14</c:v>
                </c:pt>
                <c:pt idx="8">
                  <c:v>DRV5</c:v>
                </c:pt>
                <c:pt idx="9">
                  <c:v>DRV18</c:v>
                </c:pt>
              </c:strCache>
            </c:strRef>
          </c:cat>
          <c:val>
            <c:numRef>
              <c:f>'Pivot Tables'!$I$14:$I$24</c:f>
              <c:numCache>
                <c:formatCode>General</c:formatCode>
                <c:ptCount val="10"/>
                <c:pt idx="0">
                  <c:v>83827</c:v>
                </c:pt>
                <c:pt idx="1">
                  <c:v>78833</c:v>
                </c:pt>
                <c:pt idx="2">
                  <c:v>76800</c:v>
                </c:pt>
                <c:pt idx="3">
                  <c:v>73531</c:v>
                </c:pt>
                <c:pt idx="4">
                  <c:v>72521</c:v>
                </c:pt>
                <c:pt idx="5">
                  <c:v>70880</c:v>
                </c:pt>
                <c:pt idx="6">
                  <c:v>67375</c:v>
                </c:pt>
                <c:pt idx="7">
                  <c:v>65476</c:v>
                </c:pt>
                <c:pt idx="8">
                  <c:v>65335</c:v>
                </c:pt>
                <c:pt idx="9">
                  <c:v>63482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B-48AF-BDBB-F3667B69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020176"/>
        <c:axId val="1420020656"/>
      </c:barChart>
      <c:catAx>
        <c:axId val="14200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20656"/>
        <c:crosses val="autoZero"/>
        <c:auto val="1"/>
        <c:lblAlgn val="ctr"/>
        <c:lblOffset val="100"/>
        <c:noMultiLvlLbl val="0"/>
      </c:catAx>
      <c:valAx>
        <c:axId val="14200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2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for Assessment.xlsx]Pivot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Route</a:t>
            </a:r>
            <a:r>
              <a:rPr lang="en-US" sz="1100" baseline="0"/>
              <a:t> Code By Fuel Cost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0796422385046"/>
          <c:y val="0.25812143105767693"/>
          <c:w val="0.83787588708632632"/>
          <c:h val="0.485141440653251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Tables'!$K$1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Tables'!$J$2:$J$8</c:f>
              <c:strCache>
                <c:ptCount val="6"/>
                <c:pt idx="0">
                  <c:v>R1</c:v>
                </c:pt>
                <c:pt idx="1">
                  <c:v>R6</c:v>
                </c:pt>
                <c:pt idx="2">
                  <c:v>R2</c:v>
                </c:pt>
                <c:pt idx="3">
                  <c:v>R4</c:v>
                </c:pt>
                <c:pt idx="4">
                  <c:v>R3</c:v>
                </c:pt>
                <c:pt idx="5">
                  <c:v>R5</c:v>
                </c:pt>
              </c:strCache>
            </c:strRef>
          </c:cat>
          <c:val>
            <c:numRef>
              <c:f>'Pivot Tables'!$K$2:$K$8</c:f>
              <c:numCache>
                <c:formatCode>General</c:formatCode>
                <c:ptCount val="6"/>
                <c:pt idx="0">
                  <c:v>81090</c:v>
                </c:pt>
                <c:pt idx="1">
                  <c:v>77454</c:v>
                </c:pt>
                <c:pt idx="2">
                  <c:v>66624</c:v>
                </c:pt>
                <c:pt idx="3">
                  <c:v>66414</c:v>
                </c:pt>
                <c:pt idx="4">
                  <c:v>66290</c:v>
                </c:pt>
                <c:pt idx="5">
                  <c:v>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A-4E00-A435-87A295AC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0734495"/>
        <c:axId val="850735935"/>
      </c:barChart>
      <c:catAx>
        <c:axId val="8507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35935"/>
        <c:crosses val="autoZero"/>
        <c:auto val="1"/>
        <c:lblAlgn val="ctr"/>
        <c:lblOffset val="100"/>
        <c:noMultiLvlLbl val="0"/>
      </c:catAx>
      <c:valAx>
        <c:axId val="8507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for Assessment.xlsx]Pivot Tables!PivotTable10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10 Driver with Fuel Cost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13496592742421"/>
          <c:y val="0.23607118321619194"/>
          <c:w val="0.85122589034168894"/>
          <c:h val="0.52356083425813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Tables'!$L$21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Tables'!$K$22:$K$32</c:f>
              <c:strCache>
                <c:ptCount val="10"/>
                <c:pt idx="0">
                  <c:v>DRV42</c:v>
                </c:pt>
                <c:pt idx="1">
                  <c:v>DRV15</c:v>
                </c:pt>
                <c:pt idx="2">
                  <c:v>DRV48</c:v>
                </c:pt>
                <c:pt idx="3">
                  <c:v>DRV50</c:v>
                </c:pt>
                <c:pt idx="4">
                  <c:v>DRV14</c:v>
                </c:pt>
                <c:pt idx="5">
                  <c:v>DRV47</c:v>
                </c:pt>
                <c:pt idx="6">
                  <c:v>DRV46</c:v>
                </c:pt>
                <c:pt idx="7">
                  <c:v>DRV40</c:v>
                </c:pt>
                <c:pt idx="8">
                  <c:v>DRV31</c:v>
                </c:pt>
                <c:pt idx="9">
                  <c:v>DRV3</c:v>
                </c:pt>
              </c:strCache>
            </c:strRef>
          </c:cat>
          <c:val>
            <c:numRef>
              <c:f>'Pivot Tables'!$L$22:$L$32</c:f>
              <c:numCache>
                <c:formatCode>General</c:formatCode>
                <c:ptCount val="10"/>
                <c:pt idx="0">
                  <c:v>12012</c:v>
                </c:pt>
                <c:pt idx="1">
                  <c:v>11897</c:v>
                </c:pt>
                <c:pt idx="2">
                  <c:v>11177</c:v>
                </c:pt>
                <c:pt idx="3">
                  <c:v>10817</c:v>
                </c:pt>
                <c:pt idx="4">
                  <c:v>10742</c:v>
                </c:pt>
                <c:pt idx="5">
                  <c:v>10550</c:v>
                </c:pt>
                <c:pt idx="6">
                  <c:v>10539</c:v>
                </c:pt>
                <c:pt idx="7">
                  <c:v>10527</c:v>
                </c:pt>
                <c:pt idx="8">
                  <c:v>9913</c:v>
                </c:pt>
                <c:pt idx="9">
                  <c:v>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7-4BF7-BF58-9E2356F5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0582095"/>
        <c:axId val="970580655"/>
      </c:barChart>
      <c:catAx>
        <c:axId val="970582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80655"/>
        <c:crosses val="autoZero"/>
        <c:auto val="1"/>
        <c:lblAlgn val="ctr"/>
        <c:lblOffset val="100"/>
        <c:noMultiLvlLbl val="0"/>
      </c:catAx>
      <c:valAx>
        <c:axId val="9705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8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for Assessment.xlsx]Pivot Tables!PivotTable12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Priority</a:t>
            </a:r>
            <a:r>
              <a:rPr lang="en-US" sz="1100" baseline="0"/>
              <a:t> Level by Revenue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45625546806648"/>
          <c:y val="0.27265598379149975"/>
          <c:w val="0.75424909437973142"/>
          <c:h val="0.57466869272919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Tables'!$L$13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Tables'!$K$14:$K$18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Urgent</c:v>
                </c:pt>
              </c:strCache>
            </c:strRef>
          </c:cat>
          <c:val>
            <c:numRef>
              <c:f>'Pivot Tables'!$L$14:$L$18</c:f>
              <c:numCache>
                <c:formatCode>_("$"* #,##0_);_("$"* \(#,##0\);_("$"* "-"??_);_(@_)</c:formatCode>
                <c:ptCount val="4"/>
                <c:pt idx="0">
                  <c:v>731014</c:v>
                </c:pt>
                <c:pt idx="1">
                  <c:v>709555</c:v>
                </c:pt>
                <c:pt idx="2">
                  <c:v>684115</c:v>
                </c:pt>
                <c:pt idx="3">
                  <c:v>619955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B-482D-AA83-E310C548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3734815"/>
        <c:axId val="973736255"/>
      </c:barChart>
      <c:catAx>
        <c:axId val="97373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36255"/>
        <c:crosses val="autoZero"/>
        <c:auto val="1"/>
        <c:lblAlgn val="ctr"/>
        <c:lblOffset val="100"/>
        <c:noMultiLvlLbl val="0"/>
      </c:catAx>
      <c:valAx>
        <c:axId val="9737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3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for Assessment.xlsx]Pivot Tables!PivotTable7</c:name>
    <c:fmtId val="2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87380829973574"/>
          <c:y val="0.179831662608439"/>
          <c:w val="0.76452092972914476"/>
          <c:h val="0.4166218680496263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Tables'!$F$13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'Pivot Tables'!$E$14:$E$56</c:f>
              <c:strCache>
                <c:ptCount val="42"/>
                <c:pt idx="0">
                  <c:v>2024/01/01</c:v>
                </c:pt>
                <c:pt idx="1">
                  <c:v>2024/01/02</c:v>
                </c:pt>
                <c:pt idx="2">
                  <c:v>2024/01/03</c:v>
                </c:pt>
                <c:pt idx="3">
                  <c:v>2024/01/04</c:v>
                </c:pt>
                <c:pt idx="4">
                  <c:v>2024/01/05</c:v>
                </c:pt>
                <c:pt idx="5">
                  <c:v>2024/01/06</c:v>
                </c:pt>
                <c:pt idx="6">
                  <c:v>2024/01/07</c:v>
                </c:pt>
                <c:pt idx="7">
                  <c:v>2024/01/08</c:v>
                </c:pt>
                <c:pt idx="8">
                  <c:v>2024/01/09</c:v>
                </c:pt>
                <c:pt idx="9">
                  <c:v>2024/01/10</c:v>
                </c:pt>
                <c:pt idx="10">
                  <c:v>2024/01/11</c:v>
                </c:pt>
                <c:pt idx="11">
                  <c:v>2024/01/12</c:v>
                </c:pt>
                <c:pt idx="12">
                  <c:v>2024/01/13</c:v>
                </c:pt>
                <c:pt idx="13">
                  <c:v>2024/01/14</c:v>
                </c:pt>
                <c:pt idx="14">
                  <c:v>2024/01/15</c:v>
                </c:pt>
                <c:pt idx="15">
                  <c:v>2024/01/16</c:v>
                </c:pt>
                <c:pt idx="16">
                  <c:v>2024/01/17</c:v>
                </c:pt>
                <c:pt idx="17">
                  <c:v>2024/01/18</c:v>
                </c:pt>
                <c:pt idx="18">
                  <c:v>2024/01/19</c:v>
                </c:pt>
                <c:pt idx="19">
                  <c:v>2024/01/20</c:v>
                </c:pt>
                <c:pt idx="20">
                  <c:v>2024/01/21</c:v>
                </c:pt>
                <c:pt idx="21">
                  <c:v>2024/01/22</c:v>
                </c:pt>
                <c:pt idx="22">
                  <c:v>2024/01/23</c:v>
                </c:pt>
                <c:pt idx="23">
                  <c:v>2024/01/24</c:v>
                </c:pt>
                <c:pt idx="24">
                  <c:v>2024/01/25</c:v>
                </c:pt>
                <c:pt idx="25">
                  <c:v>2024/01/26</c:v>
                </c:pt>
                <c:pt idx="26">
                  <c:v>2024/01/27</c:v>
                </c:pt>
                <c:pt idx="27">
                  <c:v>2024/01/28</c:v>
                </c:pt>
                <c:pt idx="28">
                  <c:v>2024/01/29</c:v>
                </c:pt>
                <c:pt idx="29">
                  <c:v>2024/01/30</c:v>
                </c:pt>
                <c:pt idx="30">
                  <c:v>2024/01/31</c:v>
                </c:pt>
                <c:pt idx="31">
                  <c:v>2024/02/01</c:v>
                </c:pt>
                <c:pt idx="32">
                  <c:v>2024/02/02</c:v>
                </c:pt>
                <c:pt idx="33">
                  <c:v>2024/02/03</c:v>
                </c:pt>
                <c:pt idx="34">
                  <c:v>2024/02/04</c:v>
                </c:pt>
                <c:pt idx="35">
                  <c:v>2024/02/05</c:v>
                </c:pt>
                <c:pt idx="36">
                  <c:v>2024/02/06</c:v>
                </c:pt>
                <c:pt idx="37">
                  <c:v>2024/02/07</c:v>
                </c:pt>
                <c:pt idx="38">
                  <c:v>2024/02/08</c:v>
                </c:pt>
                <c:pt idx="39">
                  <c:v>2024/02/09</c:v>
                </c:pt>
                <c:pt idx="40">
                  <c:v>2024/02/10</c:v>
                </c:pt>
                <c:pt idx="41">
                  <c:v>2024/02/11</c:v>
                </c:pt>
              </c:strCache>
            </c:strRef>
          </c:cat>
          <c:val>
            <c:numRef>
              <c:f>'Pivot Tables'!$F$14:$F$56</c:f>
              <c:numCache>
                <c:formatCode>General</c:formatCode>
                <c:ptCount val="42"/>
                <c:pt idx="0">
                  <c:v>68218</c:v>
                </c:pt>
                <c:pt idx="1">
                  <c:v>77066</c:v>
                </c:pt>
                <c:pt idx="2">
                  <c:v>59084</c:v>
                </c:pt>
                <c:pt idx="3">
                  <c:v>55289</c:v>
                </c:pt>
                <c:pt idx="4">
                  <c:v>66956</c:v>
                </c:pt>
                <c:pt idx="5">
                  <c:v>62708</c:v>
                </c:pt>
                <c:pt idx="6">
                  <c:v>65307</c:v>
                </c:pt>
                <c:pt idx="7">
                  <c:v>63196</c:v>
                </c:pt>
                <c:pt idx="8">
                  <c:v>61639</c:v>
                </c:pt>
                <c:pt idx="9">
                  <c:v>74211</c:v>
                </c:pt>
                <c:pt idx="10">
                  <c:v>67622</c:v>
                </c:pt>
                <c:pt idx="11">
                  <c:v>65440</c:v>
                </c:pt>
                <c:pt idx="12">
                  <c:v>65335</c:v>
                </c:pt>
                <c:pt idx="13">
                  <c:v>66936</c:v>
                </c:pt>
                <c:pt idx="14">
                  <c:v>71311</c:v>
                </c:pt>
                <c:pt idx="15">
                  <c:v>69110</c:v>
                </c:pt>
                <c:pt idx="16">
                  <c:v>61770</c:v>
                </c:pt>
                <c:pt idx="17">
                  <c:v>80944</c:v>
                </c:pt>
                <c:pt idx="18">
                  <c:v>61130</c:v>
                </c:pt>
                <c:pt idx="19">
                  <c:v>58710</c:v>
                </c:pt>
                <c:pt idx="20">
                  <c:v>62758</c:v>
                </c:pt>
                <c:pt idx="21">
                  <c:v>63365</c:v>
                </c:pt>
                <c:pt idx="22">
                  <c:v>64412</c:v>
                </c:pt>
                <c:pt idx="23">
                  <c:v>63380</c:v>
                </c:pt>
                <c:pt idx="24">
                  <c:v>65780</c:v>
                </c:pt>
                <c:pt idx="25">
                  <c:v>68511</c:v>
                </c:pt>
                <c:pt idx="26">
                  <c:v>66509</c:v>
                </c:pt>
                <c:pt idx="27">
                  <c:v>67928</c:v>
                </c:pt>
                <c:pt idx="28">
                  <c:v>77586</c:v>
                </c:pt>
                <c:pt idx="29">
                  <c:v>67876</c:v>
                </c:pt>
                <c:pt idx="30">
                  <c:v>68850</c:v>
                </c:pt>
                <c:pt idx="31">
                  <c:v>78531</c:v>
                </c:pt>
                <c:pt idx="32">
                  <c:v>75358</c:v>
                </c:pt>
                <c:pt idx="33">
                  <c:v>69685</c:v>
                </c:pt>
                <c:pt idx="34">
                  <c:v>51472</c:v>
                </c:pt>
                <c:pt idx="35">
                  <c:v>58314</c:v>
                </c:pt>
                <c:pt idx="36">
                  <c:v>72477</c:v>
                </c:pt>
                <c:pt idx="37">
                  <c:v>62319</c:v>
                </c:pt>
                <c:pt idx="38">
                  <c:v>53071</c:v>
                </c:pt>
                <c:pt idx="39">
                  <c:v>62799</c:v>
                </c:pt>
                <c:pt idx="40">
                  <c:v>54724</c:v>
                </c:pt>
                <c:pt idx="41">
                  <c:v>46952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8-4DF5-992F-35086B3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317743"/>
        <c:axId val="702318223"/>
      </c:lineChart>
      <c:catAx>
        <c:axId val="7023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18223"/>
        <c:crosses val="autoZero"/>
        <c:auto val="1"/>
        <c:lblAlgn val="ctr"/>
        <c:lblOffset val="100"/>
        <c:noMultiLvlLbl val="0"/>
      </c:catAx>
      <c:valAx>
        <c:axId val="7023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for Assessment.xlsx]Pivot Tables!PivotTable13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Fleet</a:t>
            </a:r>
            <a:r>
              <a:rPr lang="en-US" baseline="0"/>
              <a:t> Type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45625546806648"/>
          <c:y val="0.28847003499562557"/>
          <c:w val="0.73891404199475053"/>
          <c:h val="0.53570683872849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Tables'!$C$37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Tables'!$B$38:$B$42</c:f>
              <c:strCache>
                <c:ptCount val="4"/>
                <c:pt idx="0">
                  <c:v>Heavy</c:v>
                </c:pt>
                <c:pt idx="1">
                  <c:v>Mini</c:v>
                </c:pt>
                <c:pt idx="2">
                  <c:v>Standard</c:v>
                </c:pt>
                <c:pt idx="3">
                  <c:v>Ultra</c:v>
                </c:pt>
              </c:strCache>
            </c:strRef>
          </c:cat>
          <c:val>
            <c:numRef>
              <c:f>'Pivot Tables'!$C$38:$C$42</c:f>
              <c:numCache>
                <c:formatCode>_("$"* #,##0_);_("$"* \(#,##0\);_("$"* "-"??_);_(@_)</c:formatCode>
                <c:ptCount val="4"/>
                <c:pt idx="0">
                  <c:v>760446</c:v>
                </c:pt>
                <c:pt idx="1">
                  <c:v>649716</c:v>
                </c:pt>
                <c:pt idx="2">
                  <c:v>675623</c:v>
                </c:pt>
                <c:pt idx="3">
                  <c:v>658854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7-4D05-AA17-0C81D2D0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3995327"/>
        <c:axId val="1053995807"/>
      </c:barChart>
      <c:catAx>
        <c:axId val="105399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95807"/>
        <c:crosses val="autoZero"/>
        <c:auto val="1"/>
        <c:lblAlgn val="ctr"/>
        <c:lblOffset val="100"/>
        <c:noMultiLvlLbl val="0"/>
      </c:catAx>
      <c:valAx>
        <c:axId val="10539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9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0</xdr:row>
      <xdr:rowOff>30480</xdr:rowOff>
    </xdr:from>
    <xdr:to>
      <xdr:col>10</xdr:col>
      <xdr:colOff>228600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60D8E-EAE5-48E6-94E6-5B569EDA9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297180</xdr:colOff>
      <xdr:row>10</xdr:row>
      <xdr:rowOff>53340</xdr:rowOff>
    </xdr:from>
    <xdr:to>
      <xdr:col>10</xdr:col>
      <xdr:colOff>213360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89663-3780-4B90-88DF-70D6451F1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167640</xdr:colOff>
      <xdr:row>0</xdr:row>
      <xdr:rowOff>22860</xdr:rowOff>
    </xdr:from>
    <xdr:to>
      <xdr:col>16</xdr:col>
      <xdr:colOff>38100</xdr:colOff>
      <xdr:row>11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A5AB9-5689-49F0-A885-41E48914A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281940</xdr:colOff>
      <xdr:row>20</xdr:row>
      <xdr:rowOff>175260</xdr:rowOff>
    </xdr:from>
    <xdr:to>
      <xdr:col>10</xdr:col>
      <xdr:colOff>327660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401A-0F4D-4CF6-92A2-585F6B1F4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213360</xdr:colOff>
      <xdr:row>9</xdr:row>
      <xdr:rowOff>106680</xdr:rowOff>
    </xdr:from>
    <xdr:to>
      <xdr:col>16</xdr:col>
      <xdr:colOff>68580</xdr:colOff>
      <xdr:row>21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91884C-73B5-4BFF-BF1C-97C3CDB50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198120</xdr:colOff>
      <xdr:row>19</xdr:row>
      <xdr:rowOff>137160</xdr:rowOff>
    </xdr:from>
    <xdr:to>
      <xdr:col>16</xdr:col>
      <xdr:colOff>38100</xdr:colOff>
      <xdr:row>32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618248-32DF-4C35-950B-E0E03E041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22860</xdr:colOff>
      <xdr:row>0</xdr:row>
      <xdr:rowOff>7620</xdr:rowOff>
    </xdr:from>
    <xdr:to>
      <xdr:col>22</xdr:col>
      <xdr:colOff>259080</xdr:colOff>
      <xdr:row>10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9F59B8-7712-4F60-952E-35A794934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</xdr:colOff>
      <xdr:row>2</xdr:row>
      <xdr:rowOff>53340</xdr:rowOff>
    </xdr:from>
    <xdr:to>
      <xdr:col>3</xdr:col>
      <xdr:colOff>304800</xdr:colOff>
      <xdr:row>5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EAE3A5C-D6A8-B487-73A9-D159DD043C45}"/>
            </a:ext>
          </a:extLst>
        </xdr:cNvPr>
        <xdr:cNvSpPr txBox="1"/>
      </xdr:nvSpPr>
      <xdr:spPr>
        <a:xfrm>
          <a:off x="7620" y="419100"/>
          <a:ext cx="2125980" cy="6477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Average Delivery Delay</a:t>
          </a:r>
        </a:p>
        <a:p>
          <a:pPr algn="ctr"/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13.55</a:t>
          </a:r>
          <a:r>
            <a:rPr lang="en-US" sz="1400" b="1">
              <a:solidFill>
                <a:schemeClr val="bg1"/>
              </a:solidFill>
            </a:rPr>
            <a:t> Hrs</a:t>
          </a:r>
        </a:p>
      </xdr:txBody>
    </xdr:sp>
    <xdr:clientData/>
  </xdr:twoCellAnchor>
  <xdr:twoCellAnchor>
    <xdr:from>
      <xdr:col>0</xdr:col>
      <xdr:colOff>7620</xdr:colOff>
      <xdr:row>0</xdr:row>
      <xdr:rowOff>22860</xdr:rowOff>
    </xdr:from>
    <xdr:to>
      <xdr:col>3</xdr:col>
      <xdr:colOff>304800</xdr:colOff>
      <xdr:row>2</xdr:row>
      <xdr:rowOff>45720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1E576E9-8E31-42A3-85EF-91B4D4A1FACF}"/>
            </a:ext>
          </a:extLst>
        </xdr:cNvPr>
        <xdr:cNvSpPr txBox="1"/>
      </xdr:nvSpPr>
      <xdr:spPr>
        <a:xfrm>
          <a:off x="7620" y="22860"/>
          <a:ext cx="2125980" cy="3886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tx1">
              <a:lumMod val="75000"/>
              <a:lumOff val="2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bg1"/>
              </a:solidFill>
            </a:rPr>
            <a:t>KPIS</a:t>
          </a:r>
        </a:p>
      </xdr:txBody>
    </xdr:sp>
    <xdr:clientData/>
  </xdr:twoCellAnchor>
  <xdr:twoCellAnchor>
    <xdr:from>
      <xdr:col>0</xdr:col>
      <xdr:colOff>15240</xdr:colOff>
      <xdr:row>5</xdr:row>
      <xdr:rowOff>167640</xdr:rowOff>
    </xdr:from>
    <xdr:to>
      <xdr:col>3</xdr:col>
      <xdr:colOff>297180</xdr:colOff>
      <xdr:row>9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C131B3D-8BF0-4142-95A6-5A03AC630B79}"/>
            </a:ext>
          </a:extLst>
        </xdr:cNvPr>
        <xdr:cNvSpPr txBox="1"/>
      </xdr:nvSpPr>
      <xdr:spPr>
        <a:xfrm>
          <a:off x="15240" y="1082040"/>
          <a:ext cx="2110740" cy="7162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tx1">
              <a:lumMod val="75000"/>
              <a:lumOff val="2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Total Revenue</a:t>
          </a:r>
        </a:p>
        <a:p>
          <a:pPr algn="ctr"/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$2,744,639 </a:t>
          </a:r>
        </a:p>
      </xdr:txBody>
    </xdr:sp>
    <xdr:clientData/>
  </xdr:twoCellAnchor>
  <xdr:twoCellAnchor>
    <xdr:from>
      <xdr:col>0</xdr:col>
      <xdr:colOff>0</xdr:colOff>
      <xdr:row>9</xdr:row>
      <xdr:rowOff>152400</xdr:rowOff>
    </xdr:from>
    <xdr:to>
      <xdr:col>3</xdr:col>
      <xdr:colOff>259080</xdr:colOff>
      <xdr:row>13</xdr:row>
      <xdr:rowOff>53340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793044F-5CED-4295-9C03-9D756C63A755}"/>
            </a:ext>
          </a:extLst>
        </xdr:cNvPr>
        <xdr:cNvSpPr txBox="1"/>
      </xdr:nvSpPr>
      <xdr:spPr>
        <a:xfrm>
          <a:off x="0" y="1798320"/>
          <a:ext cx="2087880" cy="63246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Total Fuel</a:t>
          </a:r>
          <a:r>
            <a:rPr lang="en-US" sz="2000" b="1" i="0" u="none" strike="noStrike" baseline="0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Cost</a:t>
          </a:r>
          <a:r>
            <a:rPr lang="en-US" sz="1400" b="1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$422,286 </a:t>
          </a:r>
        </a:p>
      </xdr:txBody>
    </xdr:sp>
    <xdr:clientData/>
  </xdr:twoCellAnchor>
  <xdr:twoCellAnchor>
    <xdr:from>
      <xdr:col>0</xdr:col>
      <xdr:colOff>0</xdr:colOff>
      <xdr:row>13</xdr:row>
      <xdr:rowOff>60960</xdr:rowOff>
    </xdr:from>
    <xdr:to>
      <xdr:col>3</xdr:col>
      <xdr:colOff>266700</xdr:colOff>
      <xdr:row>31</xdr:row>
      <xdr:rowOff>106680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CE6FC47-6F65-41F4-9F7C-C07AFC2C6786}"/>
            </a:ext>
          </a:extLst>
        </xdr:cNvPr>
        <xdr:cNvSpPr txBox="1"/>
      </xdr:nvSpPr>
      <xdr:spPr>
        <a:xfrm>
          <a:off x="0" y="2438400"/>
          <a:ext cx="2095500" cy="333756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Insights</a:t>
          </a:r>
          <a:r>
            <a:rPr lang="en-US" sz="1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are.</a:t>
          </a:r>
        </a:p>
        <a:p>
          <a:pPr algn="l"/>
          <a:r>
            <a:rPr lang="en-US" sz="1400" b="1">
              <a:solidFill>
                <a:schemeClr val="bg1"/>
              </a:solidFill>
            </a:rPr>
            <a:t>South region → highest revenue with lower fuel cost vs East.</a:t>
          </a:r>
        </a:p>
        <a:p>
          <a:pPr algn="l"/>
          <a:r>
            <a:rPr lang="en-US" sz="1400" b="1">
              <a:solidFill>
                <a:schemeClr val="bg1"/>
              </a:solidFill>
            </a:rPr>
            <a:t>Top routes (R6, R1) → high revenue + high fuel cost.</a:t>
          </a:r>
        </a:p>
        <a:p>
          <a:pPr algn="l"/>
          <a:r>
            <a:rPr lang="en-US" sz="1400" b="1">
              <a:solidFill>
                <a:schemeClr val="bg1"/>
              </a:solidFill>
            </a:rPr>
            <a:t>Top drivers: DRV15 &amp; DRV46 (highest revenue).</a:t>
          </a:r>
        </a:p>
        <a:p>
          <a:pPr algn="l"/>
          <a:r>
            <a:rPr lang="en-US" sz="1400" b="1">
              <a:solidFill>
                <a:schemeClr val="bg1"/>
              </a:solidFill>
            </a:rPr>
            <a:t>Jan 18 → highest revenue; Feb 10 → lowest revenue.</a:t>
          </a:r>
        </a:p>
        <a:p>
          <a:pPr algn="l"/>
          <a:r>
            <a:rPr lang="en-US" sz="1400" b="1">
              <a:solidFill>
                <a:schemeClr val="bg1"/>
              </a:solidFill>
            </a:rPr>
            <a:t>High priority &amp; Heavy field type orders → most revenue.</a:t>
          </a:r>
        </a:p>
        <a:p>
          <a:pPr algn="l"/>
          <a:r>
            <a:rPr lang="en-US" sz="1400" b="1">
              <a:solidFill>
                <a:schemeClr val="bg1"/>
              </a:solidFill>
            </a:rPr>
            <a:t>Avg. customer rating: 4.25.</a:t>
          </a:r>
        </a:p>
        <a:p>
          <a:pPr algn="l"/>
          <a:r>
            <a:rPr lang="en-US" sz="1400" b="1">
              <a:solidFill>
                <a:schemeClr val="bg1"/>
              </a:solidFill>
            </a:rPr>
            <a:t>90% orders successfully delivered.</a:t>
          </a:r>
        </a:p>
        <a:p>
          <a:pPr algn="l"/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60960</xdr:colOff>
      <xdr:row>10</xdr:row>
      <xdr:rowOff>15240</xdr:rowOff>
    </xdr:from>
    <xdr:to>
      <xdr:col>22</xdr:col>
      <xdr:colOff>251460</xdr:colOff>
      <xdr:row>20</xdr:row>
      <xdr:rowOff>83820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6F8DC1-8D8F-40DD-996E-8F523B10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929640</xdr:colOff>
      <xdr:row>20</xdr:row>
      <xdr:rowOff>30480</xdr:rowOff>
    </xdr:from>
    <xdr:to>
      <xdr:col>22</xdr:col>
      <xdr:colOff>266700</xdr:colOff>
      <xdr:row>32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30E7D4-9892-498C-9E46-335D8D925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07.474736921293" createdVersion="8" refreshedVersion="8" minRefreshableVersion="3" recordCount="1000" xr:uid="{BD19F72E-F3FD-4642-8292-30A07D095058}">
  <cacheSource type="worksheet">
    <worksheetSource name="Table1"/>
  </cacheSource>
  <cacheFields count="28">
    <cacheField name="Delivery ID" numFmtId="0">
      <sharedItems/>
    </cacheField>
    <cacheField name="Dispatch Date" numFmtId="14">
      <sharedItems containsDate="1" containsMixedTypes="1" minDate="2024-01-01T10:00:00" maxDate="2024-01-01T10:00:00"/>
    </cacheField>
    <cacheField name="Dispatch_After" numFmtId="14">
      <sharedItems count="42">
        <s v="2024/02/11"/>
        <s v="2024/02/10"/>
        <s v="2024/02/09"/>
        <s v="2024/02/08"/>
        <s v="2024/02/07"/>
        <s v="2024/02/06"/>
        <s v="2024/02/05"/>
        <s v="2024/02/04"/>
        <s v="2024/02/03"/>
        <s v="2024/02/02"/>
        <s v="2024/02/01"/>
        <s v="2024/01/31"/>
        <s v="2024/01/30"/>
        <s v="2024/01/29"/>
        <s v="2024/01/28"/>
        <s v="2024/01/27"/>
        <s v="2024/01/26"/>
        <s v="2024/01/25"/>
        <s v="2024/01/24"/>
        <s v="2024/01/23"/>
        <s v="2024/01/22"/>
        <s v="2024/01/21"/>
        <s v="2024/01/20"/>
        <s v="2024/01/19"/>
        <s v="2024/01/18"/>
        <s v="2024/01/17"/>
        <s v="2024/01/16"/>
        <s v="2024/01/15"/>
        <s v="2024/01/14"/>
        <s v="2024/01/13"/>
        <s v="2024/01/12"/>
        <s v="2024/01/11"/>
        <s v="2024/01/10"/>
        <s v="2024/01/09"/>
        <s v="2024/01/08"/>
        <s v="2024/01/07"/>
        <s v="2024/01/06"/>
        <s v="2024/01/05"/>
        <s v="2024/01/04"/>
        <s v="2024/01/03"/>
        <s v="2024/01/02"/>
        <s v="2024/01/01"/>
      </sharedItems>
    </cacheField>
    <cacheField name="Actual Arrival" numFmtId="14">
      <sharedItems/>
    </cacheField>
    <cacheField name="Actual_Arrival After" numFmtId="14">
      <sharedItems/>
    </cacheField>
    <cacheField name="Expected Arrival" numFmtId="14">
      <sharedItems/>
    </cacheField>
    <cacheField name="Ezpected_Arrival_After" numFmtId="0">
      <sharedItems/>
    </cacheField>
    <cacheField name="Seasons" numFmtId="49">
      <sharedItems/>
    </cacheField>
    <cacheField name="Delivery delay" numFmtId="2">
      <sharedItems containsSemiMixedTypes="0" containsString="0" containsNumber="1" minValue="2.0000000000582077" maxValue="24.999999999941792"/>
    </cacheField>
    <cacheField name="Delay in Days" numFmtId="2">
      <sharedItems containsSemiMixedTypes="0" containsString="0" containsNumber="1" containsInteger="1" minValue="0" maxValue="1"/>
    </cacheField>
    <cacheField name="Delivery Success" numFmtId="2">
      <sharedItems containsSemiMixedTypes="0" containsString="0" containsNumber="1" containsInteger="1" minValue="0" maxValue="1" count="2">
        <n v="1"/>
        <n v="0"/>
      </sharedItems>
    </cacheField>
    <cacheField name="Duration" numFmtId="2">
      <sharedItems containsSemiMixedTypes="0" containsString="0" containsNumber="1" containsInteger="1" minValue="12" maxValue="12"/>
    </cacheField>
    <cacheField name="Duration in days" numFmtId="2">
      <sharedItems containsSemiMixedTypes="0" containsString="0" containsNumber="1" containsInteger="1" minValue="0" maxValue="1"/>
    </cacheField>
    <cacheField name="Route Code" numFmtId="0">
      <sharedItems count="6">
        <s v="R4"/>
        <s v="R2"/>
        <s v="R6"/>
        <s v="R5"/>
        <s v="R3"/>
        <s v="R1"/>
      </sharedItems>
    </cacheField>
    <cacheField name="Distance (KM)" numFmtId="0">
      <sharedItems containsSemiMixedTypes="0" containsString="0" containsNumber="1" containsInteger="1" minValue="50" maxValue="999" count="606">
        <n v="680"/>
        <n v="866"/>
        <n v="137"/>
        <n v="525"/>
        <n v="843"/>
        <n v="493"/>
        <n v="426"/>
        <n v="573"/>
        <n v="641"/>
        <n v="322"/>
        <n v="432"/>
        <n v="417"/>
        <n v="141"/>
        <n v="542"/>
        <n v="930"/>
        <n v="583"/>
        <n v="465"/>
        <n v="115"/>
        <n v="93"/>
        <n v="103"/>
        <n v="132"/>
        <n v="50"/>
        <n v="727"/>
        <n v="455"/>
        <n v="616"/>
        <n v="829"/>
        <n v="882"/>
        <n v="167"/>
        <n v="390"/>
        <n v="414"/>
        <n v="476"/>
        <n v="801"/>
        <n v="243"/>
        <n v="737"/>
        <n v="846"/>
        <n v="577"/>
        <n v="91"/>
        <n v="793"/>
        <n v="848"/>
        <n v="160"/>
        <n v="681"/>
        <n v="439"/>
        <n v="293"/>
        <n v="99"/>
        <n v="730"/>
        <n v="142"/>
        <n v="949"/>
        <n v="628"/>
        <n v="957"/>
        <n v="401"/>
        <n v="767"/>
        <n v="412"/>
        <n v="694"/>
        <n v="532"/>
        <n v="241"/>
        <n v="613"/>
        <n v="910"/>
        <n v="906"/>
        <n v="363"/>
        <n v="169"/>
        <n v="388"/>
        <n v="61"/>
        <n v="951"/>
        <n v="73"/>
        <n v="944"/>
        <n v="698"/>
        <n v="688"/>
        <n v="487"/>
        <n v="451"/>
        <n v="741"/>
        <n v="667"/>
        <n v="775"/>
        <n v="316"/>
        <n v="398"/>
        <n v="540"/>
        <n v="766"/>
        <n v="557"/>
        <n v="924"/>
        <n v="254"/>
        <n v="851"/>
        <n v="331"/>
        <n v="170"/>
        <n v="337"/>
        <n v="484"/>
        <n v="750"/>
        <n v="675"/>
        <n v="416"/>
        <n v="270"/>
        <n v="350"/>
        <n v="762"/>
        <n v="868"/>
        <n v="336"/>
        <n v="749"/>
        <n v="176"/>
        <n v="972"/>
        <n v="838"/>
        <n v="844"/>
        <n v="364"/>
        <n v="183"/>
        <n v="719"/>
        <n v="808"/>
        <n v="903"/>
        <n v="632"/>
        <n v="196"/>
        <n v="878"/>
        <n v="351"/>
        <n v="659"/>
        <n v="411"/>
        <n v="856"/>
        <n v="943"/>
        <n v="255"/>
        <n v="143"/>
        <n v="731"/>
        <n v="147"/>
        <n v="219"/>
        <n v="431"/>
        <n v="563"/>
        <n v="911"/>
        <n v="554"/>
        <n v="679"/>
        <n v="464"/>
        <n v="440"/>
        <n v="523"/>
        <n v="902"/>
        <n v="551"/>
        <n v="155"/>
        <n v="936"/>
        <n v="247"/>
        <n v="171"/>
        <n v="901"/>
        <n v="553"/>
        <n v="438"/>
        <n v="852"/>
        <n v="538"/>
        <n v="855"/>
        <n v="478"/>
        <n v="689"/>
        <n v="256"/>
        <n v="106"/>
        <n v="760"/>
        <n v="112"/>
        <n v="325"/>
        <n v="591"/>
        <n v="278"/>
        <n v="744"/>
        <n v="180"/>
        <n v="859"/>
        <n v="634"/>
        <n v="880"/>
        <n v="56"/>
        <n v="884"/>
        <n v="75"/>
        <n v="92"/>
        <n v="135"/>
        <n v="657"/>
        <n v="915"/>
        <n v="548"/>
        <n v="640"/>
        <n v="546"/>
        <n v="817"/>
        <n v="705"/>
        <n v="818"/>
        <n v="961"/>
        <n v="78"/>
        <n v="879"/>
        <n v="708"/>
        <n v="555"/>
        <n v="978"/>
        <n v="329"/>
        <n v="666"/>
        <n v="771"/>
        <n v="338"/>
        <n v="297"/>
        <n v="545"/>
        <n v="997"/>
        <n v="304"/>
        <n v="303"/>
        <n v="328"/>
        <n v="51"/>
        <n v="669"/>
        <n v="486"/>
        <n v="245"/>
        <n v="594"/>
        <n v="210"/>
        <n v="374"/>
        <n v="290"/>
        <n v="393"/>
        <n v="300"/>
        <n v="235"/>
        <n v="261"/>
        <n v="211"/>
        <n v="969"/>
        <n v="344"/>
        <n v="758"/>
        <n v="658"/>
        <n v="215"/>
        <n v="250"/>
        <n v="69"/>
        <n v="216"/>
        <n v="185"/>
        <n v="754"/>
        <n v="725"/>
        <n v="205"/>
        <n v="108"/>
        <n v="367"/>
        <n v="244"/>
        <n v="984"/>
        <n v="682"/>
        <n v="146"/>
        <n v="495"/>
        <n v="509"/>
        <n v="556"/>
        <n v="836"/>
        <n v="190"/>
        <n v="321"/>
        <n v="100"/>
        <n v="946"/>
        <n v="960"/>
        <n v="222"/>
        <n v="514"/>
        <n v="654"/>
        <n v="276"/>
        <n v="956"/>
        <n v="387"/>
        <n v="179"/>
        <n v="153"/>
        <n v="905"/>
        <n v="156"/>
        <n v="63"/>
        <n v="206"/>
        <n v="113"/>
        <n v="200"/>
        <n v="188"/>
        <n v="481"/>
        <n v="148"/>
        <n v="941"/>
        <n v="345"/>
        <n v="537"/>
        <n v="225"/>
        <n v="315"/>
        <n v="496"/>
        <n v="492"/>
        <n v="111"/>
        <n v="576"/>
        <n v="953"/>
        <n v="529"/>
        <n v="917"/>
        <n v="807"/>
        <n v="645"/>
        <n v="655"/>
        <n v="945"/>
        <n v="839"/>
        <n v="500"/>
        <n v="907"/>
        <n v="510"/>
        <n v="346"/>
        <n v="68"/>
        <n v="317"/>
        <n v="650"/>
        <n v="372"/>
        <n v="138"/>
        <n v="552"/>
        <n v="313"/>
        <n v="394"/>
        <n v="835"/>
        <n v="441"/>
        <n v="402"/>
        <n v="934"/>
        <n v="490"/>
        <n v="375"/>
        <n v="302"/>
        <n v="359"/>
        <n v="592"/>
        <n v="383"/>
        <n v="193"/>
        <n v="604"/>
        <n v="568"/>
        <n v="521"/>
        <n v="618"/>
        <n v="980"/>
        <n v="475"/>
        <n v="886"/>
        <n v="286"/>
        <n v="668"/>
        <n v="788"/>
        <n v="511"/>
        <n v="301"/>
        <n v="596"/>
        <n v="453"/>
        <n v="996"/>
        <n v="985"/>
        <n v="277"/>
        <n v="443"/>
        <n v="590"/>
        <n v="468"/>
        <n v="197"/>
        <n v="646"/>
        <n v="831"/>
        <n v="58"/>
        <n v="990"/>
        <n v="970"/>
        <n v="341"/>
        <n v="459"/>
        <n v="89"/>
        <n v="561"/>
        <n v="470"/>
        <n v="365"/>
        <n v="95"/>
        <n v="693"/>
        <n v="816"/>
        <n v="954"/>
        <n v="950"/>
        <n v="104"/>
        <n v="252"/>
        <n v="226"/>
        <n v="888"/>
        <n v="233"/>
        <n v="692"/>
        <n v="419"/>
        <n v="362"/>
        <n v="506"/>
        <n v="677"/>
        <n v="812"/>
        <n v="494"/>
        <n v="229"/>
        <n v="802"/>
        <n v="305"/>
        <n v="265"/>
        <n v="456"/>
        <n v="485"/>
        <n v="479"/>
        <n v="885"/>
        <n v="403"/>
        <n v="189"/>
        <n v="637"/>
        <n v="519"/>
        <n v="810"/>
        <n v="847"/>
        <n v="373"/>
        <n v="733"/>
        <n v="88"/>
        <n v="567"/>
        <n v="638"/>
        <n v="987"/>
        <n v="483"/>
        <n v="214"/>
        <n v="541"/>
        <n v="352"/>
        <n v="933"/>
        <n v="508"/>
        <n v="701"/>
        <n v="643"/>
        <n v="357"/>
        <n v="502"/>
        <n v="504"/>
        <n v="792"/>
        <n v="539"/>
        <n v="158"/>
        <n v="876"/>
        <n v="673"/>
        <n v="82"/>
        <n v="204"/>
        <n v="883"/>
        <n v="471"/>
        <n v="761"/>
        <n v="676"/>
        <n v="466"/>
        <n v="716"/>
        <n v="237"/>
        <n v="371"/>
        <n v="974"/>
        <n v="752"/>
        <n v="574"/>
        <n v="714"/>
        <n v="407"/>
        <n v="971"/>
        <n v="723"/>
        <n v="620"/>
        <n v="840"/>
        <n v="423"/>
        <n v="126"/>
        <n v="450"/>
        <n v="257"/>
        <n v="413"/>
        <n v="370"/>
        <n v="358"/>
        <n v="710"/>
        <n v="607"/>
        <n v="522"/>
        <n v="380"/>
        <n v="207"/>
        <n v="631"/>
        <n v="740"/>
        <n v="857"/>
        <n v="916"/>
        <n v="776"/>
        <n v="326"/>
        <n v="144"/>
        <n v="324"/>
        <n v="826"/>
        <n v="896"/>
        <n v="83"/>
        <n v="918"/>
        <n v="339"/>
        <n v="168"/>
        <n v="392"/>
        <n v="981"/>
        <n v="908"/>
        <n v="202"/>
        <n v="309"/>
        <n v="968"/>
        <n v="505"/>
        <n v="718"/>
        <n v="186"/>
        <n v="294"/>
        <n v="889"/>
        <n v="571"/>
        <n v="779"/>
        <n v="536"/>
        <n v="173"/>
        <n v="165"/>
        <n v="260"/>
        <n v="208"/>
        <n v="975"/>
        <n v="937"/>
        <n v="447"/>
        <n v="633"/>
        <n v="354"/>
        <n v="385"/>
        <n v="220"/>
        <n v="696"/>
        <n v="117"/>
        <n v="966"/>
        <n v="922"/>
        <n v="368"/>
        <n v="729"/>
        <n v="272"/>
        <n v="332"/>
        <n v="435"/>
        <n v="340"/>
        <n v="288"/>
        <n v="862"/>
        <n v="728"/>
        <n v="334"/>
        <n v="629"/>
        <n v="434"/>
        <n v="686"/>
        <n v="797"/>
        <n v="983"/>
        <n v="62"/>
        <n v="203"/>
        <n v="579"/>
        <n v="794"/>
        <n v="600"/>
        <n v="472"/>
        <n v="982"/>
        <n v="462"/>
        <n v="489"/>
        <n v="649"/>
        <n v="989"/>
        <n v="958"/>
        <n v="700"/>
        <n v="875"/>
        <n v="283"/>
        <n v="892"/>
        <n v="695"/>
        <n v="606"/>
        <n v="863"/>
        <n v="992"/>
        <n v="900"/>
        <n v="626"/>
        <n v="287"/>
        <n v="614"/>
        <n v="425"/>
        <n v="926"/>
        <n v="909"/>
        <n v="469"/>
        <n v="938"/>
        <n v="327"/>
        <n v="853"/>
        <n v="623"/>
        <n v="778"/>
        <n v="395"/>
        <n v="55"/>
        <n v="400"/>
        <n v="770"/>
        <n v="404"/>
        <n v="942"/>
        <n v="232"/>
        <n v="547"/>
        <n v="74"/>
        <n v="361"/>
        <n v="66"/>
        <n v="418"/>
        <n v="581"/>
        <n v="988"/>
        <n v="154"/>
        <n v="849"/>
        <n v="599"/>
        <n v="601"/>
        <n v="448"/>
        <n v="497"/>
        <n v="621"/>
        <n v="446"/>
        <n v="429"/>
        <n v="128"/>
        <n v="134"/>
        <n v="912"/>
        <n v="965"/>
        <n v="152"/>
        <n v="873"/>
        <n v="223"/>
        <n v="366"/>
        <n v="790"/>
        <n v="513"/>
        <n v="531"/>
        <n v="834"/>
        <n v="782"/>
        <n v="378"/>
        <n v="543"/>
        <n v="867"/>
        <n v="474"/>
        <n v="433"/>
        <n v="671"/>
        <n v="491"/>
        <n v="624"/>
        <n v="803"/>
        <n v="369"/>
        <n v="845"/>
        <n v="267"/>
        <n v="994"/>
        <n v="110"/>
        <n v="275"/>
        <n v="198"/>
        <n v="253"/>
        <n v="221"/>
        <n v="948"/>
        <n v="262"/>
        <n v="201"/>
        <n v="672"/>
        <n v="755"/>
        <n v="764"/>
        <n v="136"/>
        <n v="80"/>
        <n v="904"/>
        <n v="166"/>
        <n v="535"/>
        <n v="319"/>
        <n v="584"/>
        <n v="772"/>
        <n v="999"/>
        <n v="96"/>
        <n v="242"/>
        <n v="348"/>
        <n v="795"/>
        <n v="647"/>
        <n v="424"/>
        <n v="721"/>
        <n v="973"/>
        <n v="757"/>
        <n v="753"/>
        <n v="213"/>
        <n v="639"/>
        <n v="663"/>
        <n v="515"/>
        <n v="789"/>
        <n v="406"/>
        <n v="877"/>
        <n v="732"/>
        <n v="181"/>
        <n v="560"/>
        <n v="284"/>
        <n v="285"/>
        <n v="858"/>
        <n v="343"/>
        <n v="898"/>
        <n v="264"/>
        <n v="687"/>
        <n v="869"/>
        <n v="920"/>
        <n v="396"/>
        <n v="282"/>
        <n v="139"/>
        <n v="379"/>
        <n v="97"/>
        <n v="85"/>
        <n v="697"/>
        <n v="307"/>
        <n v="602"/>
        <n v="428"/>
        <n v="929"/>
        <n v="59"/>
        <n v="477"/>
        <n v="625"/>
        <n v="258"/>
        <n v="389"/>
        <n v="653"/>
        <n v="872"/>
        <n v="864"/>
        <n v="528"/>
        <n v="263"/>
        <n v="520"/>
        <n v="566"/>
        <n v="777"/>
        <n v="578"/>
        <n v="421"/>
      </sharedItems>
    </cacheField>
    <cacheField name="Revenue ($)" numFmtId="166">
      <sharedItems containsSemiMixedTypes="0" containsString="0" containsNumber="1" containsInteger="1" minValue="500" maxValue="4994" count="902">
        <n v="4782"/>
        <n v="4641"/>
        <n v="2897"/>
        <n v="2325"/>
        <n v="4658"/>
        <n v="2348"/>
        <n v="3403"/>
        <n v="1821"/>
        <n v="2900"/>
        <n v="3271"/>
        <n v="1151"/>
        <n v="3951"/>
        <n v="1818"/>
        <n v="793"/>
        <n v="3743"/>
        <n v="2450"/>
        <n v="1978"/>
        <n v="985"/>
        <n v="535"/>
        <n v="2790"/>
        <n v="1751"/>
        <n v="1509"/>
        <n v="529"/>
        <n v="668"/>
        <n v="3427"/>
        <n v="1590"/>
        <n v="2969"/>
        <n v="2388"/>
        <n v="4845"/>
        <n v="1876"/>
        <n v="4444"/>
        <n v="1053"/>
        <n v="2464"/>
        <n v="1188"/>
        <n v="2028"/>
        <n v="2432"/>
        <n v="3487"/>
        <n v="3377"/>
        <n v="2687"/>
        <n v="3724"/>
        <n v="4397"/>
        <n v="1157"/>
        <n v="2926"/>
        <n v="2948"/>
        <n v="3948"/>
        <n v="4683"/>
        <n v="2541"/>
        <n v="2617"/>
        <n v="1547"/>
        <n v="3349"/>
        <n v="3601"/>
        <n v="596"/>
        <n v="2001"/>
        <n v="2531"/>
        <n v="2875"/>
        <n v="1657"/>
        <n v="3081"/>
        <n v="3597"/>
        <n v="2578"/>
        <n v="1167"/>
        <n v="1164"/>
        <n v="525"/>
        <n v="4751"/>
        <n v="2562"/>
        <n v="673"/>
        <n v="568"/>
        <n v="4532"/>
        <n v="2307"/>
        <n v="1784"/>
        <n v="1712"/>
        <n v="3781"/>
        <n v="1389"/>
        <n v="827"/>
        <n v="2988"/>
        <n v="1381"/>
        <n v="797"/>
        <n v="1958"/>
        <n v="1779"/>
        <n v="1941"/>
        <n v="3260"/>
        <n v="1364"/>
        <n v="3848"/>
        <n v="2542"/>
        <n v="3930"/>
        <n v="4551"/>
        <n v="2331"/>
        <n v="2299"/>
        <n v="1592"/>
        <n v="1676"/>
        <n v="2292"/>
        <n v="4395"/>
        <n v="1458"/>
        <n v="4852"/>
        <n v="2603"/>
        <n v="4121"/>
        <n v="4588"/>
        <n v="1675"/>
        <n v="4766"/>
        <n v="1148"/>
        <n v="2545"/>
        <n v="3512"/>
        <n v="3560"/>
        <n v="1680"/>
        <n v="3044"/>
        <n v="1173"/>
        <n v="1455"/>
        <n v="2648"/>
        <n v="3433"/>
        <n v="1165"/>
        <n v="972"/>
        <n v="1966"/>
        <n v="2130"/>
        <n v="1719"/>
        <n v="4221"/>
        <n v="825"/>
        <n v="4912"/>
        <n v="4260"/>
        <n v="2640"/>
        <n v="3619"/>
        <n v="3623"/>
        <n v="3033"/>
        <n v="944"/>
        <n v="2786"/>
        <n v="4652"/>
        <n v="2517"/>
        <n v="3307"/>
        <n v="4988"/>
        <n v="3530"/>
        <n v="2087"/>
        <n v="4826"/>
        <n v="4115"/>
        <n v="2548"/>
        <n v="1707"/>
        <n v="698"/>
        <n v="4298"/>
        <n v="3911"/>
        <n v="3833"/>
        <n v="981"/>
        <n v="1257"/>
        <n v="1339"/>
        <n v="2928"/>
        <n v="2063"/>
        <n v="4994"/>
        <n v="1491"/>
        <n v="2032"/>
        <n v="1310"/>
        <n v="2696"/>
        <n v="505"/>
        <n v="4829"/>
        <n v="1921"/>
        <n v="3801"/>
        <n v="2171"/>
        <n v="2294"/>
        <n v="787"/>
        <n v="2039"/>
        <n v="3618"/>
        <n v="1192"/>
        <n v="715"/>
        <n v="4198"/>
        <n v="1175"/>
        <n v="1434"/>
        <n v="713"/>
        <n v="701"/>
        <n v="1796"/>
        <n v="1524"/>
        <n v="629"/>
        <n v="956"/>
        <n v="4044"/>
        <n v="1946"/>
        <n v="1772"/>
        <n v="571"/>
        <n v="2947"/>
        <n v="4322"/>
        <n v="3341"/>
        <n v="4764"/>
        <n v="4719"/>
        <n v="743"/>
        <n v="3768"/>
        <n v="2789"/>
        <n v="2214"/>
        <n v="2164"/>
        <n v="3294"/>
        <n v="3649"/>
        <n v="3661"/>
        <n v="789"/>
        <n v="4103"/>
        <n v="1232"/>
        <n v="2368"/>
        <n v="4853"/>
        <n v="1322"/>
        <n v="1059"/>
        <n v="3158"/>
        <n v="3917"/>
        <n v="4035"/>
        <n v="1574"/>
        <n v="2782"/>
        <n v="2247"/>
        <n v="3315"/>
        <n v="3814"/>
        <n v="4655"/>
        <n v="3300"/>
        <n v="4550"/>
        <n v="3541"/>
        <n v="2635"/>
        <n v="3987"/>
        <n v="574"/>
        <n v="3809"/>
        <n v="1237"/>
        <n v="585"/>
        <n v="2685"/>
        <n v="4975"/>
        <n v="772"/>
        <n v="1021"/>
        <n v="3051"/>
        <n v="4877"/>
        <n v="2359"/>
        <n v="3691"/>
        <n v="2876"/>
        <n v="4698"/>
        <n v="2144"/>
        <n v="4557"/>
        <n v="3523"/>
        <n v="4514"/>
        <n v="4954"/>
        <n v="2787"/>
        <n v="685"/>
        <n v="4212"/>
        <n v="3142"/>
        <n v="3447"/>
        <n v="2282"/>
        <n v="4255"/>
        <n v="4592"/>
        <n v="3894"/>
        <n v="3094"/>
        <n v="897"/>
        <n v="2158"/>
        <n v="4781"/>
        <n v="3972"/>
        <n v="4077"/>
        <n v="4405"/>
        <n v="1023"/>
        <n v="4873"/>
        <n v="2676"/>
        <n v="4296"/>
        <n v="4562"/>
        <n v="1803"/>
        <n v="1663"/>
        <n v="4522"/>
        <n v="4700"/>
        <n v="2343"/>
        <n v="2484"/>
        <n v="3741"/>
        <n v="4512"/>
        <n v="540"/>
        <n v="2100"/>
        <n v="4914"/>
        <n v="2206"/>
        <n v="3190"/>
        <n v="1377"/>
        <n v="4667"/>
        <n v="4724"/>
        <n v="506"/>
        <n v="4192"/>
        <n v="1662"/>
        <n v="4246"/>
        <n v="2472"/>
        <n v="2795"/>
        <n v="1319"/>
        <n v="1644"/>
        <n v="4289"/>
        <n v="3640"/>
        <n v="1187"/>
        <n v="2148"/>
        <n v="666"/>
        <n v="3802"/>
        <n v="4924"/>
        <n v="2783"/>
        <n v="872"/>
        <n v="4957"/>
        <n v="3488"/>
        <n v="4642"/>
        <n v="1550"/>
        <n v="2661"/>
        <n v="2337"/>
        <n v="2198"/>
        <n v="4540"/>
        <n v="3177"/>
        <n v="518"/>
        <n v="3452"/>
        <n v="3434"/>
        <n v="4506"/>
        <n v="3035"/>
        <n v="1671"/>
        <n v="4904"/>
        <n v="4685"/>
        <n v="1026"/>
        <n v="4688"/>
        <n v="3708"/>
        <n v="2990"/>
        <n v="4694"/>
        <n v="4285"/>
        <n v="2082"/>
        <n v="2915"/>
        <n v="1785"/>
        <n v="3000"/>
        <n v="2805"/>
        <n v="4933"/>
        <n v="849"/>
        <n v="1072"/>
        <n v="4355"/>
        <n v="4508"/>
        <n v="1585"/>
        <n v="4943"/>
        <n v="992"/>
        <n v="2052"/>
        <n v="3600"/>
        <n v="1380"/>
        <n v="2802"/>
        <n v="2236"/>
        <n v="809"/>
        <n v="2894"/>
        <n v="1674"/>
        <n v="3835"/>
        <n v="2751"/>
        <n v="4869"/>
        <n v="3672"/>
        <n v="4081"/>
        <n v="1254"/>
        <n v="2500"/>
        <n v="4156"/>
        <n v="4281"/>
        <n v="2728"/>
        <n v="3144"/>
        <n v="3542"/>
        <n v="675"/>
        <n v="4233"/>
        <n v="2045"/>
        <n v="2887"/>
        <n v="4349"/>
        <n v="3477"/>
        <n v="1405"/>
        <n v="3005"/>
        <n v="2444"/>
        <n v="1700"/>
        <n v="2712"/>
        <n v="3109"/>
        <n v="3973"/>
        <n v="3391"/>
        <n v="1437"/>
        <n v="4637"/>
        <n v="2628"/>
        <n v="931"/>
        <n v="834"/>
        <n v="4451"/>
        <n v="3106"/>
        <n v="1444"/>
        <n v="4073"/>
        <n v="1199"/>
        <n v="4228"/>
        <n v="2173"/>
        <n v="4746"/>
        <n v="883"/>
        <n v="4466"/>
        <n v="2191"/>
        <n v="3457"/>
        <n v="948"/>
        <n v="2381"/>
        <n v="3256"/>
        <n v="2481"/>
        <n v="1281"/>
        <n v="3012"/>
        <n v="4430"/>
        <n v="3740"/>
        <n v="4560"/>
        <n v="1476"/>
        <n v="857"/>
        <n v="804"/>
        <n v="4436"/>
        <n v="2922"/>
        <n v="1743"/>
        <n v="3994"/>
        <n v="3052"/>
        <n v="899"/>
        <n v="1249"/>
        <n v="974"/>
        <n v="4668"/>
        <n v="2010"/>
        <n v="842"/>
        <n v="1711"/>
        <n v="3937"/>
        <n v="4419"/>
        <n v="3678"/>
        <n v="4803"/>
        <n v="1568"/>
        <n v="3153"/>
        <n v="1066"/>
        <n v="3715"/>
        <n v="2776"/>
        <n v="674"/>
        <n v="4716"/>
        <n v="2434"/>
        <n v="4801"/>
        <n v="3261"/>
        <n v="3794"/>
        <n v="2455"/>
        <n v="846"/>
        <n v="3034"/>
        <n v="1142"/>
        <n v="550"/>
        <n v="3453"/>
        <n v="2529"/>
        <n v="1540"/>
        <n v="4050"/>
        <n v="1424"/>
        <n v="3953"/>
        <n v="1720"/>
        <n v="1471"/>
        <n v="707"/>
        <n v="4066"/>
        <n v="2411"/>
        <n v="3929"/>
        <n v="1000"/>
        <n v="823"/>
        <n v="2703"/>
        <n v="545"/>
        <n v="3767"/>
        <n v="3947"/>
        <n v="1701"/>
        <n v="4705"/>
        <n v="2457"/>
        <n v="851"/>
        <n v="3379"/>
        <n v="763"/>
        <n v="4590"/>
        <n v="1255"/>
        <n v="3555"/>
        <n v="4469"/>
        <n v="2113"/>
        <n v="2777"/>
        <n v="2825"/>
        <n v="3684"/>
        <n v="1816"/>
        <n v="1286"/>
        <n v="3839"/>
        <n v="3602"/>
        <n v="4119"/>
        <n v="3679"/>
        <n v="2992"/>
        <n v="1799"/>
        <n v="3886"/>
        <n v="2727"/>
        <n v="2774"/>
        <n v="2403"/>
        <n v="2919"/>
        <n v="1040"/>
        <n v="955"/>
        <n v="4494"/>
        <n v="3136"/>
        <n v="1385"/>
        <n v="753"/>
        <n v="1950"/>
        <n v="1431"/>
        <n v="3169"/>
        <n v="953"/>
        <n v="3082"/>
        <n v="4287"/>
        <n v="1991"/>
        <n v="4178"/>
        <n v="3351"/>
        <n v="1057"/>
        <n v="4871"/>
        <n v="3357"/>
        <n v="711"/>
        <n v="2042"/>
        <n v="2561"/>
        <n v="4608"/>
        <n v="989"/>
        <n v="2971"/>
        <n v="2663"/>
        <n v="2932"/>
        <n v="1248"/>
        <n v="2040"/>
        <n v="3055"/>
        <n v="4580"/>
        <n v="995"/>
        <n v="1984"/>
        <n v="2984"/>
        <n v="1382"/>
        <n v="2573"/>
        <n v="2634"/>
        <n v="2585"/>
        <n v="2793"/>
        <n v="2734"/>
        <n v="2090"/>
        <n v="1692"/>
        <n v="3650"/>
        <n v="3502"/>
        <n v="2077"/>
        <n v="3658"/>
        <n v="1867"/>
        <n v="1272"/>
        <n v="1625"/>
        <n v="2170"/>
        <n v="1549"/>
        <n v="3765"/>
        <n v="3086"/>
        <n v="3135"/>
        <n v="595"/>
        <n v="3941"/>
        <n v="2106"/>
        <n v="2495"/>
        <n v="865"/>
        <n v="3824"/>
        <n v="1873"/>
        <n v="4850"/>
        <n v="2927"/>
        <n v="3997"/>
        <n v="1448"/>
        <n v="3220"/>
        <n v="3463"/>
        <n v="3376"/>
        <n v="697"/>
        <n v="2425"/>
        <n v="1917"/>
        <n v="1742"/>
        <n v="4377"/>
        <n v="2822"/>
        <n v="3622"/>
        <n v="4213"/>
        <n v="1146"/>
        <n v="630"/>
        <n v="2311"/>
        <n v="1890"/>
        <n v="4497"/>
        <n v="4429"/>
        <n v="4485"/>
        <n v="2683"/>
        <n v="2890"/>
        <n v="604"/>
        <n v="4017"/>
        <n v="1500"/>
        <n v="4008"/>
        <n v="4851"/>
        <n v="4657"/>
        <n v="4177"/>
        <n v="4400"/>
        <n v="4258"/>
        <n v="1687"/>
        <n v="2740"/>
        <n v="4476"/>
        <n v="2433"/>
        <n v="1358"/>
        <n v="4670"/>
        <n v="2493"/>
        <n v="3289"/>
        <n v="2269"/>
        <n v="3232"/>
        <n v="1967"/>
        <n v="4408"/>
        <n v="552"/>
        <n v="785"/>
        <n v="4386"/>
        <n v="1820"/>
        <n v="2943"/>
        <n v="3946"/>
        <n v="644"/>
        <n v="4968"/>
        <n v="4787"/>
        <n v="2074"/>
        <n v="1979"/>
        <n v="3527"/>
        <n v="3065"/>
        <n v="2949"/>
        <n v="1759"/>
        <n v="2675"/>
        <n v="2719"/>
        <n v="3473"/>
        <n v="821"/>
        <n v="3547"/>
        <n v="2200"/>
        <n v="4276"/>
        <n v="2942"/>
        <n v="2015"/>
        <n v="1733"/>
        <n v="4617"/>
        <n v="2007"/>
        <n v="2664"/>
        <n v="4903"/>
        <n v="2156"/>
        <n v="3737"/>
        <n v="657"/>
        <n v="2384"/>
        <n v="1372"/>
        <n v="4390"/>
        <n v="3785"/>
        <n v="3843"/>
        <n v="1056"/>
        <n v="3466"/>
        <n v="1591"/>
        <n v="3390"/>
        <n v="1181"/>
        <n v="4315"/>
        <n v="3170"/>
        <n v="2839"/>
        <n v="2512"/>
        <n v="3303"/>
        <n v="2981"/>
        <n v="976"/>
        <n v="2080"/>
        <n v="4955"/>
        <n v="1810"/>
        <n v="1166"/>
        <n v="3058"/>
        <n v="4152"/>
        <n v="4163"/>
        <n v="4909"/>
        <n v="4731"/>
        <n v="4023"/>
        <n v="1514"/>
        <n v="1856"/>
        <n v="1094"/>
        <n v="2024"/>
        <n v="4120"/>
        <n v="1926"/>
        <n v="4311"/>
        <n v="3856"/>
        <n v="3593"/>
        <n v="3529"/>
        <n v="3561"/>
        <n v="2888"/>
        <n v="2055"/>
        <n v="945"/>
        <n v="2924"/>
        <n v="4240"/>
        <n v="4025"/>
        <n v="3966"/>
        <n v="4524"/>
        <n v="3421"/>
        <n v="779"/>
        <n v="1884"/>
        <n v="1033"/>
        <n v="869"/>
        <n v="587"/>
        <n v="4596"/>
        <n v="2645"/>
        <n v="4944"/>
        <n v="1787"/>
        <n v="4980"/>
        <n v="3982"/>
        <n v="1938"/>
        <n v="4042"/>
        <n v="1288"/>
        <n v="4638"/>
        <n v="1330"/>
        <n v="3936"/>
        <n v="1976"/>
        <n v="1052"/>
        <n v="2810"/>
        <n v="1369"/>
        <n v="2827"/>
        <n v="1297"/>
        <n v="3610"/>
        <n v="1231"/>
        <n v="1537"/>
        <n v="2118"/>
        <n v="4183"/>
        <n v="3467"/>
        <n v="870"/>
        <n v="1189"/>
        <n v="2650"/>
        <n v="2745"/>
        <n v="2674"/>
        <n v="1905"/>
        <n v="3969"/>
        <n v="3646"/>
        <n v="4448"/>
        <n v="1843"/>
        <n v="4727"/>
        <n v="2035"/>
        <n v="2911"/>
        <n v="1465"/>
        <n v="649"/>
        <n v="4011"/>
        <n v="3348"/>
        <n v="2750"/>
        <n v="2637"/>
        <n v="2179"/>
        <n v="4534"/>
        <n v="1935"/>
        <n v="1780"/>
        <n v="2404"/>
        <n v="987"/>
        <n v="4199"/>
        <n v="2369"/>
        <n v="901"/>
        <n v="3235"/>
        <n v="2800"/>
        <n v="3731"/>
        <n v="4709"/>
        <n v="848"/>
        <n v="3365"/>
        <n v="3396"/>
        <n v="4371"/>
        <n v="618"/>
        <n v="2436"/>
        <n v="3441"/>
        <n v="2874"/>
        <n v="4110"/>
        <n v="3965"/>
        <n v="722"/>
        <n v="4353"/>
        <n v="4815"/>
        <n v="4269"/>
        <n v="1684"/>
        <n v="2374"/>
        <n v="1122"/>
        <n v="3559"/>
        <n v="637"/>
        <n v="3594"/>
        <n v="3096"/>
        <n v="3611"/>
        <n v="3186"/>
        <n v="4563"/>
        <n v="905"/>
        <n v="1004"/>
        <n v="670"/>
        <n v="1501"/>
        <n v="2313"/>
        <n v="3898"/>
        <n v="3402"/>
        <n v="1778"/>
        <n v="1939"/>
        <n v="4970"/>
        <n v="4895"/>
        <n v="3573"/>
        <n v="1659"/>
        <n v="4333"/>
        <n v="3876"/>
        <n v="3224"/>
        <n v="1136"/>
        <n v="2279"/>
        <n v="606"/>
        <n v="3872"/>
        <n v="4412"/>
        <n v="826"/>
        <n v="1728"/>
        <n v="3575"/>
        <n v="1270"/>
        <n v="3730"/>
        <n v="1607"/>
        <n v="4253"/>
        <n v="4854"/>
        <n v="4326"/>
        <n v="4566"/>
        <n v="719"/>
        <n v="2959"/>
        <n v="2453"/>
        <n v="500"/>
        <n v="1715"/>
        <n v="3877"/>
        <n v="1862"/>
        <n v="792"/>
        <n v="1055"/>
        <n v="3489"/>
        <n v="3666"/>
        <n v="4151"/>
        <n v="1335"/>
        <n v="734"/>
        <n v="563"/>
        <n v="1934"/>
        <n v="4846"/>
        <n v="2302"/>
        <n v="3197"/>
        <n v="4767"/>
        <n v="1569"/>
        <n v="2491"/>
        <n v="1748"/>
        <n v="4354"/>
        <n v="4324"/>
        <n v="4644"/>
        <n v="1865"/>
        <n v="3735"/>
        <n v="687"/>
        <n v="3444"/>
        <n v="1183"/>
        <n v="3515"/>
        <n v="2885"/>
        <n v="4693"/>
        <n v="4843"/>
        <n v="1929"/>
        <n v="4841"/>
        <n v="2757"/>
        <n v="1092"/>
        <n v="2558"/>
        <n v="3210"/>
        <n v="1521"/>
        <n v="3290"/>
        <n v="4491"/>
        <n v="1612"/>
        <n v="2747"/>
        <n v="3150"/>
        <n v="1084"/>
        <n v="642"/>
        <n v="973"/>
        <n v="1717"/>
        <n v="3470"/>
        <n v="4176"/>
        <n v="1642"/>
        <n v="2686"/>
        <n v="1239"/>
        <n v="3817"/>
        <n v="3283"/>
        <n v="2845"/>
        <n v="1162"/>
        <n v="4930"/>
        <n v="1017"/>
        <n v="3281"/>
        <n v="4072"/>
        <n v="3242"/>
        <n v="4669"/>
        <n v="3789"/>
        <n v="903"/>
        <n v="4619"/>
        <n v="2487"/>
        <n v="3471"/>
        <n v="3998"/>
        <n v="1788"/>
        <n v="2721"/>
        <n v="1287"/>
        <n v="583"/>
        <n v="820"/>
        <n v="759"/>
        <n v="2851"/>
        <n v="717"/>
        <n v="2571"/>
        <n v="1652"/>
        <n v="1781"/>
        <n v="4897"/>
        <n v="2046"/>
        <n v="2283"/>
        <n v="808"/>
        <n v="4230"/>
        <n v="2448"/>
        <n v="1447"/>
        <n v="4146"/>
        <n v="2477"/>
        <n v="2375"/>
        <n v="2801"/>
        <n v="3008"/>
        <n v="742"/>
        <n v="4303"/>
        <n v="2096"/>
        <n v="4634"/>
        <n v="2261"/>
        <n v="1520"/>
        <n v="3323"/>
        <n v="1220"/>
        <n v="1805"/>
        <n v="1566"/>
        <n v="991"/>
        <n v="1102"/>
        <n v="4501"/>
        <n v="3665"/>
        <n v="1065"/>
        <n v="3970"/>
        <n v="1736"/>
        <n v="3483"/>
        <n v="1889"/>
        <n v="4093"/>
        <n v="4859"/>
        <n v="4304"/>
        <n v="2859"/>
        <n v="1608"/>
        <n v="3248"/>
        <n v="4929"/>
        <n v="2290"/>
        <n v="4696"/>
        <n v="983"/>
        <n v="4499"/>
        <n v="2306"/>
        <n v="4348"/>
        <n v="2970"/>
        <n v="2837"/>
        <n v="4793"/>
        <n v="4171"/>
        <n v="917"/>
        <n v="1300"/>
        <n v="4523"/>
        <n v="911"/>
        <n v="4342"/>
        <n v="2079"/>
        <n v="760"/>
        <n v="1507"/>
        <n v="3292"/>
        <n v="3709"/>
        <n v="1049"/>
        <n v="1105"/>
        <n v="2785"/>
        <n v="4812"/>
        <n v="3592"/>
        <n v="2456"/>
        <n v="4210"/>
      </sharedItems>
    </cacheField>
    <cacheField name="Fuel Cost ($)" numFmtId="166">
      <sharedItems containsSemiMixedTypes="0" containsString="0" containsNumber="1" containsInteger="1" minValue="50" maxValue="798"/>
    </cacheField>
    <cacheField name="Load Weight (Tonnes)" numFmtId="0">
      <sharedItems containsSemiMixedTypes="0" containsString="0" containsNumber="1" containsInteger="1" minValue="1" maxValue="29" count="29">
        <n v="22"/>
        <n v="23"/>
        <n v="5"/>
        <n v="29"/>
        <n v="14"/>
        <n v="11"/>
        <n v="17"/>
        <n v="16"/>
        <n v="4"/>
        <n v="28"/>
        <n v="26"/>
        <n v="10"/>
        <n v="19"/>
        <n v="20"/>
        <n v="27"/>
        <n v="9"/>
        <n v="3"/>
        <n v="12"/>
        <n v="24"/>
        <n v="2"/>
        <n v="8"/>
        <n v="1"/>
        <n v="25"/>
        <n v="15"/>
        <n v="21"/>
        <n v="6"/>
        <n v="18"/>
        <n v="7"/>
        <n v="13"/>
      </sharedItems>
    </cacheField>
    <cacheField name="Load_wtg After" numFmtId="0">
      <sharedItems/>
    </cacheField>
    <cacheField name="Fleet Type" numFmtId="0">
      <sharedItems count="4">
        <s v="Mini"/>
        <s v="Heavy"/>
        <s v="Ultra"/>
        <s v="Standard"/>
      </sharedItems>
    </cacheField>
    <cacheField name="Priority Level" numFmtId="0">
      <sharedItems count="4">
        <s v="Medium"/>
        <s v="Low"/>
        <s v="High"/>
        <s v="Urgent"/>
      </sharedItems>
    </cacheField>
    <cacheField name="Driver ID" numFmtId="0">
      <sharedItems count="50">
        <s v="DRV30"/>
        <s v="DRV5"/>
        <s v="DRV45"/>
        <s v="DRV7"/>
        <s v="DRV31"/>
        <s v="DRV34"/>
        <s v="DRV13"/>
        <s v="DRV48"/>
        <s v="DRV47"/>
        <s v="DRV16"/>
        <s v="DRV46"/>
        <s v="DRV21"/>
        <s v="DRV32"/>
        <s v="DRV22"/>
        <s v="DRV8"/>
        <s v="DRV6"/>
        <s v="DRV10"/>
        <s v="DRV36"/>
        <s v="DRV37"/>
        <s v="DRV4"/>
        <s v="DRV19"/>
        <s v="DRV18"/>
        <s v="DRV27"/>
        <s v="DRV2"/>
        <s v="DRV11"/>
        <s v="DRV29"/>
        <s v="DRV25"/>
        <s v="DRV44"/>
        <s v="DRV3"/>
        <s v="DRV12"/>
        <s v="DRV35"/>
        <s v="DRV14"/>
        <s v="DRV49"/>
        <s v="DRV17"/>
        <s v="DRV23"/>
        <s v="DRV33"/>
        <s v="DRV38"/>
        <s v="DRV20"/>
        <s v="DRV41"/>
        <s v="DRV24"/>
        <s v="DRV39"/>
        <s v="DRV26"/>
        <s v="DRV50"/>
        <s v="DRV43"/>
        <s v="DRV42"/>
        <s v="DRV9"/>
        <s v="DRV15"/>
        <s v="DRV28"/>
        <s v="DRV40"/>
        <s v="DRV1"/>
      </sharedItems>
    </cacheField>
    <cacheField name="Vendor Region" numFmtId="0">
      <sharedItems count="5">
        <s v="North"/>
        <s v="East"/>
        <s v="Central"/>
        <s v="West"/>
        <s v="South"/>
      </sharedItems>
    </cacheField>
    <cacheField name="Vendor Type" numFmtId="0">
      <sharedItems/>
    </cacheField>
    <cacheField name="Rating" numFmtId="0">
      <sharedItems containsString="0" containsBlank="1" containsNumber="1" minValue="3.8" maxValue="4.7"/>
    </cacheField>
    <cacheField name="Rating After" numFmtId="0">
      <sharedItems containsSemiMixedTypes="0" containsString="0" containsNumber="1" minValue="3.8" maxValue="4.7" count="15">
        <n v="4.5"/>
        <n v="4.2802816901408436"/>
        <n v="4.2"/>
        <n v="3.8"/>
        <n v="4.2263888888888879"/>
        <n v="4"/>
        <n v="4.2134146341463401"/>
        <n v="4.3559999999999981"/>
        <n v="4.2649999999999979"/>
        <n v="4.7"/>
        <n v="4.3169491525423709"/>
        <n v="4.280555555555555"/>
        <n v="4.2184210526315784"/>
        <n v="4.2415584415584409"/>
        <n v="4.1939759036144579"/>
      </sharedItems>
    </cacheField>
    <cacheField name="Averge Rating " numFmtId="0">
      <sharedItems/>
    </cacheField>
    <cacheField name="Revenue Efficiency " numFmtId="165">
      <sharedItems containsSemiMixedTypes="0" containsString="0" containsNumber="1" minValue="4.7071129707112969E-2" maxValue="5.7414215686274508"/>
    </cacheField>
  </cacheFields>
  <extLst>
    <ext xmlns:x14="http://schemas.microsoft.com/office/spreadsheetml/2009/9/main" uri="{725AE2AE-9491-48be-B2B4-4EB974FC3084}">
      <x14:pivotCacheDefinition pivotCacheId="6061988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D1999"/>
    <s v="2024-02-11 15:00:00"/>
    <x v="0"/>
    <s v="2024-02-12 03:00:00"/>
    <s v="2024/02/12"/>
    <s v="2024-02-12 01:00:00"/>
    <s v="2024/02/12"/>
    <s v="Winter"/>
    <n v="3"/>
    <n v="0"/>
    <x v="0"/>
    <n v="12"/>
    <n v="1"/>
    <x v="0"/>
    <x v="0"/>
    <x v="0"/>
    <n v="727"/>
    <x v="0"/>
    <s v="OK"/>
    <x v="0"/>
    <x v="0"/>
    <x v="0"/>
    <x v="0"/>
    <s v="Internal"/>
    <n v="4.5"/>
    <x v="0"/>
    <s v="4.5"/>
    <n v="0.58602941176470591"/>
  </r>
  <r>
    <s v="D1998"/>
    <s v="2024-02-11 14:00:00"/>
    <x v="0"/>
    <s v="2024-02-12 02:00:00"/>
    <s v="2024/02/12"/>
    <s v="2024-02-12 00:00:00"/>
    <s v="2024/02/12"/>
    <s v="Winter"/>
    <n v="2.0000000000582077"/>
    <n v="0"/>
    <x v="0"/>
    <n v="12"/>
    <n v="1"/>
    <x v="1"/>
    <x v="1"/>
    <x v="1"/>
    <n v="394"/>
    <x v="0"/>
    <s v="OK"/>
    <x v="1"/>
    <x v="1"/>
    <x v="1"/>
    <x v="0"/>
    <s v="Internal"/>
    <m/>
    <x v="1"/>
    <s v="4.2"/>
    <n v="0.44659353348729791"/>
  </r>
  <r>
    <s v="D1997"/>
    <s v="2024-02-11 13:00:00"/>
    <x v="0"/>
    <s v="2024-02-12 01:00:00"/>
    <s v="2024/02/12"/>
    <s v="2024-02-11 23:00:00"/>
    <s v="2024/02/11"/>
    <s v="Winter"/>
    <n v="24.999999999941792"/>
    <n v="1"/>
    <x v="1"/>
    <n v="12"/>
    <n v="1"/>
    <x v="2"/>
    <x v="2"/>
    <x v="2"/>
    <n v="261"/>
    <x v="1"/>
    <s v="OK"/>
    <x v="0"/>
    <x v="2"/>
    <x v="2"/>
    <x v="0"/>
    <s v="Internal"/>
    <n v="4.2"/>
    <x v="2"/>
    <s v="4.2"/>
    <n v="1.7621654501216546"/>
  </r>
  <r>
    <s v="D1996"/>
    <s v="2024-02-11 12:00:00"/>
    <x v="0"/>
    <s v="2024-02-12 00:00:00"/>
    <s v="2024/02/12"/>
    <s v="2024-02-11 22:00:00"/>
    <s v="2024/02/11"/>
    <s v="Winter"/>
    <n v="24"/>
    <n v="1"/>
    <x v="1"/>
    <n v="12"/>
    <n v="1"/>
    <x v="3"/>
    <x v="3"/>
    <x v="3"/>
    <n v="204"/>
    <x v="2"/>
    <s v="OK"/>
    <x v="1"/>
    <x v="2"/>
    <x v="3"/>
    <x v="1"/>
    <s v="External"/>
    <n v="3.8"/>
    <x v="3"/>
    <s v="3.8"/>
    <n v="0.36904761904761907"/>
  </r>
  <r>
    <s v="D1995"/>
    <s v="2024-02-11 11:00:00"/>
    <x v="0"/>
    <s v="2024-02-11 23:00:00"/>
    <s v="2024/02/11"/>
    <s v="2024-02-11 21:00:00"/>
    <s v="2024/02/11"/>
    <s v="Winter"/>
    <n v="23.000000000058208"/>
    <n v="0"/>
    <x v="0"/>
    <n v="12"/>
    <n v="0"/>
    <x v="3"/>
    <x v="4"/>
    <x v="4"/>
    <n v="527"/>
    <x v="3"/>
    <s v="OK"/>
    <x v="0"/>
    <x v="3"/>
    <x v="4"/>
    <x v="0"/>
    <s v="External"/>
    <n v="4.2"/>
    <x v="2"/>
    <s v="4.2"/>
    <n v="0.46045867931988926"/>
  </r>
  <r>
    <s v="D1994"/>
    <s v="2024-02-11 10:00:00"/>
    <x v="0"/>
    <s v="2024-02-11 22:00:00"/>
    <s v="2024/02/11"/>
    <s v="2024-02-11 20:00:00"/>
    <s v="2024/02/11"/>
    <s v="Winter"/>
    <n v="21.999999999941792"/>
    <n v="0"/>
    <x v="0"/>
    <n v="12"/>
    <n v="0"/>
    <x v="2"/>
    <x v="5"/>
    <x v="5"/>
    <n v="452"/>
    <x v="4"/>
    <s v="OK"/>
    <x v="0"/>
    <x v="3"/>
    <x v="5"/>
    <x v="2"/>
    <s v="External"/>
    <m/>
    <x v="4"/>
    <s v="4.2"/>
    <n v="0.3968897903989182"/>
  </r>
  <r>
    <s v="D1993"/>
    <s v="2024-02-11 09:00:00"/>
    <x v="0"/>
    <s v="2024-02-11 21:00:00"/>
    <s v="2024/02/11"/>
    <s v="2024-02-11 19:00:00"/>
    <s v="2024/02/11"/>
    <s v="Winter"/>
    <n v="21"/>
    <n v="0"/>
    <x v="0"/>
    <n v="12"/>
    <n v="0"/>
    <x v="3"/>
    <x v="6"/>
    <x v="6"/>
    <n v="215"/>
    <x v="5"/>
    <s v="OK"/>
    <x v="2"/>
    <x v="3"/>
    <x v="6"/>
    <x v="3"/>
    <s v="External"/>
    <n v="4.2"/>
    <x v="2"/>
    <s v="4.2"/>
    <n v="0.66568857589984354"/>
  </r>
  <r>
    <s v="D1992"/>
    <s v="2024-02-11 08:00:00"/>
    <x v="0"/>
    <s v="2024-02-11 20:00:00"/>
    <s v="2024/02/11"/>
    <s v="2024-02-11 18:00:00"/>
    <s v="2024/02/11"/>
    <s v="Winter"/>
    <n v="20.000000000058208"/>
    <n v="0"/>
    <x v="0"/>
    <n v="12"/>
    <n v="0"/>
    <x v="1"/>
    <x v="7"/>
    <x v="7"/>
    <n v="214"/>
    <x v="2"/>
    <s v="OK"/>
    <x v="0"/>
    <x v="1"/>
    <x v="7"/>
    <x v="0"/>
    <s v="Internal"/>
    <n v="4.5"/>
    <x v="0"/>
    <s v="4.5"/>
    <n v="0.2648342059336824"/>
  </r>
  <r>
    <s v="D1991"/>
    <s v="2024-02-11 07:00:00"/>
    <x v="0"/>
    <s v="2024-02-11 19:00:00"/>
    <s v="2024/02/11"/>
    <s v="2024-02-11 17:00:00"/>
    <s v="2024/02/11"/>
    <s v="Winter"/>
    <n v="18.999999999941792"/>
    <n v="0"/>
    <x v="0"/>
    <n v="12"/>
    <n v="0"/>
    <x v="1"/>
    <x v="8"/>
    <x v="8"/>
    <n v="193"/>
    <x v="1"/>
    <s v="OK"/>
    <x v="3"/>
    <x v="1"/>
    <x v="8"/>
    <x v="1"/>
    <s v="Internal"/>
    <n v="4"/>
    <x v="5"/>
    <s v="4"/>
    <n v="0.37701508060322414"/>
  </r>
  <r>
    <s v="D1990"/>
    <s v="2024-02-11 06:00:00"/>
    <x v="0"/>
    <s v="2024-02-11 18:00:00"/>
    <s v="2024/02/11"/>
    <s v="2024-02-11 16:00:00"/>
    <s v="2024/02/11"/>
    <s v="Winter"/>
    <n v="18"/>
    <n v="0"/>
    <x v="0"/>
    <n v="12"/>
    <n v="0"/>
    <x v="0"/>
    <x v="9"/>
    <x v="9"/>
    <n v="539"/>
    <x v="6"/>
    <s v="OK"/>
    <x v="3"/>
    <x v="2"/>
    <x v="9"/>
    <x v="2"/>
    <s v="Internal"/>
    <n v="4.5"/>
    <x v="0"/>
    <s v="4.5"/>
    <n v="0.84653209109730854"/>
  </r>
  <r>
    <s v="D1989"/>
    <s v="2024-02-11 05:00:00"/>
    <x v="0"/>
    <s v="2024-02-11 17:00:00"/>
    <s v="2024/02/11"/>
    <s v="2024-02-11 15:00:00"/>
    <s v="2024/02/11"/>
    <s v="Winter"/>
    <n v="17.000000000058208"/>
    <n v="0"/>
    <x v="0"/>
    <n v="12"/>
    <n v="0"/>
    <x v="0"/>
    <x v="10"/>
    <x v="10"/>
    <n v="422"/>
    <x v="2"/>
    <s v="OK"/>
    <x v="1"/>
    <x v="1"/>
    <x v="10"/>
    <x v="0"/>
    <s v="Internal"/>
    <n v="4.2"/>
    <x v="2"/>
    <s v="4.2"/>
    <n v="0.22202932098765432"/>
  </r>
  <r>
    <s v="D1988"/>
    <s v="2024-02-11 04:00:00"/>
    <x v="0"/>
    <s v="2024-02-11 16:00:00"/>
    <s v="2024/02/11"/>
    <s v="2024-02-11 14:00:00"/>
    <s v="2024/02/11"/>
    <s v="Winter"/>
    <n v="15.999999999941792"/>
    <n v="0"/>
    <x v="0"/>
    <n v="12"/>
    <n v="0"/>
    <x v="4"/>
    <x v="11"/>
    <x v="11"/>
    <n v="392"/>
    <x v="7"/>
    <s v="OK"/>
    <x v="0"/>
    <x v="0"/>
    <x v="9"/>
    <x v="1"/>
    <s v="External"/>
    <m/>
    <x v="6"/>
    <s v="4.2"/>
    <n v="0.78956834532374098"/>
  </r>
  <r>
    <s v="D1987"/>
    <s v="2024-02-11 03:00:00"/>
    <x v="0"/>
    <s v="2024-02-11 15:00:00"/>
    <s v="2024/02/11"/>
    <s v="2024-02-11 13:00:00"/>
    <s v="2024/02/11"/>
    <s v="Winter"/>
    <n v="15"/>
    <n v="0"/>
    <x v="0"/>
    <n v="12"/>
    <n v="0"/>
    <x v="1"/>
    <x v="12"/>
    <x v="12"/>
    <n v="690"/>
    <x v="8"/>
    <s v="OK"/>
    <x v="3"/>
    <x v="3"/>
    <x v="11"/>
    <x v="3"/>
    <s v="External"/>
    <n v="4"/>
    <x v="5"/>
    <s v="4"/>
    <n v="1.074468085106383"/>
  </r>
  <r>
    <s v="D1986"/>
    <s v="2024-02-11 02:00:00"/>
    <x v="0"/>
    <s v="2024-02-11 14:00:00"/>
    <s v="2024/02/11"/>
    <s v="2024-02-11 12:00:00"/>
    <s v="2024/02/11"/>
    <s v="Winter"/>
    <n v="14.000000000058208"/>
    <n v="0"/>
    <x v="0"/>
    <n v="12"/>
    <n v="0"/>
    <x v="5"/>
    <x v="13"/>
    <x v="13"/>
    <n v="585"/>
    <x v="4"/>
    <s v="OK"/>
    <x v="1"/>
    <x v="3"/>
    <x v="5"/>
    <x v="0"/>
    <s v="External"/>
    <m/>
    <x v="7"/>
    <s v="4.3"/>
    <n v="0.1219249692496925"/>
  </r>
  <r>
    <s v="D1985"/>
    <s v="2024-02-11 01:00:00"/>
    <x v="0"/>
    <s v="2024-02-11 13:00:00"/>
    <s v="2024/02/11"/>
    <s v="2024-02-11 11:00:00"/>
    <s v="2024/02/11"/>
    <s v="Winter"/>
    <n v="12.999999999941792"/>
    <n v="0"/>
    <x v="0"/>
    <n v="12"/>
    <n v="0"/>
    <x v="3"/>
    <x v="14"/>
    <x v="14"/>
    <n v="136"/>
    <x v="3"/>
    <s v="OK"/>
    <x v="3"/>
    <x v="3"/>
    <x v="12"/>
    <x v="3"/>
    <s v="Internal"/>
    <m/>
    <x v="8"/>
    <s v="4.2"/>
    <n v="0.33539426523297489"/>
  </r>
  <r>
    <s v="D1984"/>
    <s v="2024-02-11 00:00:00"/>
    <x v="0"/>
    <s v="2024-02-11 12:00:00"/>
    <s v="2024/02/11"/>
    <s v="2024-02-11 10:00:00"/>
    <s v="2024/02/11"/>
    <s v="Winter"/>
    <n v="12"/>
    <n v="0"/>
    <x v="0"/>
    <n v="12"/>
    <n v="0"/>
    <x v="2"/>
    <x v="15"/>
    <x v="15"/>
    <n v="485"/>
    <x v="0"/>
    <s v="OK"/>
    <x v="1"/>
    <x v="2"/>
    <x v="7"/>
    <x v="4"/>
    <s v="Internal"/>
    <n v="3.8"/>
    <x v="3"/>
    <s v="3.8"/>
    <n v="0.35020011435105775"/>
  </r>
  <r>
    <s v="D1983"/>
    <s v="2024-02-10 23:00:00"/>
    <x v="1"/>
    <s v="2024-02-11 11:00:00"/>
    <s v="2024/02/11"/>
    <s v="2024-02-11 09:00:00"/>
    <s v="2024/02/11"/>
    <s v="Winter"/>
    <n v="11.000000000058208"/>
    <n v="0"/>
    <x v="0"/>
    <n v="12"/>
    <n v="1"/>
    <x v="1"/>
    <x v="16"/>
    <x v="16"/>
    <n v="427"/>
    <x v="7"/>
    <s v="OK"/>
    <x v="2"/>
    <x v="0"/>
    <x v="13"/>
    <x v="0"/>
    <s v="Internal"/>
    <n v="4"/>
    <x v="5"/>
    <s v="4"/>
    <n v="0.35448028673835125"/>
  </r>
  <r>
    <s v="D1982"/>
    <s v="2024-02-10 22:00:00"/>
    <x v="1"/>
    <s v="2024-02-11 10:00:00"/>
    <s v="2024/02/11"/>
    <s v="2024-02-11 08:00:00"/>
    <s v="2024/02/11"/>
    <s v="Winter"/>
    <n v="9.9999999999417923"/>
    <n v="0"/>
    <x v="0"/>
    <n v="12"/>
    <n v="1"/>
    <x v="5"/>
    <x v="17"/>
    <x v="17"/>
    <n v="363"/>
    <x v="9"/>
    <s v="OK"/>
    <x v="0"/>
    <x v="3"/>
    <x v="0"/>
    <x v="2"/>
    <s v="External"/>
    <n v="4.5"/>
    <x v="0"/>
    <s v="4.5"/>
    <n v="0.71376811594202894"/>
  </r>
  <r>
    <s v="D1981"/>
    <s v="2024-02-10 21:00:00"/>
    <x v="1"/>
    <s v="2024-02-11 09:00:00"/>
    <s v="2024/02/11"/>
    <s v="2024-02-11 07:00:00"/>
    <s v="2024/02/11"/>
    <s v="Winter"/>
    <n v="9"/>
    <n v="0"/>
    <x v="0"/>
    <n v="12"/>
    <n v="1"/>
    <x v="1"/>
    <x v="18"/>
    <x v="18"/>
    <n v="342"/>
    <x v="2"/>
    <s v="OK"/>
    <x v="0"/>
    <x v="0"/>
    <x v="14"/>
    <x v="3"/>
    <s v="Internal"/>
    <n v="4.2"/>
    <x v="2"/>
    <s v="4.2"/>
    <n v="0.47939068100358423"/>
  </r>
  <r>
    <s v="D1980"/>
    <s v="2024-02-10 20:00:00"/>
    <x v="1"/>
    <s v="2024-02-11 08:00:00"/>
    <s v="2024/02/11"/>
    <s v="2024-02-11 06:00:00"/>
    <s v="2024/02/11"/>
    <s v="Winter"/>
    <n v="8.0000000000582077"/>
    <n v="0"/>
    <x v="0"/>
    <n v="12"/>
    <n v="1"/>
    <x v="4"/>
    <x v="19"/>
    <x v="19"/>
    <n v="612"/>
    <x v="10"/>
    <s v="OK"/>
    <x v="1"/>
    <x v="3"/>
    <x v="15"/>
    <x v="0"/>
    <s v="External"/>
    <n v="4.7"/>
    <x v="9"/>
    <s v="4.7"/>
    <n v="2.2572815533980584"/>
  </r>
  <r>
    <s v="D1979"/>
    <s v="2024-02-10 19:00:00"/>
    <x v="1"/>
    <s v="2024-02-11 07:00:00"/>
    <s v="2024/02/11"/>
    <s v="2024-02-11 05:00:00"/>
    <s v="2024/02/11"/>
    <s v="Winter"/>
    <n v="6.9999999999417923"/>
    <n v="0"/>
    <x v="0"/>
    <n v="12"/>
    <n v="1"/>
    <x v="5"/>
    <x v="20"/>
    <x v="20"/>
    <n v="565"/>
    <x v="11"/>
    <s v="OK"/>
    <x v="1"/>
    <x v="0"/>
    <x v="16"/>
    <x v="2"/>
    <s v="Internal"/>
    <n v="4.7"/>
    <x v="9"/>
    <s v="4.7"/>
    <n v="1.105429292929293"/>
  </r>
  <r>
    <s v="D1978"/>
    <s v="2024-02-10 18:00:00"/>
    <x v="1"/>
    <s v="2024-02-11 06:00:00"/>
    <s v="2024/02/11"/>
    <s v="2024-02-11 04:00:00"/>
    <s v="2024/02/11"/>
    <s v="Winter"/>
    <n v="6"/>
    <n v="0"/>
    <x v="0"/>
    <n v="12"/>
    <n v="1"/>
    <x v="1"/>
    <x v="21"/>
    <x v="21"/>
    <n v="549"/>
    <x v="12"/>
    <s v="OK"/>
    <x v="3"/>
    <x v="0"/>
    <x v="17"/>
    <x v="0"/>
    <s v="Internal"/>
    <m/>
    <x v="1"/>
    <s v="4.2"/>
    <n v="2.5150000000000001"/>
  </r>
  <r>
    <s v="D1977"/>
    <s v="2024-02-10 17:00:00"/>
    <x v="1"/>
    <s v="2024-02-11 05:00:00"/>
    <s v="2024/02/11"/>
    <s v="2024-02-11 03:00:00"/>
    <s v="2024/02/11"/>
    <s v="Winter"/>
    <n v="5.0000000000582077"/>
    <n v="0"/>
    <x v="0"/>
    <n v="12"/>
    <n v="1"/>
    <x v="2"/>
    <x v="22"/>
    <x v="22"/>
    <n v="343"/>
    <x v="8"/>
    <s v="OK"/>
    <x v="2"/>
    <x v="2"/>
    <x v="18"/>
    <x v="0"/>
    <s v="External"/>
    <m/>
    <x v="7"/>
    <s v="4.3"/>
    <n v="6.0637322329206787E-2"/>
  </r>
  <r>
    <s v="D1976"/>
    <s v="2024-02-10 16:00:00"/>
    <x v="1"/>
    <s v="2024-02-11 04:00:00"/>
    <s v="2024/02/11"/>
    <s v="2024-02-11 02:00:00"/>
    <s v="2024/02/11"/>
    <s v="Winter"/>
    <n v="3.9999999999417923"/>
    <n v="0"/>
    <x v="0"/>
    <n v="12"/>
    <n v="1"/>
    <x v="3"/>
    <x v="23"/>
    <x v="23"/>
    <n v="419"/>
    <x v="13"/>
    <s v="OK"/>
    <x v="0"/>
    <x v="1"/>
    <x v="19"/>
    <x v="2"/>
    <s v="Internal"/>
    <n v="4"/>
    <x v="5"/>
    <s v="4"/>
    <n v="0.12234432234432234"/>
  </r>
  <r>
    <s v="D1975"/>
    <s v="2024-02-10 15:00:00"/>
    <x v="1"/>
    <s v="2024-02-11 03:00:00"/>
    <s v="2024/02/11"/>
    <s v="2024-02-11 01:00:00"/>
    <s v="2024/02/11"/>
    <s v="Winter"/>
    <n v="3"/>
    <n v="0"/>
    <x v="0"/>
    <n v="12"/>
    <n v="1"/>
    <x v="0"/>
    <x v="24"/>
    <x v="24"/>
    <n v="487"/>
    <x v="14"/>
    <s v="OK"/>
    <x v="2"/>
    <x v="0"/>
    <x v="20"/>
    <x v="0"/>
    <s v="External"/>
    <m/>
    <x v="7"/>
    <s v="4.3"/>
    <n v="0.46360930735930733"/>
  </r>
  <r>
    <s v="D1974"/>
    <s v="2024-02-10 14:00:00"/>
    <x v="1"/>
    <s v="2024-02-11 02:00:00"/>
    <s v="2024/02/11"/>
    <s v="2024-02-11 00:00:00"/>
    <s v="2024/02/11"/>
    <s v="Winter"/>
    <n v="2.0000000000582077"/>
    <n v="0"/>
    <x v="0"/>
    <n v="12"/>
    <n v="1"/>
    <x v="0"/>
    <x v="25"/>
    <x v="25"/>
    <n v="789"/>
    <x v="15"/>
    <s v="OK"/>
    <x v="0"/>
    <x v="2"/>
    <x v="21"/>
    <x v="1"/>
    <s v="External"/>
    <n v="4.5"/>
    <x v="0"/>
    <s v="4.5"/>
    <n v="0.15983112183353437"/>
  </r>
  <r>
    <s v="D1973"/>
    <s v="2024-02-10 13:00:00"/>
    <x v="1"/>
    <s v="2024-02-11 01:00:00"/>
    <s v="2024/02/11"/>
    <s v="2024-02-10 23:00:00"/>
    <s v="2024/02/10"/>
    <s v="Winter"/>
    <n v="24.999999999941792"/>
    <n v="1"/>
    <x v="1"/>
    <n v="12"/>
    <n v="1"/>
    <x v="4"/>
    <x v="13"/>
    <x v="26"/>
    <n v="324"/>
    <x v="13"/>
    <s v="OK"/>
    <x v="3"/>
    <x v="2"/>
    <x v="22"/>
    <x v="3"/>
    <s v="External"/>
    <n v="4"/>
    <x v="5"/>
    <s v="4"/>
    <n v="0.45648831488314884"/>
  </r>
  <r>
    <s v="D1972"/>
    <s v="2024-02-10 12:00:00"/>
    <x v="1"/>
    <s v="2024-02-11 00:00:00"/>
    <s v="2024/02/11"/>
    <s v="2024-02-10 22:00:00"/>
    <s v="2024/02/10"/>
    <s v="Winter"/>
    <n v="24"/>
    <n v="1"/>
    <x v="1"/>
    <n v="12"/>
    <n v="1"/>
    <x v="1"/>
    <x v="26"/>
    <x v="27"/>
    <n v="185"/>
    <x v="3"/>
    <s v="OK"/>
    <x v="3"/>
    <x v="0"/>
    <x v="23"/>
    <x v="0"/>
    <s v="Internal"/>
    <n v="4.5"/>
    <x v="0"/>
    <s v="4.5"/>
    <n v="0.2256235827664399"/>
  </r>
  <r>
    <s v="D1971"/>
    <s v="2024-02-10 11:00:00"/>
    <x v="1"/>
    <s v="2024-02-10 23:00:00"/>
    <s v="2024/02/10"/>
    <s v="2024-02-10 21:00:00"/>
    <s v="2024/02/10"/>
    <s v="Winter"/>
    <n v="23.000000000058208"/>
    <n v="0"/>
    <x v="0"/>
    <n v="12"/>
    <n v="0"/>
    <x v="4"/>
    <x v="27"/>
    <x v="28"/>
    <n v="403"/>
    <x v="16"/>
    <s v="OK"/>
    <x v="3"/>
    <x v="0"/>
    <x v="5"/>
    <x v="2"/>
    <s v="External"/>
    <m/>
    <x v="4"/>
    <s v="4.2"/>
    <n v="2.4176646706586826"/>
  </r>
  <r>
    <s v="D1970"/>
    <s v="2024-02-10 10:00:00"/>
    <x v="1"/>
    <s v="2024-02-10 22:00:00"/>
    <s v="2024/02/10"/>
    <s v="2024-02-10 20:00:00"/>
    <s v="2024/02/10"/>
    <s v="Winter"/>
    <n v="21.999999999941792"/>
    <n v="0"/>
    <x v="0"/>
    <n v="12"/>
    <n v="0"/>
    <x v="1"/>
    <x v="28"/>
    <x v="29"/>
    <n v="610"/>
    <x v="17"/>
    <s v="OK"/>
    <x v="1"/>
    <x v="3"/>
    <x v="24"/>
    <x v="2"/>
    <s v="External"/>
    <m/>
    <x v="4"/>
    <s v="4.2"/>
    <n v="0.40085470085470087"/>
  </r>
  <r>
    <s v="D1969"/>
    <s v="2024-02-10 09:00:00"/>
    <x v="1"/>
    <s v="2024-02-10 21:00:00"/>
    <s v="2024/02/10"/>
    <s v="2024-02-10 19:00:00"/>
    <s v="2024/02/10"/>
    <s v="Winter"/>
    <n v="21"/>
    <n v="0"/>
    <x v="0"/>
    <n v="12"/>
    <n v="0"/>
    <x v="4"/>
    <x v="29"/>
    <x v="30"/>
    <n v="626"/>
    <x v="15"/>
    <s v="OK"/>
    <x v="2"/>
    <x v="3"/>
    <x v="10"/>
    <x v="3"/>
    <s v="External"/>
    <n v="3.8"/>
    <x v="3"/>
    <s v="3.8"/>
    <n v="0.89452495974235102"/>
  </r>
  <r>
    <s v="D1968"/>
    <s v="2024-02-10 08:00:00"/>
    <x v="1"/>
    <s v="2024-02-10 20:00:00"/>
    <s v="2024/02/10"/>
    <s v="2024-02-10 18:00:00"/>
    <s v="2024/02/10"/>
    <s v="Winter"/>
    <n v="20.000000000058208"/>
    <n v="0"/>
    <x v="0"/>
    <n v="12"/>
    <n v="0"/>
    <x v="4"/>
    <x v="30"/>
    <x v="31"/>
    <n v="549"/>
    <x v="18"/>
    <s v="OK"/>
    <x v="0"/>
    <x v="2"/>
    <x v="25"/>
    <x v="2"/>
    <s v="Internal"/>
    <n v="4.2"/>
    <x v="2"/>
    <s v="4.2"/>
    <n v="0.18434873949579833"/>
  </r>
  <r>
    <s v="D1967"/>
    <s v="2024-02-10 07:00:00"/>
    <x v="1"/>
    <s v="2024-02-10 19:00:00"/>
    <s v="2024/02/10"/>
    <s v="2024-02-10 17:00:00"/>
    <s v="2024/02/10"/>
    <s v="Winter"/>
    <n v="18.999999999941792"/>
    <n v="0"/>
    <x v="0"/>
    <n v="12"/>
    <n v="0"/>
    <x v="1"/>
    <x v="31"/>
    <x v="32"/>
    <n v="618"/>
    <x v="19"/>
    <s v="OK"/>
    <x v="1"/>
    <x v="0"/>
    <x v="26"/>
    <x v="4"/>
    <s v="Internal"/>
    <n v="4.7"/>
    <x v="9"/>
    <s v="4.7"/>
    <n v="0.25634623387432376"/>
  </r>
  <r>
    <s v="D1966"/>
    <s v="2024-02-10 06:00:00"/>
    <x v="1"/>
    <s v="2024-02-10 18:00:00"/>
    <s v="2024/02/10"/>
    <s v="2024-02-10 16:00:00"/>
    <s v="2024/02/10"/>
    <s v="Winter"/>
    <n v="18"/>
    <n v="0"/>
    <x v="0"/>
    <n v="12"/>
    <n v="0"/>
    <x v="5"/>
    <x v="32"/>
    <x v="33"/>
    <n v="709"/>
    <x v="20"/>
    <s v="OK"/>
    <x v="0"/>
    <x v="0"/>
    <x v="27"/>
    <x v="1"/>
    <s v="External"/>
    <n v="4.5"/>
    <x v="0"/>
    <s v="4.5"/>
    <n v="0.40740740740740738"/>
  </r>
  <r>
    <s v="D1965"/>
    <s v="2024-02-10 05:00:00"/>
    <x v="1"/>
    <s v="2024-02-10 17:00:00"/>
    <s v="2024/02/10"/>
    <s v="2024-02-10 15:00:00"/>
    <s v="2024/02/10"/>
    <s v="Winter"/>
    <n v="17.000000000058208"/>
    <n v="0"/>
    <x v="0"/>
    <n v="12"/>
    <n v="0"/>
    <x v="3"/>
    <x v="33"/>
    <x v="34"/>
    <n v="648"/>
    <x v="0"/>
    <s v="OK"/>
    <x v="0"/>
    <x v="2"/>
    <x v="2"/>
    <x v="0"/>
    <s v="External"/>
    <m/>
    <x v="7"/>
    <s v="4.3"/>
    <n v="0.22930800542740842"/>
  </r>
  <r>
    <s v="D1964"/>
    <s v="2024-02-10 04:00:00"/>
    <x v="1"/>
    <s v="2024-02-10 16:00:00"/>
    <s v="2024/02/10"/>
    <s v="2024-02-10 14:00:00"/>
    <s v="2024/02/10"/>
    <s v="Winter"/>
    <n v="15.999999999941792"/>
    <n v="0"/>
    <x v="0"/>
    <n v="12"/>
    <n v="0"/>
    <x v="2"/>
    <x v="34"/>
    <x v="35"/>
    <n v="491"/>
    <x v="5"/>
    <s v="OK"/>
    <x v="1"/>
    <x v="1"/>
    <x v="0"/>
    <x v="2"/>
    <s v="Internal"/>
    <n v="4.2"/>
    <x v="2"/>
    <s v="4.2"/>
    <n v="0.23955870764381404"/>
  </r>
  <r>
    <s v="D1963"/>
    <s v="2024-02-10 03:00:00"/>
    <x v="1"/>
    <s v="2024-02-10 15:00:00"/>
    <s v="2024/02/10"/>
    <s v="2024-02-10 13:00:00"/>
    <s v="2024/02/10"/>
    <s v="Winter"/>
    <n v="15"/>
    <n v="0"/>
    <x v="0"/>
    <n v="12"/>
    <n v="0"/>
    <x v="3"/>
    <x v="35"/>
    <x v="36"/>
    <n v="330"/>
    <x v="8"/>
    <s v="OK"/>
    <x v="1"/>
    <x v="3"/>
    <x v="28"/>
    <x v="3"/>
    <s v="Internal"/>
    <n v="3.8"/>
    <x v="3"/>
    <s v="3.8"/>
    <n v="0.50361062969381865"/>
  </r>
  <r>
    <s v="D1962"/>
    <s v="2024-02-10 02:00:00"/>
    <x v="1"/>
    <s v="2024-02-10 14:00:00"/>
    <s v="2024/02/10"/>
    <s v="2024-02-10 12:00:00"/>
    <s v="2024/02/10"/>
    <s v="Winter"/>
    <n v="14.000000000058208"/>
    <n v="0"/>
    <x v="0"/>
    <n v="12"/>
    <n v="0"/>
    <x v="3"/>
    <x v="36"/>
    <x v="37"/>
    <n v="315"/>
    <x v="4"/>
    <s v="OK"/>
    <x v="0"/>
    <x v="1"/>
    <x v="13"/>
    <x v="1"/>
    <s v="Internal"/>
    <n v="4.5"/>
    <x v="0"/>
    <s v="4.5"/>
    <n v="3.0924908424908426"/>
  </r>
  <r>
    <s v="D1961"/>
    <s v="2024-02-10 01:00:00"/>
    <x v="1"/>
    <s v="2024-02-10 13:00:00"/>
    <s v="2024/02/10"/>
    <s v="2024-02-10 11:00:00"/>
    <s v="2024/02/10"/>
    <s v="Winter"/>
    <n v="12.999999999941792"/>
    <n v="0"/>
    <x v="0"/>
    <n v="12"/>
    <n v="0"/>
    <x v="5"/>
    <x v="37"/>
    <x v="38"/>
    <n v="745"/>
    <x v="21"/>
    <s v="OK"/>
    <x v="3"/>
    <x v="2"/>
    <x v="19"/>
    <x v="0"/>
    <s v="Internal"/>
    <n v="3.8"/>
    <x v="3"/>
    <s v="3.8"/>
    <n v="0.28236654056326188"/>
  </r>
  <r>
    <s v="D1960"/>
    <s v="2024-02-10 00:00:00"/>
    <x v="1"/>
    <s v="2024-02-10 12:00:00"/>
    <s v="2024/02/10"/>
    <s v="2024-02-10 10:00:00"/>
    <s v="2024/02/10"/>
    <s v="Winter"/>
    <n v="12"/>
    <n v="0"/>
    <x v="0"/>
    <n v="12"/>
    <n v="0"/>
    <x v="0"/>
    <x v="10"/>
    <x v="39"/>
    <n v="760"/>
    <x v="22"/>
    <s v="OK"/>
    <x v="0"/>
    <x v="3"/>
    <x v="16"/>
    <x v="2"/>
    <s v="External"/>
    <n v="4"/>
    <x v="5"/>
    <s v="4"/>
    <n v="0.71836419753086422"/>
  </r>
  <r>
    <s v="D1959"/>
    <s v="2024-02-09 23:00:00"/>
    <x v="2"/>
    <s v="2024-02-10 11:00:00"/>
    <s v="2024/02/10"/>
    <s v="2024-02-10 09:00:00"/>
    <s v="2024/02/10"/>
    <s v="Winter"/>
    <n v="11.000000000058208"/>
    <n v="0"/>
    <x v="0"/>
    <n v="12"/>
    <n v="1"/>
    <x v="2"/>
    <x v="38"/>
    <x v="40"/>
    <n v="137"/>
    <x v="17"/>
    <s v="OK"/>
    <x v="3"/>
    <x v="0"/>
    <x v="11"/>
    <x v="4"/>
    <s v="Internal"/>
    <n v="4.2"/>
    <x v="2"/>
    <s v="4.2"/>
    <n v="0.43209512578616355"/>
  </r>
  <r>
    <s v="D1958"/>
    <s v="2024-02-09 22:00:00"/>
    <x v="2"/>
    <s v="2024-02-10 10:00:00"/>
    <s v="2024/02/10"/>
    <s v="2024-02-10 08:00:00"/>
    <s v="2024/02/10"/>
    <s v="Winter"/>
    <n v="9.9999999999417923"/>
    <n v="0"/>
    <x v="0"/>
    <n v="12"/>
    <n v="1"/>
    <x v="3"/>
    <x v="39"/>
    <x v="41"/>
    <n v="509"/>
    <x v="23"/>
    <s v="OK"/>
    <x v="3"/>
    <x v="1"/>
    <x v="29"/>
    <x v="0"/>
    <s v="Internal"/>
    <n v="4.2"/>
    <x v="2"/>
    <s v="4.2"/>
    <n v="0.60260416666666672"/>
  </r>
  <r>
    <s v="D1957"/>
    <s v="2024-02-09 21:00:00"/>
    <x v="2"/>
    <s v="2024-02-10 09:00:00"/>
    <s v="2024/02/10"/>
    <s v="2024-02-10 07:00:00"/>
    <s v="2024/02/10"/>
    <s v="Winter"/>
    <n v="9"/>
    <n v="0"/>
    <x v="0"/>
    <n v="12"/>
    <n v="1"/>
    <x v="3"/>
    <x v="40"/>
    <x v="42"/>
    <n v="642"/>
    <x v="4"/>
    <s v="OK"/>
    <x v="2"/>
    <x v="3"/>
    <x v="19"/>
    <x v="2"/>
    <s v="Internal"/>
    <n v="4"/>
    <x v="5"/>
    <s v="4"/>
    <n v="0.35805188448360253"/>
  </r>
  <r>
    <s v="D1956"/>
    <s v="2024-02-09 20:00:00"/>
    <x v="2"/>
    <s v="2024-02-10 08:00:00"/>
    <s v="2024/02/10"/>
    <s v="2024-02-10 06:00:00"/>
    <s v="2024/02/10"/>
    <s v="Winter"/>
    <n v="8.0000000000582077"/>
    <n v="0"/>
    <x v="0"/>
    <n v="12"/>
    <n v="1"/>
    <x v="1"/>
    <x v="41"/>
    <x v="43"/>
    <n v="659"/>
    <x v="8"/>
    <s v="OK"/>
    <x v="3"/>
    <x v="3"/>
    <x v="29"/>
    <x v="1"/>
    <s v="Internal"/>
    <n v="4.7"/>
    <x v="9"/>
    <s v="4.7"/>
    <n v="0.55960516324981013"/>
  </r>
  <r>
    <s v="D1955"/>
    <s v="2024-02-09 19:00:00"/>
    <x v="2"/>
    <s v="2024-02-10 07:00:00"/>
    <s v="2024/02/10"/>
    <s v="2024-02-10 05:00:00"/>
    <s v="2024/02/10"/>
    <s v="Winter"/>
    <n v="6.9999999999417923"/>
    <n v="0"/>
    <x v="0"/>
    <n v="12"/>
    <n v="1"/>
    <x v="5"/>
    <x v="42"/>
    <x v="44"/>
    <n v="684"/>
    <x v="21"/>
    <s v="OK"/>
    <x v="1"/>
    <x v="2"/>
    <x v="30"/>
    <x v="4"/>
    <s v="Internal"/>
    <m/>
    <x v="10"/>
    <s v="4.3"/>
    <n v="1.1228668941979523"/>
  </r>
  <r>
    <s v="D1954"/>
    <s v="2024-02-09 18:00:00"/>
    <x v="2"/>
    <s v="2024-02-10 06:00:00"/>
    <s v="2024/02/10"/>
    <s v="2024-02-10 04:00:00"/>
    <s v="2024/02/10"/>
    <s v="Winter"/>
    <n v="6"/>
    <n v="0"/>
    <x v="0"/>
    <n v="12"/>
    <n v="1"/>
    <x v="1"/>
    <x v="43"/>
    <x v="45"/>
    <n v="163"/>
    <x v="2"/>
    <s v="OK"/>
    <x v="1"/>
    <x v="3"/>
    <x v="31"/>
    <x v="3"/>
    <s v="External"/>
    <m/>
    <x v="11"/>
    <s v="4.2"/>
    <n v="3.941919191919192"/>
  </r>
  <r>
    <s v="D1953"/>
    <s v="2024-02-09 17:00:00"/>
    <x v="2"/>
    <s v="2024-02-10 05:00:00"/>
    <s v="2024/02/10"/>
    <s v="2024-02-10 03:00:00"/>
    <s v="2024/02/10"/>
    <s v="Winter"/>
    <n v="5.0000000000582077"/>
    <n v="0"/>
    <x v="0"/>
    <n v="12"/>
    <n v="1"/>
    <x v="2"/>
    <x v="44"/>
    <x v="46"/>
    <n v="665"/>
    <x v="24"/>
    <s v="OK"/>
    <x v="2"/>
    <x v="3"/>
    <x v="32"/>
    <x v="4"/>
    <s v="Internal"/>
    <n v="4.5"/>
    <x v="0"/>
    <s v="4.5"/>
    <n v="0.29006849315068495"/>
  </r>
  <r>
    <s v="D1952"/>
    <s v="2024-02-09 16:00:00"/>
    <x v="2"/>
    <s v="2024-02-10 04:00:00"/>
    <s v="2024/02/10"/>
    <s v="2024-02-10 02:00:00"/>
    <s v="2024/02/10"/>
    <s v="Winter"/>
    <n v="3.9999999999417923"/>
    <n v="0"/>
    <x v="0"/>
    <n v="12"/>
    <n v="1"/>
    <x v="2"/>
    <x v="45"/>
    <x v="47"/>
    <n v="88"/>
    <x v="24"/>
    <s v="OK"/>
    <x v="2"/>
    <x v="3"/>
    <x v="31"/>
    <x v="2"/>
    <s v="Internal"/>
    <n v="3.8"/>
    <x v="3"/>
    <s v="3.8"/>
    <n v="1.5357981220657277"/>
  </r>
  <r>
    <s v="D1951"/>
    <s v="2024-02-09 15:00:00"/>
    <x v="2"/>
    <s v="2024-02-10 03:00:00"/>
    <s v="2024/02/10"/>
    <s v="2024-02-10 01:00:00"/>
    <s v="2024/02/10"/>
    <s v="Winter"/>
    <n v="3"/>
    <n v="0"/>
    <x v="0"/>
    <n v="12"/>
    <n v="1"/>
    <x v="1"/>
    <x v="46"/>
    <x v="48"/>
    <n v="86"/>
    <x v="14"/>
    <s v="OK"/>
    <x v="1"/>
    <x v="1"/>
    <x v="0"/>
    <x v="2"/>
    <s v="Internal"/>
    <n v="4.7"/>
    <x v="9"/>
    <s v="4.7"/>
    <n v="0.13584474885844749"/>
  </r>
  <r>
    <s v="D1950"/>
    <s v="2024-02-09 14:00:00"/>
    <x v="2"/>
    <s v="2024-02-10 02:00:00"/>
    <s v="2024/02/10"/>
    <s v="2024-02-10 00:00:00"/>
    <s v="2024/02/10"/>
    <s v="Winter"/>
    <n v="2.0000000000582077"/>
    <n v="0"/>
    <x v="0"/>
    <n v="12"/>
    <n v="1"/>
    <x v="4"/>
    <x v="47"/>
    <x v="49"/>
    <n v="427"/>
    <x v="19"/>
    <s v="OK"/>
    <x v="0"/>
    <x v="2"/>
    <x v="4"/>
    <x v="3"/>
    <s v="Internal"/>
    <n v="4.2"/>
    <x v="2"/>
    <s v="4.2"/>
    <n v="0.44440021231422505"/>
  </r>
  <r>
    <s v="D1949"/>
    <s v="2024-02-09 13:00:00"/>
    <x v="2"/>
    <s v="2024-02-10 01:00:00"/>
    <s v="2024/02/10"/>
    <s v="2024-02-09 23:00:00"/>
    <s v="2024/02/09"/>
    <s v="Winter"/>
    <n v="24.999999999941792"/>
    <n v="1"/>
    <x v="1"/>
    <n v="12"/>
    <n v="1"/>
    <x v="5"/>
    <x v="48"/>
    <x v="50"/>
    <n v="295"/>
    <x v="23"/>
    <s v="OK"/>
    <x v="0"/>
    <x v="1"/>
    <x v="18"/>
    <x v="2"/>
    <s v="Internal"/>
    <n v="4.7"/>
    <x v="9"/>
    <s v="4.7"/>
    <n v="0.31356670149773597"/>
  </r>
  <r>
    <s v="D1948"/>
    <s v="2024-02-09 12:00:00"/>
    <x v="2"/>
    <s v="2024-02-10 00:00:00"/>
    <s v="2024/02/10"/>
    <s v="2024-02-09 22:00:00"/>
    <s v="2024/02/09"/>
    <s v="Winter"/>
    <n v="24"/>
    <n v="1"/>
    <x v="1"/>
    <n v="12"/>
    <n v="1"/>
    <x v="1"/>
    <x v="49"/>
    <x v="51"/>
    <n v="599"/>
    <x v="3"/>
    <s v="OK"/>
    <x v="1"/>
    <x v="2"/>
    <x v="16"/>
    <x v="4"/>
    <s v="Internal"/>
    <n v="4.7"/>
    <x v="9"/>
    <s v="4.7"/>
    <n v="0.12385702410640066"/>
  </r>
  <r>
    <s v="D1947"/>
    <s v="2024-02-09 11:00:00"/>
    <x v="2"/>
    <s v="2024-02-09 23:00:00"/>
    <s v="2024/02/09"/>
    <s v="2024-02-09 21:00:00"/>
    <s v="2024/02/09"/>
    <s v="Winter"/>
    <n v="23.000000000058208"/>
    <n v="0"/>
    <x v="0"/>
    <n v="12"/>
    <n v="0"/>
    <x v="0"/>
    <x v="50"/>
    <x v="52"/>
    <n v="647"/>
    <x v="16"/>
    <s v="OK"/>
    <x v="3"/>
    <x v="1"/>
    <x v="33"/>
    <x v="0"/>
    <s v="Internal"/>
    <n v="4.5"/>
    <x v="0"/>
    <s v="4.5"/>
    <n v="0.21740547588005216"/>
  </r>
  <r>
    <s v="D1946"/>
    <s v="2024-02-09 10:00:00"/>
    <x v="2"/>
    <s v="2024-02-09 22:00:00"/>
    <s v="2024/02/09"/>
    <s v="2024-02-09 20:00:00"/>
    <s v="2024/02/09"/>
    <s v="Winter"/>
    <n v="21.999999999941792"/>
    <n v="0"/>
    <x v="0"/>
    <n v="12"/>
    <n v="0"/>
    <x v="5"/>
    <x v="51"/>
    <x v="53"/>
    <n v="552"/>
    <x v="22"/>
    <s v="OK"/>
    <x v="0"/>
    <x v="0"/>
    <x v="18"/>
    <x v="3"/>
    <s v="External"/>
    <n v="4.5"/>
    <x v="0"/>
    <s v="4.5"/>
    <n v="0.51193365695792881"/>
  </r>
  <r>
    <s v="D1945"/>
    <s v="2024-02-09 09:00:00"/>
    <x v="2"/>
    <s v="2024-02-09 21:00:00"/>
    <s v="2024/02/09"/>
    <s v="2024-02-09 19:00:00"/>
    <s v="2024/02/09"/>
    <s v="Winter"/>
    <n v="21"/>
    <n v="0"/>
    <x v="0"/>
    <n v="12"/>
    <n v="0"/>
    <x v="5"/>
    <x v="52"/>
    <x v="54"/>
    <n v="161"/>
    <x v="19"/>
    <s v="OK"/>
    <x v="1"/>
    <x v="3"/>
    <x v="24"/>
    <x v="0"/>
    <s v="External"/>
    <n v="4.5"/>
    <x v="0"/>
    <s v="4.5"/>
    <n v="0.34522094140249759"/>
  </r>
  <r>
    <s v="D1944"/>
    <s v="2024-02-09 08:00:00"/>
    <x v="2"/>
    <s v="2024-02-09 20:00:00"/>
    <s v="2024/02/09"/>
    <s v="2024-02-09 18:00:00"/>
    <s v="2024/02/09"/>
    <s v="Winter"/>
    <n v="20.000000000058208"/>
    <n v="0"/>
    <x v="0"/>
    <n v="12"/>
    <n v="0"/>
    <x v="2"/>
    <x v="48"/>
    <x v="55"/>
    <n v="628"/>
    <x v="17"/>
    <s v="OK"/>
    <x v="1"/>
    <x v="0"/>
    <x v="33"/>
    <x v="3"/>
    <s v="Internal"/>
    <n v="3.8"/>
    <x v="3"/>
    <s v="3.8"/>
    <n v="0.14428770463253221"/>
  </r>
  <r>
    <s v="D1943"/>
    <s v="2024-02-09 07:00:00"/>
    <x v="2"/>
    <s v="2024-02-09 19:00:00"/>
    <s v="2024/02/09"/>
    <s v="2024-02-09 17:00:00"/>
    <s v="2024/02/09"/>
    <s v="Winter"/>
    <n v="18.999999999941792"/>
    <n v="0"/>
    <x v="0"/>
    <n v="12"/>
    <n v="0"/>
    <x v="3"/>
    <x v="53"/>
    <x v="56"/>
    <n v="436"/>
    <x v="20"/>
    <s v="OK"/>
    <x v="2"/>
    <x v="0"/>
    <x v="34"/>
    <x v="3"/>
    <s v="Internal"/>
    <n v="4"/>
    <x v="5"/>
    <s v="4"/>
    <n v="0.48261278195488722"/>
  </r>
  <r>
    <s v="D1942"/>
    <s v="2024-02-09 06:00:00"/>
    <x v="2"/>
    <s v="2024-02-09 18:00:00"/>
    <s v="2024/02/09"/>
    <s v="2024-02-09 16:00:00"/>
    <s v="2024/02/09"/>
    <s v="Winter"/>
    <n v="18"/>
    <n v="0"/>
    <x v="0"/>
    <n v="12"/>
    <n v="0"/>
    <x v="4"/>
    <x v="54"/>
    <x v="57"/>
    <n v="253"/>
    <x v="10"/>
    <s v="OK"/>
    <x v="2"/>
    <x v="1"/>
    <x v="19"/>
    <x v="2"/>
    <s v="External"/>
    <n v="4.2"/>
    <x v="2"/>
    <s v="4.2"/>
    <n v="1.2437759336099585"/>
  </r>
  <r>
    <s v="D1941"/>
    <s v="2024-02-09 05:00:00"/>
    <x v="2"/>
    <s v="2024-02-09 17:00:00"/>
    <s v="2024/02/09"/>
    <s v="2024-02-09 15:00:00"/>
    <s v="2024/02/09"/>
    <s v="Winter"/>
    <n v="17.000000000058208"/>
    <n v="0"/>
    <x v="0"/>
    <n v="12"/>
    <n v="0"/>
    <x v="4"/>
    <x v="55"/>
    <x v="58"/>
    <n v="767"/>
    <x v="16"/>
    <s v="OK"/>
    <x v="0"/>
    <x v="2"/>
    <x v="31"/>
    <x v="4"/>
    <s v="Internal"/>
    <m/>
    <x v="10"/>
    <s v="4.3"/>
    <n v="0.35046220772158782"/>
  </r>
  <r>
    <s v="D1940"/>
    <s v="2024-02-09 04:00:00"/>
    <x v="2"/>
    <s v="2024-02-09 16:00:00"/>
    <s v="2024/02/09"/>
    <s v="2024-02-09 14:00:00"/>
    <s v="2024/02/09"/>
    <s v="Winter"/>
    <n v="15.999999999941792"/>
    <n v="0"/>
    <x v="0"/>
    <n v="12"/>
    <n v="0"/>
    <x v="0"/>
    <x v="56"/>
    <x v="59"/>
    <n v="717"/>
    <x v="6"/>
    <s v="OK"/>
    <x v="2"/>
    <x v="0"/>
    <x v="24"/>
    <x v="1"/>
    <s v="Internal"/>
    <n v="3.8"/>
    <x v="3"/>
    <s v="3.8"/>
    <n v="0.10686813186813186"/>
  </r>
  <r>
    <s v="D1939"/>
    <s v="2024-02-09 03:00:00"/>
    <x v="2"/>
    <s v="2024-02-09 15:00:00"/>
    <s v="2024/02/09"/>
    <s v="2024-02-09 13:00:00"/>
    <s v="2024/02/09"/>
    <s v="Winter"/>
    <n v="15"/>
    <n v="0"/>
    <x v="0"/>
    <n v="12"/>
    <n v="0"/>
    <x v="5"/>
    <x v="28"/>
    <x v="60"/>
    <n v="775"/>
    <x v="21"/>
    <s v="OK"/>
    <x v="1"/>
    <x v="0"/>
    <x v="35"/>
    <x v="2"/>
    <s v="External"/>
    <n v="4.7"/>
    <x v="9"/>
    <s v="4.7"/>
    <n v="0.24871794871794872"/>
  </r>
  <r>
    <s v="D1938"/>
    <s v="2024-02-09 02:00:00"/>
    <x v="2"/>
    <s v="2024-02-09 14:00:00"/>
    <s v="2024/02/09"/>
    <s v="2024-02-09 12:00:00"/>
    <s v="2024/02/09"/>
    <s v="Winter"/>
    <n v="14.000000000058208"/>
    <n v="0"/>
    <x v="0"/>
    <n v="12"/>
    <n v="0"/>
    <x v="0"/>
    <x v="57"/>
    <x v="61"/>
    <n v="573"/>
    <x v="25"/>
    <s v="OK"/>
    <x v="2"/>
    <x v="0"/>
    <x v="36"/>
    <x v="3"/>
    <s v="Internal"/>
    <n v="4.5"/>
    <x v="0"/>
    <s v="4.5"/>
    <n v="4.8289183222958054E-2"/>
  </r>
  <r>
    <s v="D1937"/>
    <s v="2024-02-09 01:00:00"/>
    <x v="2"/>
    <s v="2024-02-09 13:00:00"/>
    <s v="2024/02/09"/>
    <s v="2024-02-09 11:00:00"/>
    <s v="2024/02/09"/>
    <s v="Winter"/>
    <n v="12.999999999941792"/>
    <n v="0"/>
    <x v="0"/>
    <n v="12"/>
    <n v="0"/>
    <x v="0"/>
    <x v="58"/>
    <x v="62"/>
    <n v="88"/>
    <x v="26"/>
    <s v="OK"/>
    <x v="0"/>
    <x v="2"/>
    <x v="37"/>
    <x v="3"/>
    <s v="Internal"/>
    <m/>
    <x v="8"/>
    <s v="4.2"/>
    <n v="1.0906795224977044"/>
  </r>
  <r>
    <s v="D1936"/>
    <s v="2024-02-09 00:00:00"/>
    <x v="2"/>
    <s v="2024-02-09 12:00:00"/>
    <s v="2024/02/09"/>
    <s v="2024-02-09 10:00:00"/>
    <s v="2024/02/09"/>
    <s v="Winter"/>
    <n v="12"/>
    <n v="0"/>
    <x v="0"/>
    <n v="12"/>
    <n v="0"/>
    <x v="0"/>
    <x v="59"/>
    <x v="63"/>
    <n v="274"/>
    <x v="10"/>
    <s v="OK"/>
    <x v="1"/>
    <x v="1"/>
    <x v="28"/>
    <x v="0"/>
    <s v="External"/>
    <n v="4.5"/>
    <x v="0"/>
    <s v="4.5"/>
    <n v="1.2633136094674555"/>
  </r>
  <r>
    <s v="D1935"/>
    <s v="2024-02-08 23:00:00"/>
    <x v="3"/>
    <s v="2024-02-09 11:00:00"/>
    <s v="2024/02/09"/>
    <s v="2024-02-09 09:00:00"/>
    <s v="2024/02/09"/>
    <s v="Winter"/>
    <n v="11.000000000058208"/>
    <n v="0"/>
    <x v="0"/>
    <n v="12"/>
    <n v="1"/>
    <x v="4"/>
    <x v="60"/>
    <x v="64"/>
    <n v="532"/>
    <x v="17"/>
    <s v="OK"/>
    <x v="2"/>
    <x v="2"/>
    <x v="38"/>
    <x v="2"/>
    <s v="Internal"/>
    <n v="4.2"/>
    <x v="2"/>
    <s v="4.2"/>
    <n v="0.14454467353951891"/>
  </r>
  <r>
    <s v="D1934"/>
    <s v="2024-02-08 22:00:00"/>
    <x v="3"/>
    <s v="2024-02-09 10:00:00"/>
    <s v="2024/02/09"/>
    <s v="2024-02-09 08:00:00"/>
    <s v="2024/02/09"/>
    <s v="Winter"/>
    <n v="9.9999999999417923"/>
    <n v="0"/>
    <x v="0"/>
    <n v="12"/>
    <n v="1"/>
    <x v="3"/>
    <x v="61"/>
    <x v="65"/>
    <n v="195"/>
    <x v="20"/>
    <s v="OK"/>
    <x v="0"/>
    <x v="2"/>
    <x v="22"/>
    <x v="4"/>
    <s v="External"/>
    <n v="4.2"/>
    <x v="2"/>
    <s v="4.2"/>
    <n v="0.77595628415300544"/>
  </r>
  <r>
    <s v="D1933"/>
    <s v="2024-02-08 21:00:00"/>
    <x v="3"/>
    <s v="2024-02-09 09:00:00"/>
    <s v="2024/02/09"/>
    <s v="2024-02-09 07:00:00"/>
    <s v="2024/02/09"/>
    <s v="Winter"/>
    <n v="9"/>
    <n v="0"/>
    <x v="0"/>
    <n v="12"/>
    <n v="1"/>
    <x v="1"/>
    <x v="62"/>
    <x v="66"/>
    <n v="659"/>
    <x v="20"/>
    <s v="OK"/>
    <x v="1"/>
    <x v="3"/>
    <x v="16"/>
    <x v="1"/>
    <s v="External"/>
    <n v="4"/>
    <x v="5"/>
    <s v="4"/>
    <n v="0.39712583245706273"/>
  </r>
  <r>
    <s v="D1932"/>
    <s v="2024-02-08 20:00:00"/>
    <x v="3"/>
    <s v="2024-02-09 08:00:00"/>
    <s v="2024/02/09"/>
    <s v="2024-02-09 06:00:00"/>
    <s v="2024/02/09"/>
    <s v="Winter"/>
    <n v="8.0000000000582077"/>
    <n v="0"/>
    <x v="0"/>
    <n v="12"/>
    <n v="1"/>
    <x v="1"/>
    <x v="63"/>
    <x v="67"/>
    <n v="353"/>
    <x v="26"/>
    <s v="OK"/>
    <x v="0"/>
    <x v="0"/>
    <x v="12"/>
    <x v="2"/>
    <s v="External"/>
    <n v="4.7"/>
    <x v="9"/>
    <s v="4.7"/>
    <n v="2.6335616438356166"/>
  </r>
  <r>
    <s v="D1931"/>
    <s v="2024-02-08 19:00:00"/>
    <x v="3"/>
    <s v="2024-02-09 07:00:00"/>
    <s v="2024/02/09"/>
    <s v="2024-02-09 05:00:00"/>
    <s v="2024/02/09"/>
    <s v="Winter"/>
    <n v="6.9999999999417923"/>
    <n v="0"/>
    <x v="0"/>
    <n v="12"/>
    <n v="1"/>
    <x v="0"/>
    <x v="64"/>
    <x v="68"/>
    <n v="400"/>
    <x v="24"/>
    <s v="OK"/>
    <x v="3"/>
    <x v="0"/>
    <x v="2"/>
    <x v="4"/>
    <s v="External"/>
    <n v="4.2"/>
    <x v="2"/>
    <s v="4.2"/>
    <n v="0.1574858757062147"/>
  </r>
  <r>
    <s v="D1930"/>
    <s v="2024-02-08 18:00:00"/>
    <x v="3"/>
    <s v="2024-02-09 06:00:00"/>
    <s v="2024/02/09"/>
    <s v="2024-02-09 04:00:00"/>
    <s v="2024/02/09"/>
    <s v="Winter"/>
    <n v="6"/>
    <n v="0"/>
    <x v="0"/>
    <n v="12"/>
    <n v="1"/>
    <x v="0"/>
    <x v="65"/>
    <x v="69"/>
    <n v="578"/>
    <x v="27"/>
    <s v="OK"/>
    <x v="0"/>
    <x v="0"/>
    <x v="4"/>
    <x v="0"/>
    <s v="Internal"/>
    <m/>
    <x v="1"/>
    <s v="4.2"/>
    <n v="0.2043935052531041"/>
  </r>
  <r>
    <s v="D1929"/>
    <s v="2024-02-08 17:00:00"/>
    <x v="3"/>
    <s v="2024-02-09 05:00:00"/>
    <s v="2024/02/09"/>
    <s v="2024-02-09 03:00:00"/>
    <s v="2024/02/09"/>
    <s v="Winter"/>
    <n v="5.0000000000582077"/>
    <n v="0"/>
    <x v="0"/>
    <n v="12"/>
    <n v="1"/>
    <x v="2"/>
    <x v="66"/>
    <x v="70"/>
    <n v="702"/>
    <x v="25"/>
    <s v="OK"/>
    <x v="2"/>
    <x v="1"/>
    <x v="39"/>
    <x v="2"/>
    <s v="Internal"/>
    <n v="4.5"/>
    <x v="0"/>
    <s v="4.5"/>
    <n v="0.45796996124031009"/>
  </r>
  <r>
    <s v="D1928"/>
    <s v="2024-02-08 16:00:00"/>
    <x v="3"/>
    <s v="2024-02-09 04:00:00"/>
    <s v="2024/02/09"/>
    <s v="2024-02-09 02:00:00"/>
    <s v="2024/02/09"/>
    <s v="Winter"/>
    <n v="3.9999999999417923"/>
    <n v="0"/>
    <x v="0"/>
    <n v="12"/>
    <n v="1"/>
    <x v="1"/>
    <x v="67"/>
    <x v="71"/>
    <n v="352"/>
    <x v="15"/>
    <s v="OK"/>
    <x v="3"/>
    <x v="3"/>
    <x v="34"/>
    <x v="0"/>
    <s v="External"/>
    <n v="4.5"/>
    <x v="0"/>
    <s v="4.5"/>
    <n v="0.23767967145790556"/>
  </r>
  <r>
    <s v="D1927"/>
    <s v="2024-02-08 15:00:00"/>
    <x v="3"/>
    <s v="2024-02-09 03:00:00"/>
    <s v="2024/02/09"/>
    <s v="2024-02-09 01:00:00"/>
    <s v="2024/02/09"/>
    <s v="Winter"/>
    <n v="3"/>
    <n v="0"/>
    <x v="0"/>
    <n v="12"/>
    <n v="1"/>
    <x v="2"/>
    <x v="68"/>
    <x v="72"/>
    <n v="407"/>
    <x v="16"/>
    <s v="OK"/>
    <x v="0"/>
    <x v="0"/>
    <x v="4"/>
    <x v="0"/>
    <s v="Internal"/>
    <m/>
    <x v="1"/>
    <s v="4.2"/>
    <n v="0.15280857354028085"/>
  </r>
  <r>
    <s v="D1926"/>
    <s v="2024-02-08 14:00:00"/>
    <x v="3"/>
    <s v="2024-02-09 02:00:00"/>
    <s v="2024/02/09"/>
    <s v="2024-02-09 00:00:00"/>
    <s v="2024/02/09"/>
    <s v="Winter"/>
    <n v="2.0000000000582077"/>
    <n v="0"/>
    <x v="0"/>
    <n v="12"/>
    <n v="1"/>
    <x v="5"/>
    <x v="69"/>
    <x v="73"/>
    <n v="624"/>
    <x v="10"/>
    <s v="OK"/>
    <x v="3"/>
    <x v="0"/>
    <x v="40"/>
    <x v="3"/>
    <s v="External"/>
    <m/>
    <x v="11"/>
    <s v="4.2"/>
    <n v="0.33603238866396762"/>
  </r>
  <r>
    <s v="D1925"/>
    <s v="2024-02-08 13:00:00"/>
    <x v="3"/>
    <s v="2024-02-09 01:00:00"/>
    <s v="2024/02/09"/>
    <s v="2024-02-08 23:00:00"/>
    <s v="2024/02/08"/>
    <s v="Winter"/>
    <n v="24.999999999941792"/>
    <n v="1"/>
    <x v="1"/>
    <n v="12"/>
    <n v="1"/>
    <x v="5"/>
    <x v="70"/>
    <x v="74"/>
    <n v="785"/>
    <x v="15"/>
    <s v="OK"/>
    <x v="2"/>
    <x v="3"/>
    <x v="31"/>
    <x v="3"/>
    <s v="Internal"/>
    <n v="3.8"/>
    <x v="3"/>
    <s v="3.8"/>
    <n v="0.17253873063468267"/>
  </r>
  <r>
    <s v="D1924"/>
    <s v="2024-02-08 12:00:00"/>
    <x v="3"/>
    <s v="2024-02-09 00:00:00"/>
    <s v="2024/02/09"/>
    <s v="2024-02-08 22:00:00"/>
    <s v="2024/02/08"/>
    <s v="Winter"/>
    <n v="24"/>
    <n v="1"/>
    <x v="1"/>
    <n v="12"/>
    <n v="1"/>
    <x v="2"/>
    <x v="71"/>
    <x v="75"/>
    <n v="618"/>
    <x v="3"/>
    <s v="OK"/>
    <x v="1"/>
    <x v="0"/>
    <x v="12"/>
    <x v="0"/>
    <s v="Internal"/>
    <m/>
    <x v="1"/>
    <s v="4.2"/>
    <n v="8.5698924731182791E-2"/>
  </r>
  <r>
    <s v="D1923"/>
    <s v="2024-02-08 11:00:00"/>
    <x v="3"/>
    <s v="2024-02-08 23:00:00"/>
    <s v="2024/02/08"/>
    <s v="2024-02-08 21:00:00"/>
    <s v="2024/02/08"/>
    <s v="Winter"/>
    <n v="23.000000000058208"/>
    <n v="0"/>
    <x v="0"/>
    <n v="12"/>
    <n v="0"/>
    <x v="3"/>
    <x v="72"/>
    <x v="76"/>
    <n v="754"/>
    <x v="27"/>
    <s v="OK"/>
    <x v="3"/>
    <x v="3"/>
    <x v="35"/>
    <x v="4"/>
    <s v="External"/>
    <n v="3.8"/>
    <x v="3"/>
    <s v="3.8"/>
    <n v="0.51635021097046419"/>
  </r>
  <r>
    <s v="D1922"/>
    <s v="2024-02-08 10:00:00"/>
    <x v="3"/>
    <s v="2024-02-08 22:00:00"/>
    <s v="2024/02/08"/>
    <s v="2024-02-08 20:00:00"/>
    <s v="2024/02/08"/>
    <s v="Winter"/>
    <n v="21.999999999941792"/>
    <n v="0"/>
    <x v="0"/>
    <n v="12"/>
    <n v="0"/>
    <x v="2"/>
    <x v="73"/>
    <x v="77"/>
    <n v="431"/>
    <x v="19"/>
    <s v="OK"/>
    <x v="0"/>
    <x v="2"/>
    <x v="21"/>
    <x v="1"/>
    <s v="External"/>
    <n v="4.7"/>
    <x v="9"/>
    <s v="4.7"/>
    <n v="0.37248743718592964"/>
  </r>
  <r>
    <s v="D1921"/>
    <s v="2024-02-08 09:00:00"/>
    <x v="3"/>
    <s v="2024-02-08 21:00:00"/>
    <s v="2024/02/08"/>
    <s v="2024-02-08 19:00:00"/>
    <s v="2024/02/08"/>
    <s v="Winter"/>
    <n v="21"/>
    <n v="0"/>
    <x v="0"/>
    <n v="12"/>
    <n v="0"/>
    <x v="5"/>
    <x v="74"/>
    <x v="78"/>
    <n v="754"/>
    <x v="20"/>
    <s v="OK"/>
    <x v="3"/>
    <x v="2"/>
    <x v="5"/>
    <x v="4"/>
    <s v="External"/>
    <n v="3.8"/>
    <x v="3"/>
    <s v="3.8"/>
    <n v="0.29953703703703705"/>
  </r>
  <r>
    <s v="D1920"/>
    <s v="2024-02-08 08:00:00"/>
    <x v="3"/>
    <s v="2024-02-08 20:00:00"/>
    <s v="2024/02/08"/>
    <s v="2024-02-08 18:00:00"/>
    <s v="2024/02/08"/>
    <s v="Winter"/>
    <n v="20.000000000058208"/>
    <n v="0"/>
    <x v="0"/>
    <n v="12"/>
    <n v="0"/>
    <x v="0"/>
    <x v="75"/>
    <x v="22"/>
    <n v="67"/>
    <x v="23"/>
    <s v="OK"/>
    <x v="0"/>
    <x v="0"/>
    <x v="1"/>
    <x v="2"/>
    <s v="Internal"/>
    <n v="4"/>
    <x v="5"/>
    <s v="4"/>
    <n v="5.7550043516100956E-2"/>
  </r>
  <r>
    <s v="D1919"/>
    <s v="2024-02-08 07:00:00"/>
    <x v="3"/>
    <s v="2024-02-08 19:00:00"/>
    <s v="2024/02/08"/>
    <s v="2024-02-08 17:00:00"/>
    <s v="2024/02/08"/>
    <s v="Winter"/>
    <n v="18.999999999941792"/>
    <n v="0"/>
    <x v="0"/>
    <n v="12"/>
    <n v="0"/>
    <x v="1"/>
    <x v="76"/>
    <x v="79"/>
    <n v="79"/>
    <x v="0"/>
    <s v="OK"/>
    <x v="1"/>
    <x v="2"/>
    <x v="28"/>
    <x v="2"/>
    <s v="Internal"/>
    <n v="4.5"/>
    <x v="0"/>
    <s v="4.5"/>
    <n v="0.48773189706762415"/>
  </r>
  <r>
    <s v="D1918"/>
    <s v="2024-02-08 06:00:00"/>
    <x v="3"/>
    <s v="2024-02-08 18:00:00"/>
    <s v="2024/02/08"/>
    <s v="2024-02-08 16:00:00"/>
    <s v="2024/02/08"/>
    <s v="Winter"/>
    <n v="18"/>
    <n v="0"/>
    <x v="0"/>
    <n v="12"/>
    <n v="0"/>
    <x v="4"/>
    <x v="77"/>
    <x v="80"/>
    <n v="795"/>
    <x v="20"/>
    <s v="OK"/>
    <x v="2"/>
    <x v="3"/>
    <x v="17"/>
    <x v="3"/>
    <s v="External"/>
    <n v="3.8"/>
    <x v="3"/>
    <s v="3.8"/>
    <n v="0.12301587301587301"/>
  </r>
  <r>
    <s v="D1917"/>
    <s v="2024-02-08 05:00:00"/>
    <x v="3"/>
    <s v="2024-02-08 17:00:00"/>
    <s v="2024/02/08"/>
    <s v="2024-02-08 15:00:00"/>
    <s v="2024/02/08"/>
    <s v="Winter"/>
    <n v="17.000000000058208"/>
    <n v="0"/>
    <x v="0"/>
    <n v="12"/>
    <n v="0"/>
    <x v="4"/>
    <x v="78"/>
    <x v="81"/>
    <n v="118"/>
    <x v="11"/>
    <s v="OK"/>
    <x v="3"/>
    <x v="1"/>
    <x v="9"/>
    <x v="2"/>
    <s v="Internal"/>
    <n v="4.2"/>
    <x v="2"/>
    <s v="4.2"/>
    <n v="1.2624671916010499"/>
  </r>
  <r>
    <s v="D1916"/>
    <s v="2024-02-08 04:00:00"/>
    <x v="3"/>
    <s v="2024-02-08 16:00:00"/>
    <s v="2024/02/08"/>
    <s v="2024-02-08 14:00:00"/>
    <s v="2024/02/08"/>
    <s v="Winter"/>
    <n v="15.999999999941792"/>
    <n v="0"/>
    <x v="0"/>
    <n v="12"/>
    <n v="0"/>
    <x v="1"/>
    <x v="79"/>
    <x v="82"/>
    <n v="84"/>
    <x v="19"/>
    <s v="OK"/>
    <x v="1"/>
    <x v="2"/>
    <x v="24"/>
    <x v="0"/>
    <s v="Internal"/>
    <n v="4"/>
    <x v="5"/>
    <s v="4"/>
    <n v="0.24892283587935762"/>
  </r>
  <r>
    <s v="D1915"/>
    <s v="2024-02-08 03:00:00"/>
    <x v="3"/>
    <s v="2024-02-08 15:00:00"/>
    <s v="2024/02/08"/>
    <s v="2024-02-08 13:00:00"/>
    <s v="2024/02/08"/>
    <s v="Winter"/>
    <n v="15"/>
    <n v="0"/>
    <x v="0"/>
    <n v="12"/>
    <n v="0"/>
    <x v="5"/>
    <x v="80"/>
    <x v="83"/>
    <n v="467"/>
    <x v="7"/>
    <s v="OK"/>
    <x v="0"/>
    <x v="3"/>
    <x v="18"/>
    <x v="1"/>
    <s v="External"/>
    <m/>
    <x v="6"/>
    <s v="4.2"/>
    <n v="0.98942598187311182"/>
  </r>
  <r>
    <s v="D1914"/>
    <s v="2024-02-08 02:00:00"/>
    <x v="3"/>
    <s v="2024-02-08 14:00:00"/>
    <s v="2024/02/08"/>
    <s v="2024-02-08 12:00:00"/>
    <s v="2024/02/08"/>
    <s v="Winter"/>
    <n v="14.000000000058208"/>
    <n v="0"/>
    <x v="0"/>
    <n v="12"/>
    <n v="0"/>
    <x v="4"/>
    <x v="81"/>
    <x v="84"/>
    <n v="399"/>
    <x v="10"/>
    <s v="OK"/>
    <x v="0"/>
    <x v="1"/>
    <x v="41"/>
    <x v="2"/>
    <s v="External"/>
    <n v="3.8"/>
    <x v="3"/>
    <s v="3.8"/>
    <n v="2.2308823529411765"/>
  </r>
  <r>
    <s v="D1913"/>
    <s v="2024-02-08 01:00:00"/>
    <x v="3"/>
    <s v="2024-02-08 13:00:00"/>
    <s v="2024/02/08"/>
    <s v="2024-02-08 11:00:00"/>
    <s v="2024/02/08"/>
    <s v="Winter"/>
    <n v="12.999999999941792"/>
    <n v="0"/>
    <x v="0"/>
    <n v="12"/>
    <n v="0"/>
    <x v="4"/>
    <x v="82"/>
    <x v="85"/>
    <n v="545"/>
    <x v="11"/>
    <s v="OK"/>
    <x v="2"/>
    <x v="2"/>
    <x v="36"/>
    <x v="2"/>
    <s v="Internal"/>
    <n v="4.5"/>
    <x v="0"/>
    <s v="4.5"/>
    <n v="0.57640949554896137"/>
  </r>
  <r>
    <s v="D1912"/>
    <s v="2024-02-08 00:00:00"/>
    <x v="3"/>
    <s v="2024-02-08 12:00:00"/>
    <s v="2024/02/08"/>
    <s v="2024-02-08 10:00:00"/>
    <s v="2024/02/08"/>
    <s v="Winter"/>
    <n v="12"/>
    <n v="0"/>
    <x v="0"/>
    <n v="12"/>
    <n v="0"/>
    <x v="2"/>
    <x v="83"/>
    <x v="86"/>
    <n v="267"/>
    <x v="0"/>
    <s v="OK"/>
    <x v="2"/>
    <x v="3"/>
    <x v="42"/>
    <x v="3"/>
    <s v="External"/>
    <n v="4.7"/>
    <x v="9"/>
    <s v="4.7"/>
    <n v="0.39583333333333331"/>
  </r>
  <r>
    <s v="D1911"/>
    <s v="2024-02-07 23:00:00"/>
    <x v="4"/>
    <s v="2024-02-08 11:00:00"/>
    <s v="2024/02/08"/>
    <s v="2024-02-08 09:00:00"/>
    <s v="2024/02/08"/>
    <s v="Winter"/>
    <n v="11.000000000058208"/>
    <n v="0"/>
    <x v="0"/>
    <n v="12"/>
    <n v="1"/>
    <x v="4"/>
    <x v="84"/>
    <x v="87"/>
    <n v="625"/>
    <x v="4"/>
    <s v="OK"/>
    <x v="1"/>
    <x v="1"/>
    <x v="32"/>
    <x v="1"/>
    <s v="External"/>
    <n v="4.2"/>
    <x v="2"/>
    <s v="4.2"/>
    <n v="0.1768888888888889"/>
  </r>
  <r>
    <s v="D1910"/>
    <s v="2024-02-07 22:00:00"/>
    <x v="4"/>
    <s v="2024-02-08 10:00:00"/>
    <s v="2024/02/08"/>
    <s v="2024-02-08 08:00:00"/>
    <s v="2024/02/08"/>
    <s v="Winter"/>
    <n v="9.9999999999417923"/>
    <n v="0"/>
    <x v="0"/>
    <n v="12"/>
    <n v="1"/>
    <x v="4"/>
    <x v="85"/>
    <x v="88"/>
    <n v="303"/>
    <x v="0"/>
    <s v="OK"/>
    <x v="2"/>
    <x v="0"/>
    <x v="1"/>
    <x v="2"/>
    <s v="External"/>
    <m/>
    <x v="4"/>
    <s v="4.2"/>
    <n v="0.20691358024691359"/>
  </r>
  <r>
    <s v="D1909"/>
    <s v="2024-02-07 21:00:00"/>
    <x v="4"/>
    <s v="2024-02-08 09:00:00"/>
    <s v="2024/02/08"/>
    <s v="2024-02-08 07:00:00"/>
    <s v="2024/02/08"/>
    <s v="Winter"/>
    <n v="9"/>
    <n v="0"/>
    <x v="0"/>
    <n v="12"/>
    <n v="1"/>
    <x v="3"/>
    <x v="86"/>
    <x v="89"/>
    <n v="794"/>
    <x v="8"/>
    <s v="OK"/>
    <x v="3"/>
    <x v="1"/>
    <x v="43"/>
    <x v="4"/>
    <s v="Internal"/>
    <m/>
    <x v="10"/>
    <s v="4.3"/>
    <n v="0.45913461538461536"/>
  </r>
  <r>
    <s v="D1908"/>
    <s v="2024-02-07 20:00:00"/>
    <x v="4"/>
    <s v="2024-02-08 08:00:00"/>
    <s v="2024/02/08"/>
    <s v="2024-02-08 06:00:00"/>
    <s v="2024/02/08"/>
    <s v="Winter"/>
    <n v="8.0000000000582077"/>
    <n v="0"/>
    <x v="0"/>
    <n v="12"/>
    <n v="1"/>
    <x v="5"/>
    <x v="87"/>
    <x v="90"/>
    <n v="741"/>
    <x v="6"/>
    <s v="OK"/>
    <x v="1"/>
    <x v="2"/>
    <x v="8"/>
    <x v="1"/>
    <s v="Internal"/>
    <m/>
    <x v="12"/>
    <s v="4.2"/>
    <n v="1.3564814814814814"/>
  </r>
  <r>
    <s v="D1907"/>
    <s v="2024-02-07 19:00:00"/>
    <x v="4"/>
    <s v="2024-02-08 07:00:00"/>
    <s v="2024/02/08"/>
    <s v="2024-02-08 05:00:00"/>
    <s v="2024/02/08"/>
    <s v="Winter"/>
    <n v="6.9999999999417923"/>
    <n v="0"/>
    <x v="0"/>
    <n v="12"/>
    <n v="1"/>
    <x v="1"/>
    <x v="88"/>
    <x v="91"/>
    <n v="596"/>
    <x v="3"/>
    <s v="OK"/>
    <x v="3"/>
    <x v="1"/>
    <x v="7"/>
    <x v="0"/>
    <s v="External"/>
    <m/>
    <x v="7"/>
    <s v="4.3"/>
    <n v="0.34714285714285714"/>
  </r>
  <r>
    <s v="D1906"/>
    <s v="2024-02-07 18:00:00"/>
    <x v="4"/>
    <s v="2024-02-08 06:00:00"/>
    <s v="2024/02/08"/>
    <s v="2024-02-08 04:00:00"/>
    <s v="2024/02/08"/>
    <s v="Winter"/>
    <n v="6"/>
    <n v="0"/>
    <x v="0"/>
    <n v="12"/>
    <n v="1"/>
    <x v="4"/>
    <x v="89"/>
    <x v="92"/>
    <n v="719"/>
    <x v="24"/>
    <s v="OK"/>
    <x v="2"/>
    <x v="1"/>
    <x v="42"/>
    <x v="2"/>
    <s v="Internal"/>
    <n v="4.5"/>
    <x v="0"/>
    <s v="4.5"/>
    <n v="0.53062117235345585"/>
  </r>
  <r>
    <s v="D1905"/>
    <s v="2024-02-07 17:00:00"/>
    <x v="4"/>
    <s v="2024-02-08 05:00:00"/>
    <s v="2024/02/08"/>
    <s v="2024-02-08 03:00:00"/>
    <s v="2024/02/08"/>
    <s v="Winter"/>
    <n v="5.0000000000582077"/>
    <n v="0"/>
    <x v="0"/>
    <n v="12"/>
    <n v="1"/>
    <x v="0"/>
    <x v="90"/>
    <x v="93"/>
    <n v="759"/>
    <x v="3"/>
    <s v="OK"/>
    <x v="0"/>
    <x v="2"/>
    <x v="19"/>
    <x v="3"/>
    <s v="Internal"/>
    <n v="4"/>
    <x v="5"/>
    <s v="4"/>
    <n v="0.24990399385560677"/>
  </r>
  <r>
    <s v="D1904"/>
    <s v="2024-02-07 16:00:00"/>
    <x v="4"/>
    <s v="2024-02-08 04:00:00"/>
    <s v="2024/02/08"/>
    <s v="2024-02-08 02:00:00"/>
    <s v="2024/02/08"/>
    <s v="Winter"/>
    <n v="3.9999999999417923"/>
    <n v="0"/>
    <x v="0"/>
    <n v="12"/>
    <n v="1"/>
    <x v="3"/>
    <x v="91"/>
    <x v="94"/>
    <n v="660"/>
    <x v="6"/>
    <s v="OK"/>
    <x v="0"/>
    <x v="2"/>
    <x v="43"/>
    <x v="0"/>
    <s v="Internal"/>
    <n v="3.8"/>
    <x v="3"/>
    <s v="3.8"/>
    <n v="1.0220734126984128"/>
  </r>
  <r>
    <s v="D1903"/>
    <s v="2024-02-07 15:00:00"/>
    <x v="4"/>
    <s v="2024-02-08 03:00:00"/>
    <s v="2024/02/08"/>
    <s v="2024-02-08 01:00:00"/>
    <s v="2024/02/08"/>
    <s v="Winter"/>
    <n v="3"/>
    <n v="0"/>
    <x v="0"/>
    <n v="12"/>
    <n v="1"/>
    <x v="5"/>
    <x v="92"/>
    <x v="95"/>
    <n v="349"/>
    <x v="2"/>
    <s v="OK"/>
    <x v="0"/>
    <x v="1"/>
    <x v="2"/>
    <x v="1"/>
    <s v="Internal"/>
    <n v="4.2"/>
    <x v="2"/>
    <s v="4.2"/>
    <n v="0.51045838896306184"/>
  </r>
  <r>
    <s v="D1902"/>
    <s v="2024-02-07 14:00:00"/>
    <x v="4"/>
    <s v="2024-02-08 02:00:00"/>
    <s v="2024/02/08"/>
    <s v="2024-02-08 00:00:00"/>
    <s v="2024/02/08"/>
    <s v="Winter"/>
    <n v="2.0000000000582077"/>
    <n v="0"/>
    <x v="0"/>
    <n v="12"/>
    <n v="1"/>
    <x v="2"/>
    <x v="93"/>
    <x v="96"/>
    <n v="572"/>
    <x v="0"/>
    <s v="OK"/>
    <x v="1"/>
    <x v="3"/>
    <x v="18"/>
    <x v="4"/>
    <s v="External"/>
    <n v="4.2"/>
    <x v="2"/>
    <s v="4.2"/>
    <n v="0.79308712121212122"/>
  </r>
  <r>
    <s v="D1901"/>
    <s v="2024-02-07 13:00:00"/>
    <x v="4"/>
    <s v="2024-02-08 01:00:00"/>
    <s v="2024/02/08"/>
    <s v="2024-02-07 23:00:00"/>
    <s v="2024/02/07"/>
    <s v="Winter"/>
    <n v="24.999999999941792"/>
    <n v="1"/>
    <x v="1"/>
    <n v="12"/>
    <n v="1"/>
    <x v="0"/>
    <x v="94"/>
    <x v="97"/>
    <n v="753"/>
    <x v="10"/>
    <s v="OK"/>
    <x v="1"/>
    <x v="0"/>
    <x v="19"/>
    <x v="2"/>
    <s v="Internal"/>
    <n v="4"/>
    <x v="5"/>
    <s v="4"/>
    <n v="0.4086076817558299"/>
  </r>
  <r>
    <s v="D1900"/>
    <s v="2024-02-07 12:00:00"/>
    <x v="4"/>
    <s v="2024-02-08 00:00:00"/>
    <s v="2024/02/08"/>
    <s v="2024-02-07 22:00:00"/>
    <s v="2024/02/07"/>
    <s v="Winter"/>
    <n v="24"/>
    <n v="1"/>
    <x v="1"/>
    <n v="12"/>
    <n v="1"/>
    <x v="2"/>
    <x v="95"/>
    <x v="98"/>
    <n v="290"/>
    <x v="22"/>
    <s v="OK"/>
    <x v="0"/>
    <x v="0"/>
    <x v="25"/>
    <x v="0"/>
    <s v="Internal"/>
    <n v="4.7"/>
    <x v="9"/>
    <s v="4.7"/>
    <n v="0.11416070007955449"/>
  </r>
  <r>
    <s v="D1899"/>
    <s v="2024-02-07 11:00:00"/>
    <x v="4"/>
    <s v="2024-02-07 23:00:00"/>
    <s v="2024/02/07"/>
    <s v="2024-02-07 21:00:00"/>
    <s v="2024/02/07"/>
    <s v="Winter"/>
    <n v="23.000000000058208"/>
    <n v="0"/>
    <x v="0"/>
    <n v="12"/>
    <n v="0"/>
    <x v="3"/>
    <x v="96"/>
    <x v="99"/>
    <n v="725"/>
    <x v="23"/>
    <s v="OK"/>
    <x v="1"/>
    <x v="2"/>
    <x v="26"/>
    <x v="2"/>
    <s v="Internal"/>
    <n v="3.8"/>
    <x v="3"/>
    <s v="3.8"/>
    <n v="0.25128357030015797"/>
  </r>
  <r>
    <s v="D1898"/>
    <s v="2024-02-07 10:00:00"/>
    <x v="4"/>
    <s v="2024-02-07 22:00:00"/>
    <s v="2024/02/07"/>
    <s v="2024-02-07 20:00:00"/>
    <s v="2024/02/07"/>
    <s v="Winter"/>
    <n v="21.999999999941792"/>
    <n v="0"/>
    <x v="0"/>
    <n v="12"/>
    <n v="0"/>
    <x v="0"/>
    <x v="35"/>
    <x v="100"/>
    <n v="546"/>
    <x v="2"/>
    <s v="OK"/>
    <x v="3"/>
    <x v="1"/>
    <x v="42"/>
    <x v="1"/>
    <s v="Internal"/>
    <m/>
    <x v="12"/>
    <s v="4.2"/>
    <n v="0.50722125938763718"/>
  </r>
  <r>
    <s v="D1897"/>
    <s v="2024-02-07 09:00:00"/>
    <x v="4"/>
    <s v="2024-02-07 21:00:00"/>
    <s v="2024/02/07"/>
    <s v="2024-02-07 19:00:00"/>
    <s v="2024/02/07"/>
    <s v="Winter"/>
    <n v="21"/>
    <n v="0"/>
    <x v="0"/>
    <n v="12"/>
    <n v="0"/>
    <x v="0"/>
    <x v="97"/>
    <x v="101"/>
    <n v="236"/>
    <x v="20"/>
    <s v="OK"/>
    <x v="1"/>
    <x v="3"/>
    <x v="1"/>
    <x v="0"/>
    <s v="Internal"/>
    <n v="4.7"/>
    <x v="9"/>
    <s v="4.7"/>
    <n v="0.81501831501831501"/>
  </r>
  <r>
    <s v="D1896"/>
    <s v="2024-02-07 08:00:00"/>
    <x v="4"/>
    <s v="2024-02-07 20:00:00"/>
    <s v="2024/02/07"/>
    <s v="2024-02-07 18:00:00"/>
    <s v="2024/02/07"/>
    <s v="Winter"/>
    <n v="20.000000000058208"/>
    <n v="0"/>
    <x v="0"/>
    <n v="12"/>
    <n v="0"/>
    <x v="5"/>
    <x v="98"/>
    <x v="102"/>
    <n v="390"/>
    <x v="9"/>
    <s v="OK"/>
    <x v="1"/>
    <x v="0"/>
    <x v="16"/>
    <x v="3"/>
    <s v="External"/>
    <m/>
    <x v="11"/>
    <s v="4.2"/>
    <n v="0.76502732240437155"/>
  </r>
  <r>
    <s v="D1895"/>
    <s v="2024-02-07 07:00:00"/>
    <x v="4"/>
    <s v="2024-02-07 19:00:00"/>
    <s v="2024/02/07"/>
    <s v="2024-02-07 17:00:00"/>
    <s v="2024/02/07"/>
    <s v="Winter"/>
    <n v="18.999999999941792"/>
    <n v="0"/>
    <x v="0"/>
    <n v="12"/>
    <n v="0"/>
    <x v="3"/>
    <x v="99"/>
    <x v="103"/>
    <n v="536"/>
    <x v="20"/>
    <s v="OK"/>
    <x v="0"/>
    <x v="0"/>
    <x v="14"/>
    <x v="4"/>
    <s v="External"/>
    <n v="4.7"/>
    <x v="9"/>
    <s v="4.7"/>
    <n v="0.35280482151135839"/>
  </r>
  <r>
    <s v="D1894"/>
    <s v="2024-02-07 06:00:00"/>
    <x v="4"/>
    <s v="2024-02-07 18:00:00"/>
    <s v="2024/02/07"/>
    <s v="2024-02-07 16:00:00"/>
    <s v="2024/02/07"/>
    <s v="Winter"/>
    <n v="18"/>
    <n v="0"/>
    <x v="0"/>
    <n v="12"/>
    <n v="0"/>
    <x v="0"/>
    <x v="100"/>
    <x v="104"/>
    <n v="279"/>
    <x v="0"/>
    <s v="OK"/>
    <x v="2"/>
    <x v="1"/>
    <x v="44"/>
    <x v="1"/>
    <s v="External"/>
    <n v="4.5"/>
    <x v="0"/>
    <s v="4.5"/>
    <n v="0.12097772277227722"/>
  </r>
  <r>
    <s v="D1893"/>
    <s v="2024-02-07 05:00:00"/>
    <x v="4"/>
    <s v="2024-02-07 17:00:00"/>
    <s v="2024/02/07"/>
    <s v="2024-02-07 15:00:00"/>
    <s v="2024/02/07"/>
    <s v="Winter"/>
    <n v="17.000000000058208"/>
    <n v="0"/>
    <x v="0"/>
    <n v="12"/>
    <n v="0"/>
    <x v="3"/>
    <x v="101"/>
    <x v="105"/>
    <n v="121"/>
    <x v="16"/>
    <s v="OK"/>
    <x v="3"/>
    <x v="3"/>
    <x v="38"/>
    <x v="0"/>
    <s v="External"/>
    <m/>
    <x v="7"/>
    <s v="4.3"/>
    <n v="0.13427464008859358"/>
  </r>
  <r>
    <s v="D1892"/>
    <s v="2024-02-07 04:00:00"/>
    <x v="4"/>
    <s v="2024-02-07 16:00:00"/>
    <s v="2024/02/07"/>
    <s v="2024-02-07 14:00:00"/>
    <s v="2024/02/07"/>
    <s v="Winter"/>
    <n v="15.999999999941792"/>
    <n v="0"/>
    <x v="0"/>
    <n v="12"/>
    <n v="0"/>
    <x v="3"/>
    <x v="102"/>
    <x v="106"/>
    <n v="141"/>
    <x v="0"/>
    <s v="OK"/>
    <x v="0"/>
    <x v="3"/>
    <x v="19"/>
    <x v="4"/>
    <s v="External"/>
    <n v="4"/>
    <x v="5"/>
    <s v="4"/>
    <n v="0.34915611814345993"/>
  </r>
  <r>
    <s v="D1891"/>
    <s v="2024-02-07 03:00:00"/>
    <x v="4"/>
    <s v="2024-02-07 15:00:00"/>
    <s v="2024/02/07"/>
    <s v="2024-02-07 13:00:00"/>
    <s v="2024/02/07"/>
    <s v="Winter"/>
    <n v="15"/>
    <n v="0"/>
    <x v="0"/>
    <n v="12"/>
    <n v="0"/>
    <x v="4"/>
    <x v="103"/>
    <x v="107"/>
    <n v="467"/>
    <x v="22"/>
    <s v="OK"/>
    <x v="1"/>
    <x v="1"/>
    <x v="26"/>
    <x v="4"/>
    <s v="Internal"/>
    <m/>
    <x v="10"/>
    <s v="4.3"/>
    <n v="1.459608843537415"/>
  </r>
  <r>
    <s v="D1890"/>
    <s v="2024-02-07 02:00:00"/>
    <x v="4"/>
    <s v="2024-02-07 14:00:00"/>
    <s v="2024/02/07"/>
    <s v="2024-02-07 12:00:00"/>
    <s v="2024/02/07"/>
    <s v="Winter"/>
    <n v="14.000000000058208"/>
    <n v="0"/>
    <x v="0"/>
    <n v="12"/>
    <n v="0"/>
    <x v="5"/>
    <x v="104"/>
    <x v="108"/>
    <n v="99"/>
    <x v="5"/>
    <s v="OK"/>
    <x v="3"/>
    <x v="3"/>
    <x v="12"/>
    <x v="3"/>
    <s v="External"/>
    <n v="4.7"/>
    <x v="9"/>
    <s v="4.7"/>
    <n v="0.11057327258921792"/>
  </r>
  <r>
    <s v="D1889"/>
    <s v="2024-02-07 01:00:00"/>
    <x v="4"/>
    <s v="2024-02-07 13:00:00"/>
    <s v="2024/02/07"/>
    <s v="2024-02-07 11:00:00"/>
    <s v="2024/02/07"/>
    <s v="Winter"/>
    <n v="12.999999999941792"/>
    <n v="0"/>
    <x v="0"/>
    <n v="12"/>
    <n v="0"/>
    <x v="0"/>
    <x v="11"/>
    <x v="109"/>
    <n v="259"/>
    <x v="17"/>
    <s v="OK"/>
    <x v="3"/>
    <x v="0"/>
    <x v="3"/>
    <x v="4"/>
    <s v="External"/>
    <m/>
    <x v="13"/>
    <s v="4.2"/>
    <n v="0.19424460431654678"/>
  </r>
  <r>
    <s v="D1888"/>
    <s v="2024-02-07 00:00:00"/>
    <x v="4"/>
    <s v="2024-02-07 12:00:00"/>
    <s v="2024/02/07"/>
    <s v="2024-02-07 10:00:00"/>
    <s v="2024/02/07"/>
    <s v="Winter"/>
    <n v="12"/>
    <n v="0"/>
    <x v="0"/>
    <n v="12"/>
    <n v="0"/>
    <x v="4"/>
    <x v="105"/>
    <x v="110"/>
    <n v="634"/>
    <x v="25"/>
    <s v="OK"/>
    <x v="3"/>
    <x v="3"/>
    <x v="45"/>
    <x v="1"/>
    <s v="External"/>
    <n v="3.8"/>
    <x v="3"/>
    <s v="3.8"/>
    <n v="0.46676163342830007"/>
  </r>
  <r>
    <s v="D1887"/>
    <s v="2024-02-06 23:00:00"/>
    <x v="5"/>
    <s v="2024-02-07 11:00:00"/>
    <s v="2024/02/07"/>
    <s v="2024-02-07 09:00:00"/>
    <s v="2024/02/07"/>
    <s v="Winter"/>
    <n v="11.000000000058208"/>
    <n v="0"/>
    <x v="0"/>
    <n v="12"/>
    <n v="1"/>
    <x v="0"/>
    <x v="106"/>
    <x v="111"/>
    <n v="335"/>
    <x v="23"/>
    <s v="OK"/>
    <x v="3"/>
    <x v="1"/>
    <x v="3"/>
    <x v="1"/>
    <s v="External"/>
    <m/>
    <x v="6"/>
    <s v="4.2"/>
    <n v="0.26934749620637327"/>
  </r>
  <r>
    <s v="D1886"/>
    <s v="2024-02-06 22:00:00"/>
    <x v="5"/>
    <s v="2024-02-07 10:00:00"/>
    <s v="2024/02/07"/>
    <s v="2024-02-07 08:00:00"/>
    <s v="2024/02/07"/>
    <s v="Winter"/>
    <n v="9.9999999999417923"/>
    <n v="0"/>
    <x v="0"/>
    <n v="12"/>
    <n v="1"/>
    <x v="0"/>
    <x v="107"/>
    <x v="112"/>
    <n v="759"/>
    <x v="19"/>
    <s v="OK"/>
    <x v="2"/>
    <x v="3"/>
    <x v="42"/>
    <x v="2"/>
    <s v="External"/>
    <n v="4"/>
    <x v="5"/>
    <s v="4"/>
    <n v="0.34854014598540145"/>
  </r>
  <r>
    <s v="D1885"/>
    <s v="2024-02-06 21:00:00"/>
    <x v="5"/>
    <s v="2024-02-07 09:00:00"/>
    <s v="2024/02/07"/>
    <s v="2024-02-07 07:00:00"/>
    <s v="2024/02/07"/>
    <s v="Winter"/>
    <n v="9"/>
    <n v="0"/>
    <x v="0"/>
    <n v="12"/>
    <n v="1"/>
    <x v="3"/>
    <x v="108"/>
    <x v="113"/>
    <n v="535"/>
    <x v="24"/>
    <s v="OK"/>
    <x v="1"/>
    <x v="2"/>
    <x v="12"/>
    <x v="1"/>
    <s v="Internal"/>
    <n v="4.2"/>
    <x v="2"/>
    <s v="4.2"/>
    <n v="0.41092289719626168"/>
  </r>
  <r>
    <s v="D1884"/>
    <s v="2024-02-06 20:00:00"/>
    <x v="5"/>
    <s v="2024-02-07 08:00:00"/>
    <s v="2024/02/07"/>
    <s v="2024-02-07 06:00:00"/>
    <s v="2024/02/07"/>
    <s v="Winter"/>
    <n v="8.0000000000582077"/>
    <n v="0"/>
    <x v="0"/>
    <n v="12"/>
    <n v="1"/>
    <x v="5"/>
    <x v="109"/>
    <x v="114"/>
    <n v="510"/>
    <x v="5"/>
    <s v="OK"/>
    <x v="3"/>
    <x v="2"/>
    <x v="4"/>
    <x v="1"/>
    <s v="Internal"/>
    <n v="4.2"/>
    <x v="2"/>
    <s v="4.2"/>
    <n v="7.2905620360551426E-2"/>
  </r>
  <r>
    <s v="D1883"/>
    <s v="2024-02-06 19:00:00"/>
    <x v="5"/>
    <s v="2024-02-07 07:00:00"/>
    <s v="2024/02/07"/>
    <s v="2024-02-07 05:00:00"/>
    <s v="2024/02/07"/>
    <s v="Winter"/>
    <n v="6.9999999999417923"/>
    <n v="0"/>
    <x v="0"/>
    <n v="12"/>
    <n v="1"/>
    <x v="1"/>
    <x v="110"/>
    <x v="115"/>
    <n v="741"/>
    <x v="11"/>
    <s v="OK"/>
    <x v="1"/>
    <x v="3"/>
    <x v="29"/>
    <x v="1"/>
    <s v="Internal"/>
    <n v="4"/>
    <x v="5"/>
    <s v="4"/>
    <n v="1.6052287581699347"/>
  </r>
  <r>
    <s v="D1882"/>
    <s v="2024-02-06 18:00:00"/>
    <x v="5"/>
    <s v="2024-02-07 06:00:00"/>
    <s v="2024/02/07"/>
    <s v="2024-02-07 04:00:00"/>
    <s v="2024/02/07"/>
    <s v="Winter"/>
    <n v="6"/>
    <n v="0"/>
    <x v="0"/>
    <n v="12"/>
    <n v="1"/>
    <x v="2"/>
    <x v="111"/>
    <x v="116"/>
    <n v="102"/>
    <x v="5"/>
    <s v="OK"/>
    <x v="1"/>
    <x v="2"/>
    <x v="6"/>
    <x v="3"/>
    <s v="Internal"/>
    <n v="4.2"/>
    <x v="2"/>
    <s v="4.2"/>
    <n v="2.4825174825174825"/>
  </r>
  <r>
    <s v="D1881"/>
    <s v="2024-02-06 17:00:00"/>
    <x v="5"/>
    <s v="2024-02-07 05:00:00"/>
    <s v="2024/02/07"/>
    <s v="2024-02-07 03:00:00"/>
    <s v="2024/02/07"/>
    <s v="Winter"/>
    <n v="5.0000000000582077"/>
    <n v="0"/>
    <x v="0"/>
    <n v="12"/>
    <n v="1"/>
    <x v="0"/>
    <x v="112"/>
    <x v="117"/>
    <n v="726"/>
    <x v="17"/>
    <s v="OK"/>
    <x v="0"/>
    <x v="2"/>
    <x v="44"/>
    <x v="3"/>
    <s v="External"/>
    <n v="4.5"/>
    <x v="0"/>
    <s v="4.5"/>
    <n v="0.30095759233926128"/>
  </r>
  <r>
    <s v="D1880"/>
    <s v="2024-02-06 16:00:00"/>
    <x v="5"/>
    <s v="2024-02-07 04:00:00"/>
    <s v="2024/02/07"/>
    <s v="2024-02-07 02:00:00"/>
    <s v="2024/02/07"/>
    <s v="Winter"/>
    <n v="3.9999999999417923"/>
    <n v="0"/>
    <x v="0"/>
    <n v="12"/>
    <n v="1"/>
    <x v="1"/>
    <x v="113"/>
    <x v="118"/>
    <n v="458"/>
    <x v="7"/>
    <s v="OK"/>
    <x v="3"/>
    <x v="3"/>
    <x v="24"/>
    <x v="4"/>
    <s v="External"/>
    <m/>
    <x v="13"/>
    <s v="4.2"/>
    <n v="2.0515873015873014"/>
  </r>
  <r>
    <s v="D1879"/>
    <s v="2024-02-06 15:00:00"/>
    <x v="5"/>
    <s v="2024-02-07 03:00:00"/>
    <s v="2024/02/07"/>
    <s v="2024-02-07 01:00:00"/>
    <s v="2024/02/07"/>
    <s v="Winter"/>
    <n v="3"/>
    <n v="0"/>
    <x v="0"/>
    <n v="12"/>
    <n v="1"/>
    <x v="1"/>
    <x v="43"/>
    <x v="119"/>
    <n v="70"/>
    <x v="8"/>
    <s v="OK"/>
    <x v="3"/>
    <x v="1"/>
    <x v="2"/>
    <x v="4"/>
    <s v="Internal"/>
    <m/>
    <x v="10"/>
    <s v="4.3"/>
    <n v="3.0496632996632997"/>
  </r>
  <r>
    <s v="D1878"/>
    <s v="2024-02-06 14:00:00"/>
    <x v="5"/>
    <s v="2024-02-07 02:00:00"/>
    <s v="2024/02/07"/>
    <s v="2024-02-07 00:00:00"/>
    <s v="2024/02/07"/>
    <s v="Winter"/>
    <n v="2.0000000000582077"/>
    <n v="0"/>
    <x v="0"/>
    <n v="12"/>
    <n v="1"/>
    <x v="4"/>
    <x v="114"/>
    <x v="120"/>
    <n v="191"/>
    <x v="25"/>
    <s v="OK"/>
    <x v="3"/>
    <x v="0"/>
    <x v="5"/>
    <x v="4"/>
    <s v="Internal"/>
    <n v="3.8"/>
    <x v="3"/>
    <s v="3.8"/>
    <n v="1.154109589041096"/>
  </r>
  <r>
    <s v="D1877"/>
    <s v="2024-02-06 13:00:00"/>
    <x v="5"/>
    <s v="2024-02-07 01:00:00"/>
    <s v="2024/02/07"/>
    <s v="2024-02-06 23:00:00"/>
    <s v="2024/02/06"/>
    <s v="Winter"/>
    <n v="24.999999999941792"/>
    <n v="1"/>
    <x v="1"/>
    <n v="12"/>
    <n v="1"/>
    <x v="5"/>
    <x v="115"/>
    <x v="121"/>
    <n v="744"/>
    <x v="8"/>
    <s v="OK"/>
    <x v="2"/>
    <x v="1"/>
    <x v="38"/>
    <x v="2"/>
    <s v="External"/>
    <n v="4"/>
    <x v="5"/>
    <s v="4"/>
    <n v="0.18252126836813612"/>
  </r>
  <r>
    <s v="D1876"/>
    <s v="2024-02-06 12:00:00"/>
    <x v="5"/>
    <s v="2024-02-07 00:00:00"/>
    <s v="2024/02/07"/>
    <s v="2024-02-06 22:00:00"/>
    <s v="2024/02/06"/>
    <s v="Winter"/>
    <n v="24"/>
    <n v="1"/>
    <x v="1"/>
    <n v="12"/>
    <n v="1"/>
    <x v="1"/>
    <x v="116"/>
    <x v="19"/>
    <n v="411"/>
    <x v="19"/>
    <s v="OK"/>
    <x v="1"/>
    <x v="3"/>
    <x v="46"/>
    <x v="4"/>
    <s v="Internal"/>
    <n v="4.2"/>
    <x v="2"/>
    <s v="4.2"/>
    <n v="0.41296625222024869"/>
  </r>
  <r>
    <s v="D1875"/>
    <s v="2024-02-06 11:00:00"/>
    <x v="5"/>
    <s v="2024-02-06 23:00:00"/>
    <s v="2024/02/06"/>
    <s v="2024-02-06 21:00:00"/>
    <s v="2024/02/06"/>
    <s v="Winter"/>
    <n v="23.000000000058208"/>
    <n v="0"/>
    <x v="0"/>
    <n v="12"/>
    <n v="0"/>
    <x v="1"/>
    <x v="117"/>
    <x v="122"/>
    <n v="411"/>
    <x v="27"/>
    <s v="OK"/>
    <x v="2"/>
    <x v="0"/>
    <x v="23"/>
    <x v="1"/>
    <s v="External"/>
    <n v="3.8"/>
    <x v="3"/>
    <s v="3.8"/>
    <n v="0.25484815221368462"/>
  </r>
  <r>
    <s v="D1874"/>
    <s v="2024-02-06 10:00:00"/>
    <x v="5"/>
    <s v="2024-02-06 22:00:00"/>
    <s v="2024/02/06"/>
    <s v="2024-02-06 20:00:00"/>
    <s v="2024/02/06"/>
    <s v="Winter"/>
    <n v="21.999999999941792"/>
    <n v="0"/>
    <x v="0"/>
    <n v="12"/>
    <n v="0"/>
    <x v="3"/>
    <x v="118"/>
    <x v="123"/>
    <n v="383"/>
    <x v="19"/>
    <s v="OK"/>
    <x v="1"/>
    <x v="0"/>
    <x v="12"/>
    <x v="4"/>
    <s v="Internal"/>
    <n v="4.7"/>
    <x v="9"/>
    <s v="4.7"/>
    <n v="0.69975932611311675"/>
  </r>
  <r>
    <s v="D1873"/>
    <s v="2024-02-06 09:00:00"/>
    <x v="5"/>
    <s v="2024-02-06 21:00:00"/>
    <s v="2024/02/06"/>
    <s v="2024-02-06 19:00:00"/>
    <s v="2024/02/06"/>
    <s v="Winter"/>
    <n v="21"/>
    <n v="0"/>
    <x v="0"/>
    <n v="12"/>
    <n v="0"/>
    <x v="3"/>
    <x v="119"/>
    <x v="124"/>
    <n v="260"/>
    <x v="17"/>
    <s v="OK"/>
    <x v="2"/>
    <x v="1"/>
    <x v="23"/>
    <x v="2"/>
    <s v="Internal"/>
    <n v="3.8"/>
    <x v="3"/>
    <s v="3.8"/>
    <n v="0.30891016200294552"/>
  </r>
  <r>
    <s v="D1872"/>
    <s v="2024-02-06 08:00:00"/>
    <x v="5"/>
    <s v="2024-02-06 20:00:00"/>
    <s v="2024/02/06"/>
    <s v="2024-02-06 18:00:00"/>
    <s v="2024/02/06"/>
    <s v="Winter"/>
    <n v="20.000000000058208"/>
    <n v="0"/>
    <x v="0"/>
    <n v="12"/>
    <n v="0"/>
    <x v="0"/>
    <x v="73"/>
    <x v="125"/>
    <n v="245"/>
    <x v="12"/>
    <s v="OK"/>
    <x v="2"/>
    <x v="1"/>
    <x v="27"/>
    <x v="1"/>
    <s v="Internal"/>
    <m/>
    <x v="12"/>
    <s v="4.2"/>
    <n v="0.69242043551088772"/>
  </r>
  <r>
    <s v="D1871"/>
    <s v="2024-02-06 07:00:00"/>
    <x v="5"/>
    <s v="2024-02-06 19:00:00"/>
    <s v="2024/02/06"/>
    <s v="2024-02-06 17:00:00"/>
    <s v="2024/02/06"/>
    <s v="Winter"/>
    <n v="18.999999999941792"/>
    <n v="0"/>
    <x v="0"/>
    <n v="12"/>
    <n v="0"/>
    <x v="5"/>
    <x v="120"/>
    <x v="126"/>
    <n v="755"/>
    <x v="0"/>
    <s v="OK"/>
    <x v="3"/>
    <x v="3"/>
    <x v="32"/>
    <x v="2"/>
    <s v="External"/>
    <n v="4"/>
    <x v="5"/>
    <s v="4"/>
    <n v="0.89583333333333337"/>
  </r>
  <r>
    <s v="D1870"/>
    <s v="2024-02-06 06:00:00"/>
    <x v="5"/>
    <s v="2024-02-06 18:00:00"/>
    <s v="2024/02/06"/>
    <s v="2024-02-06 16:00:00"/>
    <s v="2024/02/06"/>
    <s v="Winter"/>
    <n v="18"/>
    <n v="0"/>
    <x v="0"/>
    <n v="12"/>
    <n v="0"/>
    <x v="4"/>
    <x v="121"/>
    <x v="127"/>
    <n v="443"/>
    <x v="10"/>
    <s v="OK"/>
    <x v="2"/>
    <x v="3"/>
    <x v="14"/>
    <x v="2"/>
    <s v="Internal"/>
    <m/>
    <x v="14"/>
    <s v="4.1"/>
    <n v="0.66856060606060608"/>
  </r>
  <r>
    <s v="D1869"/>
    <s v="2024-02-06 05:00:00"/>
    <x v="5"/>
    <s v="2024-02-06 17:00:00"/>
    <s v="2024/02/06"/>
    <s v="2024-02-06 15:00:00"/>
    <s v="2024/02/06"/>
    <s v="Winter"/>
    <n v="17.000000000058208"/>
    <n v="0"/>
    <x v="0"/>
    <n v="12"/>
    <n v="0"/>
    <x v="3"/>
    <x v="122"/>
    <x v="128"/>
    <n v="493"/>
    <x v="6"/>
    <s v="OK"/>
    <x v="3"/>
    <x v="2"/>
    <x v="47"/>
    <x v="2"/>
    <s v="External"/>
    <n v="4.2"/>
    <x v="2"/>
    <s v="4.2"/>
    <n v="0.33253664754620776"/>
  </r>
  <r>
    <s v="D1868"/>
    <s v="2024-02-06 04:00:00"/>
    <x v="5"/>
    <s v="2024-02-06 16:00:00"/>
    <s v="2024/02/06"/>
    <s v="2024-02-06 14:00:00"/>
    <s v="2024/02/06"/>
    <s v="Winter"/>
    <n v="15.999999999941792"/>
    <n v="0"/>
    <x v="0"/>
    <n v="12"/>
    <n v="0"/>
    <x v="5"/>
    <x v="123"/>
    <x v="129"/>
    <n v="139"/>
    <x v="20"/>
    <s v="OK"/>
    <x v="3"/>
    <x v="3"/>
    <x v="16"/>
    <x v="2"/>
    <s v="Internal"/>
    <n v="4"/>
    <x v="5"/>
    <s v="4"/>
    <n v="0.44586104951958611"/>
  </r>
  <r>
    <s v="D1867"/>
    <s v="2024-02-06 03:00:00"/>
    <x v="5"/>
    <s v="2024-02-06 15:00:00"/>
    <s v="2024/02/06"/>
    <s v="2024-02-06 13:00:00"/>
    <s v="2024/02/06"/>
    <s v="Winter"/>
    <n v="15"/>
    <n v="0"/>
    <x v="0"/>
    <n v="12"/>
    <n v="0"/>
    <x v="3"/>
    <x v="124"/>
    <x v="130"/>
    <n v="316"/>
    <x v="23"/>
    <s v="OK"/>
    <x v="2"/>
    <x v="1"/>
    <x v="17"/>
    <x v="3"/>
    <s v="External"/>
    <m/>
    <x v="11"/>
    <s v="4.2"/>
    <n v="0.62235329703569264"/>
  </r>
  <r>
    <s v="D1866"/>
    <s v="2024-02-06 02:00:00"/>
    <x v="5"/>
    <s v="2024-02-06 14:00:00"/>
    <s v="2024/02/06"/>
    <s v="2024-02-06 12:00:00"/>
    <s v="2024/02/06"/>
    <s v="Winter"/>
    <n v="14.000000000058208"/>
    <n v="0"/>
    <x v="0"/>
    <n v="12"/>
    <n v="0"/>
    <x v="1"/>
    <x v="28"/>
    <x v="131"/>
    <n v="153"/>
    <x v="23"/>
    <s v="OK"/>
    <x v="3"/>
    <x v="3"/>
    <x v="27"/>
    <x v="3"/>
    <s v="External"/>
    <n v="4.2"/>
    <x v="2"/>
    <s v="4.2"/>
    <n v="0.5444444444444444"/>
  </r>
  <r>
    <s v="D1865"/>
    <s v="2024-02-06 01:00:00"/>
    <x v="5"/>
    <s v="2024-02-06 13:00:00"/>
    <s v="2024/02/06"/>
    <s v="2024-02-06 11:00:00"/>
    <s v="2024/02/06"/>
    <s v="Winter"/>
    <n v="12.999999999941792"/>
    <n v="0"/>
    <x v="0"/>
    <n v="12"/>
    <n v="0"/>
    <x v="1"/>
    <x v="73"/>
    <x v="132"/>
    <n v="694"/>
    <x v="12"/>
    <s v="OK"/>
    <x v="2"/>
    <x v="2"/>
    <x v="8"/>
    <x v="1"/>
    <s v="External"/>
    <n v="4.2"/>
    <x v="2"/>
    <s v="4.2"/>
    <n v="0.35741206030150752"/>
  </r>
  <r>
    <s v="D1864"/>
    <s v="2024-02-06 00:00:00"/>
    <x v="5"/>
    <s v="2024-02-06 12:00:00"/>
    <s v="2024/02/06"/>
    <s v="2024-02-06 10:00:00"/>
    <s v="2024/02/06"/>
    <s v="Winter"/>
    <n v="12"/>
    <n v="0"/>
    <x v="0"/>
    <n v="12"/>
    <n v="0"/>
    <x v="2"/>
    <x v="125"/>
    <x v="133"/>
    <n v="427"/>
    <x v="2"/>
    <s v="OK"/>
    <x v="1"/>
    <x v="3"/>
    <x v="24"/>
    <x v="3"/>
    <s v="Internal"/>
    <n v="4.5"/>
    <x v="0"/>
    <s v="4.5"/>
    <n v="0.37526881720430105"/>
  </r>
  <r>
    <s v="D1863"/>
    <s v="2024-02-05 23:00:00"/>
    <x v="6"/>
    <s v="2024-02-06 11:00:00"/>
    <s v="2024/02/06"/>
    <s v="2024-02-06 09:00:00"/>
    <s v="2024/02/06"/>
    <s v="Winter"/>
    <n v="11.000000000058208"/>
    <n v="0"/>
    <x v="0"/>
    <n v="12"/>
    <n v="1"/>
    <x v="0"/>
    <x v="126"/>
    <x v="134"/>
    <n v="259"/>
    <x v="8"/>
    <s v="OK"/>
    <x v="0"/>
    <x v="3"/>
    <x v="44"/>
    <x v="2"/>
    <s v="External"/>
    <n v="4.5"/>
    <x v="0"/>
    <s v="4.5"/>
    <n v="0.38265669515669515"/>
  </r>
  <r>
    <s v="D1862"/>
    <s v="2024-02-05 22:00:00"/>
    <x v="6"/>
    <s v="2024-02-06 10:00:00"/>
    <s v="2024/02/06"/>
    <s v="2024-02-06 08:00:00"/>
    <s v="2024/02/06"/>
    <s v="Winter"/>
    <n v="9.9999999999417923"/>
    <n v="0"/>
    <x v="0"/>
    <n v="12"/>
    <n v="1"/>
    <x v="0"/>
    <x v="127"/>
    <x v="135"/>
    <n v="769"/>
    <x v="15"/>
    <s v="OK"/>
    <x v="2"/>
    <x v="3"/>
    <x v="10"/>
    <x v="4"/>
    <s v="External"/>
    <n v="4.5"/>
    <x v="0"/>
    <s v="4.5"/>
    <n v="1.3195006747638327"/>
  </r>
  <r>
    <s v="D1861"/>
    <s v="2024-02-05 21:00:00"/>
    <x v="6"/>
    <s v="2024-02-06 09:00:00"/>
    <s v="2024/02/06"/>
    <s v="2024-02-06 07:00:00"/>
    <s v="2024/02/06"/>
    <s v="Winter"/>
    <n v="9"/>
    <n v="0"/>
    <x v="0"/>
    <n v="12"/>
    <n v="1"/>
    <x v="0"/>
    <x v="128"/>
    <x v="33"/>
    <n v="512"/>
    <x v="5"/>
    <s v="OK"/>
    <x v="0"/>
    <x v="3"/>
    <x v="36"/>
    <x v="3"/>
    <s v="Internal"/>
    <n v="4"/>
    <x v="5"/>
    <s v="4"/>
    <n v="0.57894736842105265"/>
  </r>
  <r>
    <s v="D1860"/>
    <s v="2024-02-05 20:00:00"/>
    <x v="6"/>
    <s v="2024-02-06 08:00:00"/>
    <s v="2024/02/06"/>
    <s v="2024-02-06 06:00:00"/>
    <s v="2024/02/06"/>
    <s v="Winter"/>
    <n v="8.0000000000582077"/>
    <n v="0"/>
    <x v="0"/>
    <n v="12"/>
    <n v="1"/>
    <x v="4"/>
    <x v="129"/>
    <x v="136"/>
    <n v="449"/>
    <x v="0"/>
    <s v="OK"/>
    <x v="0"/>
    <x v="2"/>
    <x v="4"/>
    <x v="2"/>
    <s v="Internal"/>
    <n v="4"/>
    <x v="5"/>
    <s v="4"/>
    <n v="0.35451350351461342"/>
  </r>
  <r>
    <s v="D1859"/>
    <s v="2024-02-05 19:00:00"/>
    <x v="6"/>
    <s v="2024-02-06 07:00:00"/>
    <s v="2024/02/06"/>
    <s v="2024-02-06 05:00:00"/>
    <s v="2024/02/06"/>
    <s v="Winter"/>
    <n v="6.9999999999417923"/>
    <n v="0"/>
    <x v="0"/>
    <n v="12"/>
    <n v="1"/>
    <x v="5"/>
    <x v="80"/>
    <x v="137"/>
    <n v="425"/>
    <x v="12"/>
    <s v="OK"/>
    <x v="1"/>
    <x v="2"/>
    <x v="42"/>
    <x v="4"/>
    <s v="Internal"/>
    <n v="4.7"/>
    <x v="9"/>
    <s v="4.7"/>
    <n v="0.24697885196374622"/>
  </r>
  <r>
    <s v="D1858"/>
    <s v="2024-02-05 18:00:00"/>
    <x v="6"/>
    <s v="2024-02-06 06:00:00"/>
    <s v="2024/02/06"/>
    <s v="2024-02-06 04:00:00"/>
    <s v="2024/02/06"/>
    <s v="Winter"/>
    <n v="6"/>
    <n v="0"/>
    <x v="0"/>
    <n v="12"/>
    <n v="1"/>
    <x v="3"/>
    <x v="130"/>
    <x v="138"/>
    <n v="376"/>
    <x v="21"/>
    <s v="OK"/>
    <x v="3"/>
    <x v="2"/>
    <x v="34"/>
    <x v="1"/>
    <s v="External"/>
    <n v="4.7"/>
    <x v="9"/>
    <s v="4.7"/>
    <n v="0.18942133815551537"/>
  </r>
  <r>
    <s v="D1857"/>
    <s v="2024-02-05 17:00:00"/>
    <x v="6"/>
    <s v="2024-02-06 05:00:00"/>
    <s v="2024/02/06"/>
    <s v="2024-02-06 03:00:00"/>
    <s v="2024/02/06"/>
    <s v="Winter"/>
    <n v="5.0000000000582077"/>
    <n v="0"/>
    <x v="0"/>
    <n v="12"/>
    <n v="1"/>
    <x v="1"/>
    <x v="131"/>
    <x v="139"/>
    <n v="447"/>
    <x v="18"/>
    <s v="OK"/>
    <x v="0"/>
    <x v="3"/>
    <x v="37"/>
    <x v="1"/>
    <s v="Internal"/>
    <m/>
    <x v="12"/>
    <s v="4.2"/>
    <n v="0.25475646879756469"/>
  </r>
  <r>
    <s v="D1856"/>
    <s v="2024-02-05 16:00:00"/>
    <x v="6"/>
    <s v="2024-02-06 04:00:00"/>
    <s v="2024/02/06"/>
    <s v="2024-02-06 02:00:00"/>
    <s v="2024/02/06"/>
    <s v="Winter"/>
    <n v="3.9999999999417923"/>
    <n v="0"/>
    <x v="0"/>
    <n v="12"/>
    <n v="1"/>
    <x v="3"/>
    <x v="132"/>
    <x v="140"/>
    <n v="434"/>
    <x v="13"/>
    <s v="OK"/>
    <x v="1"/>
    <x v="3"/>
    <x v="5"/>
    <x v="3"/>
    <s v="External"/>
    <n v="4.7"/>
    <x v="9"/>
    <s v="4.7"/>
    <n v="0.28638497652582162"/>
  </r>
  <r>
    <s v="D1855"/>
    <s v="2024-02-05 15:00:00"/>
    <x v="6"/>
    <s v="2024-02-06 03:00:00"/>
    <s v="2024/02/06"/>
    <s v="2024-02-06 01:00:00"/>
    <s v="2024/02/06"/>
    <s v="Winter"/>
    <n v="3"/>
    <n v="0"/>
    <x v="0"/>
    <n v="12"/>
    <n v="1"/>
    <x v="4"/>
    <x v="133"/>
    <x v="141"/>
    <n v="387"/>
    <x v="27"/>
    <s v="OK"/>
    <x v="1"/>
    <x v="0"/>
    <x v="9"/>
    <x v="0"/>
    <s v="Internal"/>
    <m/>
    <x v="1"/>
    <s v="4.2"/>
    <n v="0.31954770755885997"/>
  </r>
  <r>
    <s v="D1854"/>
    <s v="2024-02-05 14:00:00"/>
    <x v="6"/>
    <s v="2024-02-06 02:00:00"/>
    <s v="2024/02/06"/>
    <s v="2024-02-06 00:00:00"/>
    <s v="2024/02/06"/>
    <s v="Winter"/>
    <n v="2.0000000000582077"/>
    <n v="0"/>
    <x v="0"/>
    <n v="12"/>
    <n v="1"/>
    <x v="4"/>
    <x v="134"/>
    <x v="142"/>
    <n v="561"/>
    <x v="8"/>
    <s v="OK"/>
    <x v="0"/>
    <x v="3"/>
    <x v="16"/>
    <x v="0"/>
    <s v="Internal"/>
    <m/>
    <x v="1"/>
    <s v="4.2"/>
    <n v="0.48674463937621831"/>
  </r>
  <r>
    <s v="D1853"/>
    <s v="2024-02-05 13:00:00"/>
    <x v="6"/>
    <s v="2024-02-06 01:00:00"/>
    <s v="2024/02/06"/>
    <s v="2024-02-05 23:00:00"/>
    <s v="2024/02/05"/>
    <s v="Winter"/>
    <n v="24.999999999941792"/>
    <n v="1"/>
    <x v="1"/>
    <n v="12"/>
    <n v="1"/>
    <x v="3"/>
    <x v="135"/>
    <x v="143"/>
    <n v="513"/>
    <x v="7"/>
    <s v="OK"/>
    <x v="1"/>
    <x v="1"/>
    <x v="7"/>
    <x v="0"/>
    <s v="External"/>
    <n v="4"/>
    <x v="5"/>
    <s v="4"/>
    <n v="0.25993723849372385"/>
  </r>
  <r>
    <s v="D1852"/>
    <s v="2024-02-05 12:00:00"/>
    <x v="6"/>
    <s v="2024-02-06 00:00:00"/>
    <s v="2024/02/06"/>
    <s v="2024-02-05 22:00:00"/>
    <s v="2024/02/05"/>
    <s v="Winter"/>
    <n v="24"/>
    <n v="1"/>
    <x v="1"/>
    <n v="12"/>
    <n v="1"/>
    <x v="1"/>
    <x v="9"/>
    <x v="34"/>
    <n v="662"/>
    <x v="15"/>
    <s v="OK"/>
    <x v="1"/>
    <x v="2"/>
    <x v="45"/>
    <x v="0"/>
    <s v="External"/>
    <n v="4"/>
    <x v="5"/>
    <s v="4"/>
    <n v="0.52484472049689446"/>
  </r>
  <r>
    <s v="D1851"/>
    <s v="2024-02-05 11:00:00"/>
    <x v="6"/>
    <s v="2024-02-05 23:00:00"/>
    <s v="2024/02/05"/>
    <s v="2024-02-05 21:00:00"/>
    <s v="2024/02/05"/>
    <s v="Winter"/>
    <n v="23.000000000058208"/>
    <n v="0"/>
    <x v="0"/>
    <n v="12"/>
    <n v="0"/>
    <x v="2"/>
    <x v="136"/>
    <x v="144"/>
    <n v="550"/>
    <x v="19"/>
    <s v="OK"/>
    <x v="2"/>
    <x v="2"/>
    <x v="33"/>
    <x v="1"/>
    <s v="External"/>
    <n v="4"/>
    <x v="5"/>
    <s v="4"/>
    <n v="0.24576681180454765"/>
  </r>
  <r>
    <s v="D1850"/>
    <s v="2024-02-05 10:00:00"/>
    <x v="6"/>
    <s v="2024-02-05 22:00:00"/>
    <s v="2024/02/05"/>
    <s v="2024-02-05 20:00:00"/>
    <s v="2024/02/05"/>
    <s v="Winter"/>
    <n v="21.999999999941792"/>
    <n v="0"/>
    <x v="0"/>
    <n v="12"/>
    <n v="0"/>
    <x v="3"/>
    <x v="137"/>
    <x v="145"/>
    <n v="253"/>
    <x v="17"/>
    <s v="OK"/>
    <x v="2"/>
    <x v="3"/>
    <x v="20"/>
    <x v="0"/>
    <s v="External"/>
    <n v="4.5"/>
    <x v="0"/>
    <s v="4.5"/>
    <n v="0.42643229166666669"/>
  </r>
  <r>
    <s v="D1849"/>
    <s v="2024-02-05 09:00:00"/>
    <x v="6"/>
    <s v="2024-02-05 21:00:00"/>
    <s v="2024/02/05"/>
    <s v="2024-02-05 19:00:00"/>
    <s v="2024/02/05"/>
    <s v="Winter"/>
    <n v="21"/>
    <n v="0"/>
    <x v="0"/>
    <n v="12"/>
    <n v="0"/>
    <x v="0"/>
    <x v="138"/>
    <x v="146"/>
    <n v="715"/>
    <x v="13"/>
    <s v="OK"/>
    <x v="3"/>
    <x v="2"/>
    <x v="48"/>
    <x v="2"/>
    <s v="Internal"/>
    <n v="4.7"/>
    <x v="9"/>
    <s v="4.7"/>
    <n v="2.1194968553459121"/>
  </r>
  <r>
    <s v="D1848"/>
    <s v="2024-02-05 08:00:00"/>
    <x v="6"/>
    <s v="2024-02-05 20:00:00"/>
    <s v="2024/02/05"/>
    <s v="2024-02-05 18:00:00"/>
    <s v="2024/02/05"/>
    <s v="Winter"/>
    <n v="20.000000000058208"/>
    <n v="0"/>
    <x v="0"/>
    <n v="12"/>
    <n v="0"/>
    <x v="2"/>
    <x v="139"/>
    <x v="147"/>
    <n v="617"/>
    <x v="4"/>
    <s v="OK"/>
    <x v="1"/>
    <x v="2"/>
    <x v="5"/>
    <x v="4"/>
    <s v="Internal"/>
    <n v="4"/>
    <x v="5"/>
    <s v="4"/>
    <n v="5.5372807017543858E-2"/>
  </r>
  <r>
    <s v="D1847"/>
    <s v="2024-02-05 07:00:00"/>
    <x v="6"/>
    <s v="2024-02-05 19:00:00"/>
    <s v="2024/02/05"/>
    <s v="2024-02-05 17:00:00"/>
    <s v="2024/02/05"/>
    <s v="Winter"/>
    <n v="18.999999999941792"/>
    <n v="0"/>
    <x v="0"/>
    <n v="12"/>
    <n v="0"/>
    <x v="3"/>
    <x v="140"/>
    <x v="148"/>
    <n v="194"/>
    <x v="9"/>
    <s v="OK"/>
    <x v="2"/>
    <x v="1"/>
    <x v="1"/>
    <x v="4"/>
    <s v="Internal"/>
    <n v="4.2"/>
    <x v="2"/>
    <s v="4.2"/>
    <n v="3.5930059523809526"/>
  </r>
  <r>
    <s v="D1846"/>
    <s v="2024-02-05 06:00:00"/>
    <x v="6"/>
    <s v="2024-02-05 18:00:00"/>
    <s v="2024/02/05"/>
    <s v="2024-02-05 16:00:00"/>
    <s v="2024/02/05"/>
    <s v="Winter"/>
    <n v="18"/>
    <n v="0"/>
    <x v="0"/>
    <n v="12"/>
    <n v="0"/>
    <x v="5"/>
    <x v="76"/>
    <x v="149"/>
    <n v="90"/>
    <x v="2"/>
    <s v="OK"/>
    <x v="0"/>
    <x v="1"/>
    <x v="45"/>
    <x v="4"/>
    <s v="External"/>
    <n v="4.5"/>
    <x v="0"/>
    <s v="4.5"/>
    <n v="0.28740275284260924"/>
  </r>
  <r>
    <s v="D1845"/>
    <s v="2024-02-05 05:00:00"/>
    <x v="6"/>
    <s v="2024-02-05 17:00:00"/>
    <s v="2024/02/05"/>
    <s v="2024-02-05 15:00:00"/>
    <s v="2024/02/05"/>
    <s v="Winter"/>
    <n v="17.000000000058208"/>
    <n v="0"/>
    <x v="0"/>
    <n v="12"/>
    <n v="0"/>
    <x v="4"/>
    <x v="54"/>
    <x v="150"/>
    <n v="198"/>
    <x v="21"/>
    <s v="OK"/>
    <x v="3"/>
    <x v="0"/>
    <x v="15"/>
    <x v="1"/>
    <s v="External"/>
    <n v="3.8"/>
    <x v="3"/>
    <s v="3.8"/>
    <n v="1.3143153526970954"/>
  </r>
  <r>
    <s v="D1844"/>
    <s v="2024-02-05 04:00:00"/>
    <x v="6"/>
    <s v="2024-02-05 16:00:00"/>
    <s v="2024/02/05"/>
    <s v="2024-02-05 14:00:00"/>
    <s v="2024/02/05"/>
    <s v="Winter"/>
    <n v="15.999999999941792"/>
    <n v="0"/>
    <x v="0"/>
    <n v="12"/>
    <n v="0"/>
    <x v="4"/>
    <x v="43"/>
    <x v="151"/>
    <n v="460"/>
    <x v="22"/>
    <s v="OK"/>
    <x v="3"/>
    <x v="2"/>
    <x v="15"/>
    <x v="0"/>
    <s v="Internal"/>
    <n v="3.8"/>
    <x v="3"/>
    <s v="3.8"/>
    <n v="1.8274410774410774"/>
  </r>
  <r>
    <s v="D1843"/>
    <s v="2024-02-05 03:00:00"/>
    <x v="6"/>
    <s v="2024-02-05 15:00:00"/>
    <s v="2024/02/05"/>
    <s v="2024-02-05 13:00:00"/>
    <s v="2024/02/05"/>
    <s v="Winter"/>
    <n v="15"/>
    <n v="0"/>
    <x v="0"/>
    <n v="12"/>
    <n v="0"/>
    <x v="1"/>
    <x v="141"/>
    <x v="152"/>
    <n v="109"/>
    <x v="12"/>
    <s v="OK"/>
    <x v="2"/>
    <x v="0"/>
    <x v="23"/>
    <x v="4"/>
    <s v="Internal"/>
    <m/>
    <x v="10"/>
    <s v="4.3"/>
    <n v="0.58820512820512816"/>
  </r>
  <r>
    <s v="D1842"/>
    <s v="2024-02-05 02:00:00"/>
    <x v="6"/>
    <s v="2024-02-05 14:00:00"/>
    <s v="2024/02/05"/>
    <s v="2024-02-05 12:00:00"/>
    <s v="2024/02/05"/>
    <s v="Winter"/>
    <n v="14.000000000058208"/>
    <n v="0"/>
    <x v="0"/>
    <n v="12"/>
    <n v="0"/>
    <x v="4"/>
    <x v="142"/>
    <x v="153"/>
    <n v="242"/>
    <x v="18"/>
    <s v="OK"/>
    <x v="2"/>
    <x v="2"/>
    <x v="8"/>
    <x v="2"/>
    <s v="Internal"/>
    <n v="4"/>
    <x v="5"/>
    <s v="4"/>
    <n v="0.11097010716300057"/>
  </r>
  <r>
    <s v="D1841"/>
    <s v="2024-02-05 01:00:00"/>
    <x v="6"/>
    <s v="2024-02-05 13:00:00"/>
    <s v="2024/02/05"/>
    <s v="2024-02-05 11:00:00"/>
    <s v="2024/02/05"/>
    <s v="Winter"/>
    <n v="12.999999999941792"/>
    <n v="0"/>
    <x v="0"/>
    <n v="12"/>
    <n v="0"/>
    <x v="2"/>
    <x v="143"/>
    <x v="154"/>
    <n v="612"/>
    <x v="27"/>
    <s v="OK"/>
    <x v="0"/>
    <x v="2"/>
    <x v="31"/>
    <x v="2"/>
    <s v="Internal"/>
    <m/>
    <x v="14"/>
    <s v="4.1"/>
    <n v="0.61121103117505993"/>
  </r>
  <r>
    <s v="D1840"/>
    <s v="2024-02-05 00:00:00"/>
    <x v="6"/>
    <s v="2024-02-05 12:00:00"/>
    <s v="2024/02/05"/>
    <s v="2024-02-05 10:00:00"/>
    <s v="2024/02/05"/>
    <s v="Winter"/>
    <n v="12"/>
    <n v="0"/>
    <x v="0"/>
    <n v="12"/>
    <n v="0"/>
    <x v="5"/>
    <x v="144"/>
    <x v="155"/>
    <n v="768"/>
    <x v="11"/>
    <s v="OK"/>
    <x v="0"/>
    <x v="3"/>
    <x v="1"/>
    <x v="0"/>
    <s v="Internal"/>
    <n v="4"/>
    <x v="5"/>
    <s v="4"/>
    <n v="0.40524193548387094"/>
  </r>
  <r>
    <s v="D1839"/>
    <s v="2024-02-04 23:00:00"/>
    <x v="7"/>
    <s v="2024-02-05 11:00:00"/>
    <s v="2024/02/05"/>
    <s v="2024-02-05 09:00:00"/>
    <s v="2024/02/05"/>
    <s v="Winter"/>
    <n v="11.000000000058208"/>
    <n v="0"/>
    <x v="0"/>
    <n v="12"/>
    <n v="1"/>
    <x v="3"/>
    <x v="145"/>
    <x v="156"/>
    <n v="427"/>
    <x v="8"/>
    <s v="OK"/>
    <x v="3"/>
    <x v="3"/>
    <x v="8"/>
    <x v="1"/>
    <s v="Internal"/>
    <n v="3.8"/>
    <x v="3"/>
    <s v="3.8"/>
    <n v="0.55185185185185182"/>
  </r>
  <r>
    <s v="D1838"/>
    <s v="2024-02-04 22:00:00"/>
    <x v="7"/>
    <s v="2024-02-05 10:00:00"/>
    <s v="2024/02/05"/>
    <s v="2024-02-05 08:00:00"/>
    <s v="2024/02/05"/>
    <s v="Winter"/>
    <n v="9.9999999999417923"/>
    <n v="0"/>
    <x v="0"/>
    <n v="12"/>
    <n v="1"/>
    <x v="2"/>
    <x v="146"/>
    <x v="157"/>
    <n v="244"/>
    <x v="10"/>
    <s v="OK"/>
    <x v="3"/>
    <x v="3"/>
    <x v="7"/>
    <x v="1"/>
    <s v="External"/>
    <n v="3.8"/>
    <x v="3"/>
    <s v="3.8"/>
    <n v="6.9363601086534735E-2"/>
  </r>
  <r>
    <s v="D1837"/>
    <s v="2024-02-04 21:00:00"/>
    <x v="7"/>
    <s v="2024-02-05 09:00:00"/>
    <s v="2024/02/05"/>
    <s v="2024-02-05 07:00:00"/>
    <s v="2024/02/05"/>
    <s v="Winter"/>
    <n v="9"/>
    <n v="0"/>
    <x v="0"/>
    <n v="12"/>
    <n v="1"/>
    <x v="4"/>
    <x v="147"/>
    <x v="158"/>
    <n v="111"/>
    <x v="2"/>
    <s v="OK"/>
    <x v="3"/>
    <x v="2"/>
    <x v="38"/>
    <x v="3"/>
    <s v="Internal"/>
    <m/>
    <x v="8"/>
    <s v="4.2"/>
    <n v="0.55178759200841221"/>
  </r>
  <r>
    <s v="D1836"/>
    <s v="2024-02-04 20:00:00"/>
    <x v="7"/>
    <s v="2024-02-05 08:00:00"/>
    <s v="2024/02/05"/>
    <s v="2024-02-05 06:00:00"/>
    <s v="2024/02/05"/>
    <s v="Winter"/>
    <n v="8.0000000000582077"/>
    <n v="0"/>
    <x v="0"/>
    <n v="12"/>
    <n v="1"/>
    <x v="5"/>
    <x v="148"/>
    <x v="159"/>
    <n v="767"/>
    <x v="26"/>
    <s v="OK"/>
    <x v="0"/>
    <x v="2"/>
    <x v="21"/>
    <x v="2"/>
    <s v="External"/>
    <n v="4.5"/>
    <x v="0"/>
    <s v="4.5"/>
    <n v="0.11126893939393939"/>
  </r>
  <r>
    <s v="D1835"/>
    <s v="2024-02-04 19:00:00"/>
    <x v="7"/>
    <s v="2024-02-05 07:00:00"/>
    <s v="2024/02/05"/>
    <s v="2024-02-05 05:00:00"/>
    <s v="2024/02/05"/>
    <s v="Winter"/>
    <n v="6.9999999999417923"/>
    <n v="0"/>
    <x v="0"/>
    <n v="12"/>
    <n v="1"/>
    <x v="4"/>
    <x v="149"/>
    <x v="160"/>
    <n v="692"/>
    <x v="2"/>
    <s v="OK"/>
    <x v="0"/>
    <x v="1"/>
    <x v="28"/>
    <x v="1"/>
    <s v="External"/>
    <n v="4.2"/>
    <x v="2"/>
    <s v="4.2"/>
    <n v="2.1339285714285716"/>
  </r>
  <r>
    <s v="D1834"/>
    <s v="2024-02-04 18:00:00"/>
    <x v="7"/>
    <s v="2024-02-05 06:00:00"/>
    <s v="2024/02/05"/>
    <s v="2024-02-05 04:00:00"/>
    <s v="2024/02/05"/>
    <s v="Winter"/>
    <n v="6"/>
    <n v="0"/>
    <x v="0"/>
    <n v="12"/>
    <n v="1"/>
    <x v="4"/>
    <x v="90"/>
    <x v="161"/>
    <n v="254"/>
    <x v="2"/>
    <s v="OK"/>
    <x v="1"/>
    <x v="3"/>
    <x v="5"/>
    <x v="4"/>
    <s v="External"/>
    <n v="4.7"/>
    <x v="9"/>
    <s v="4.7"/>
    <n v="6.8452380952380959E-2"/>
  </r>
  <r>
    <s v="D1833"/>
    <s v="2024-02-04 17:00:00"/>
    <x v="7"/>
    <s v="2024-02-05 05:00:00"/>
    <s v="2024/02/05"/>
    <s v="2024-02-05 03:00:00"/>
    <s v="2024/02/05"/>
    <s v="Winter"/>
    <n v="5.0000000000582077"/>
    <n v="0"/>
    <x v="0"/>
    <n v="12"/>
    <n v="1"/>
    <x v="3"/>
    <x v="150"/>
    <x v="162"/>
    <n v="217"/>
    <x v="21"/>
    <s v="OK"/>
    <x v="2"/>
    <x v="3"/>
    <x v="21"/>
    <x v="0"/>
    <s v="Internal"/>
    <m/>
    <x v="1"/>
    <s v="4.2"/>
    <n v="6.6082202111613877E-2"/>
  </r>
  <r>
    <s v="D1832"/>
    <s v="2024-02-04 16:00:00"/>
    <x v="7"/>
    <s v="2024-02-05 04:00:00"/>
    <s v="2024/02/05"/>
    <s v="2024-02-05 02:00:00"/>
    <s v="2024/02/05"/>
    <s v="Winter"/>
    <n v="3.9999999999417923"/>
    <n v="0"/>
    <x v="0"/>
    <n v="12"/>
    <n v="1"/>
    <x v="1"/>
    <x v="151"/>
    <x v="163"/>
    <n v="252"/>
    <x v="26"/>
    <s v="OK"/>
    <x v="3"/>
    <x v="2"/>
    <x v="17"/>
    <x v="3"/>
    <s v="Internal"/>
    <m/>
    <x v="8"/>
    <s v="4.2"/>
    <n v="1.9955555555555555"/>
  </r>
  <r>
    <s v="D1831"/>
    <s v="2024-02-04 15:00:00"/>
    <x v="7"/>
    <s v="2024-02-05 03:00:00"/>
    <s v="2024/02/05"/>
    <s v="2024-02-05 01:00:00"/>
    <s v="2024/02/05"/>
    <s v="Winter"/>
    <n v="3"/>
    <n v="0"/>
    <x v="0"/>
    <n v="12"/>
    <n v="1"/>
    <x v="0"/>
    <x v="152"/>
    <x v="164"/>
    <n v="563"/>
    <x v="26"/>
    <s v="OK"/>
    <x v="0"/>
    <x v="3"/>
    <x v="49"/>
    <x v="2"/>
    <s v="Internal"/>
    <n v="4.2"/>
    <x v="2"/>
    <s v="4.2"/>
    <n v="1.3804347826086956"/>
  </r>
  <r>
    <s v="D1830"/>
    <s v="2024-02-04 14:00:00"/>
    <x v="7"/>
    <s v="2024-02-05 02:00:00"/>
    <s v="2024/02/05"/>
    <s v="2024-02-05 00:00:00"/>
    <s v="2024/02/05"/>
    <s v="Winter"/>
    <n v="2.0000000000582077"/>
    <n v="0"/>
    <x v="0"/>
    <n v="12"/>
    <n v="1"/>
    <x v="3"/>
    <x v="153"/>
    <x v="165"/>
    <n v="584"/>
    <x v="28"/>
    <s v="OK"/>
    <x v="3"/>
    <x v="1"/>
    <x v="3"/>
    <x v="3"/>
    <s v="External"/>
    <n v="4.7"/>
    <x v="9"/>
    <s v="4.7"/>
    <n v="0.38827160493827162"/>
  </r>
  <r>
    <s v="D1829"/>
    <s v="2024-02-04 13:00:00"/>
    <x v="7"/>
    <s v="2024-02-05 01:00:00"/>
    <s v="2024/02/05"/>
    <s v="2024-02-04 23:00:00"/>
    <s v="2024/02/04"/>
    <s v="Winter"/>
    <n v="24.999999999941792"/>
    <n v="1"/>
    <x v="1"/>
    <n v="12"/>
    <n v="1"/>
    <x v="2"/>
    <x v="23"/>
    <x v="161"/>
    <n v="117"/>
    <x v="16"/>
    <s v="OK"/>
    <x v="3"/>
    <x v="3"/>
    <x v="9"/>
    <x v="0"/>
    <s v="Internal"/>
    <n v="4.5"/>
    <x v="0"/>
    <s v="4.5"/>
    <n v="0.13058608058608059"/>
  </r>
  <r>
    <s v="D1828"/>
    <s v="2024-02-04 12:00:00"/>
    <x v="7"/>
    <s v="2024-02-05 00:00:00"/>
    <s v="2024/02/05"/>
    <s v="2024-02-04 22:00:00"/>
    <s v="2024/02/04"/>
    <s v="Winter"/>
    <n v="24"/>
    <n v="1"/>
    <x v="1"/>
    <n v="12"/>
    <n v="1"/>
    <x v="1"/>
    <x v="154"/>
    <x v="166"/>
    <n v="507"/>
    <x v="5"/>
    <s v="OK"/>
    <x v="1"/>
    <x v="1"/>
    <x v="34"/>
    <x v="0"/>
    <s v="External"/>
    <n v="4.7"/>
    <x v="9"/>
    <s v="4.7"/>
    <n v="0.12125824454591577"/>
  </r>
  <r>
    <s v="D1827"/>
    <s v="2024-02-04 11:00:00"/>
    <x v="7"/>
    <s v="2024-02-04 23:00:00"/>
    <s v="2024/02/04"/>
    <s v="2024-02-04 21:00:00"/>
    <s v="2024/02/04"/>
    <s v="Winter"/>
    <n v="23.000000000058208"/>
    <n v="0"/>
    <x v="0"/>
    <n v="12"/>
    <n v="0"/>
    <x v="4"/>
    <x v="155"/>
    <x v="167"/>
    <n v="464"/>
    <x v="0"/>
    <s v="OK"/>
    <x v="2"/>
    <x v="3"/>
    <x v="10"/>
    <x v="1"/>
    <s v="Internal"/>
    <n v="3.8"/>
    <x v="3"/>
    <s v="3.8"/>
    <n v="0.36830601092896176"/>
  </r>
  <r>
    <s v="D1826"/>
    <s v="2024-02-04 10:00:00"/>
    <x v="7"/>
    <s v="2024-02-04 22:00:00"/>
    <s v="2024/02/04"/>
    <s v="2024-02-04 20:00:00"/>
    <s v="2024/02/04"/>
    <s v="Winter"/>
    <n v="21.999999999941792"/>
    <n v="0"/>
    <x v="0"/>
    <n v="12"/>
    <n v="0"/>
    <x v="2"/>
    <x v="156"/>
    <x v="168"/>
    <n v="532"/>
    <x v="27"/>
    <s v="OK"/>
    <x v="0"/>
    <x v="3"/>
    <x v="15"/>
    <x v="1"/>
    <s v="External"/>
    <n v="4.7"/>
    <x v="9"/>
    <s v="4.7"/>
    <n v="0.29592457420924573"/>
  </r>
  <r>
    <s v="D1825"/>
    <s v="2024-02-04 09:00:00"/>
    <x v="7"/>
    <s v="2024-02-04 21:00:00"/>
    <s v="2024/02/04"/>
    <s v="2024-02-04 19:00:00"/>
    <s v="2024/02/04"/>
    <s v="Winter"/>
    <n v="21"/>
    <n v="0"/>
    <x v="0"/>
    <n v="12"/>
    <n v="0"/>
    <x v="2"/>
    <x v="151"/>
    <x v="169"/>
    <n v="478"/>
    <x v="27"/>
    <s v="OK"/>
    <x v="0"/>
    <x v="2"/>
    <x v="25"/>
    <x v="2"/>
    <s v="Internal"/>
    <m/>
    <x v="14"/>
    <s v="4.1"/>
    <n v="1.9688888888888889"/>
  </r>
  <r>
    <s v="D1824"/>
    <s v="2024-02-04 08:00:00"/>
    <x v="7"/>
    <s v="2024-02-04 20:00:00"/>
    <s v="2024/02/04"/>
    <s v="2024-02-04 18:00:00"/>
    <s v="2024/02/04"/>
    <s v="Winter"/>
    <n v="20.000000000058208"/>
    <n v="0"/>
    <x v="0"/>
    <n v="12"/>
    <n v="0"/>
    <x v="3"/>
    <x v="157"/>
    <x v="170"/>
    <n v="111"/>
    <x v="20"/>
    <s v="OK"/>
    <x v="2"/>
    <x v="3"/>
    <x v="5"/>
    <x v="0"/>
    <s v="Internal"/>
    <n v="4.2"/>
    <x v="2"/>
    <s v="4.2"/>
    <n v="7.434895833333334E-2"/>
  </r>
  <r>
    <s v="D1823"/>
    <s v="2024-02-04 07:00:00"/>
    <x v="7"/>
    <s v="2024-02-04 19:00:00"/>
    <s v="2024/02/04"/>
    <s v="2024-02-04 17:00:00"/>
    <s v="2024/02/04"/>
    <s v="Winter"/>
    <n v="18.999999999941792"/>
    <n v="0"/>
    <x v="0"/>
    <n v="12"/>
    <n v="0"/>
    <x v="2"/>
    <x v="158"/>
    <x v="171"/>
    <n v="301"/>
    <x v="5"/>
    <s v="OK"/>
    <x v="2"/>
    <x v="3"/>
    <x v="44"/>
    <x v="3"/>
    <s v="External"/>
    <n v="4.2"/>
    <x v="2"/>
    <s v="4.2"/>
    <n v="0.4497863247863248"/>
  </r>
  <r>
    <s v="D1822"/>
    <s v="2024-02-04 06:00:00"/>
    <x v="7"/>
    <s v="2024-02-04 18:00:00"/>
    <s v="2024/02/04"/>
    <s v="2024-02-04 16:00:00"/>
    <s v="2024/02/04"/>
    <s v="Winter"/>
    <n v="18"/>
    <n v="0"/>
    <x v="0"/>
    <n v="12"/>
    <n v="0"/>
    <x v="1"/>
    <x v="159"/>
    <x v="172"/>
    <n v="197"/>
    <x v="20"/>
    <s v="OK"/>
    <x v="2"/>
    <x v="2"/>
    <x v="22"/>
    <x v="4"/>
    <s v="Internal"/>
    <n v="3.8"/>
    <x v="3"/>
    <s v="3.8"/>
    <n v="0.44084047327621378"/>
  </r>
  <r>
    <s v="D1821"/>
    <s v="2024-02-04 05:00:00"/>
    <x v="7"/>
    <s v="2024-02-04 17:00:00"/>
    <s v="2024/02/04"/>
    <s v="2024-02-04 15:00:00"/>
    <s v="2024/02/04"/>
    <s v="Winter"/>
    <n v="17.000000000058208"/>
    <n v="0"/>
    <x v="0"/>
    <n v="12"/>
    <n v="0"/>
    <x v="3"/>
    <x v="160"/>
    <x v="173"/>
    <n v="605"/>
    <x v="5"/>
    <s v="OK"/>
    <x v="3"/>
    <x v="1"/>
    <x v="14"/>
    <x v="0"/>
    <s v="External"/>
    <n v="4.5"/>
    <x v="0"/>
    <s v="4.5"/>
    <n v="0.39491725768321512"/>
  </r>
  <r>
    <s v="D1820"/>
    <s v="2024-02-04 04:00:00"/>
    <x v="7"/>
    <s v="2024-02-04 16:00:00"/>
    <s v="2024/02/04"/>
    <s v="2024-02-04 14:00:00"/>
    <s v="2024/02/04"/>
    <s v="Winter"/>
    <n v="15.999999999941792"/>
    <n v="0"/>
    <x v="0"/>
    <n v="12"/>
    <n v="0"/>
    <x v="0"/>
    <x v="29"/>
    <x v="174"/>
    <n v="726"/>
    <x v="19"/>
    <s v="OK"/>
    <x v="1"/>
    <x v="2"/>
    <x v="42"/>
    <x v="4"/>
    <s v="Internal"/>
    <m/>
    <x v="10"/>
    <s v="4.3"/>
    <n v="0.95893719806763289"/>
  </r>
  <r>
    <s v="D1819"/>
    <s v="2024-02-04 03:00:00"/>
    <x v="7"/>
    <s v="2024-02-04 15:00:00"/>
    <s v="2024/02/04"/>
    <s v="2024-02-04 13:00:00"/>
    <s v="2024/02/04"/>
    <s v="Winter"/>
    <n v="15"/>
    <n v="0"/>
    <x v="0"/>
    <n v="12"/>
    <n v="0"/>
    <x v="5"/>
    <x v="161"/>
    <x v="175"/>
    <n v="461"/>
    <x v="9"/>
    <s v="OK"/>
    <x v="2"/>
    <x v="1"/>
    <x v="4"/>
    <x v="1"/>
    <s v="External"/>
    <n v="4.2"/>
    <x v="2"/>
    <s v="4.2"/>
    <n v="0.48074572127139364"/>
  </r>
  <r>
    <s v="D1818"/>
    <s v="2024-02-04 02:00:00"/>
    <x v="7"/>
    <s v="2024-02-04 14:00:00"/>
    <s v="2024/02/04"/>
    <s v="2024-02-04 12:00:00"/>
    <s v="2024/02/04"/>
    <s v="Winter"/>
    <n v="14.000000000058208"/>
    <n v="0"/>
    <x v="0"/>
    <n v="12"/>
    <n v="0"/>
    <x v="5"/>
    <x v="13"/>
    <x v="176"/>
    <n v="573"/>
    <x v="1"/>
    <s v="OK"/>
    <x v="3"/>
    <x v="0"/>
    <x v="2"/>
    <x v="1"/>
    <s v="External"/>
    <n v="4.5"/>
    <x v="0"/>
    <s v="4.5"/>
    <n v="0.11423739237392373"/>
  </r>
  <r>
    <s v="D1817"/>
    <s v="2024-02-04 01:00:00"/>
    <x v="7"/>
    <s v="2024-02-04 13:00:00"/>
    <s v="2024/02/04"/>
    <s v="2024-02-04 11:00:00"/>
    <s v="2024/02/04"/>
    <s v="Winter"/>
    <n v="12.999999999941792"/>
    <n v="0"/>
    <x v="0"/>
    <n v="12"/>
    <n v="0"/>
    <x v="0"/>
    <x v="162"/>
    <x v="177"/>
    <n v="209"/>
    <x v="21"/>
    <s v="OK"/>
    <x v="3"/>
    <x v="0"/>
    <x v="5"/>
    <x v="2"/>
    <s v="External"/>
    <n v="3.8"/>
    <x v="3"/>
    <s v="3.8"/>
    <n v="0.3267429760665973"/>
  </r>
  <r>
    <s v="D1816"/>
    <s v="2024-02-04 00:00:00"/>
    <x v="7"/>
    <s v="2024-02-04 12:00:00"/>
    <s v="2024/02/04"/>
    <s v="2024-02-04 10:00:00"/>
    <s v="2024/02/04"/>
    <s v="Winter"/>
    <n v="12"/>
    <n v="0"/>
    <x v="0"/>
    <n v="12"/>
    <n v="0"/>
    <x v="3"/>
    <x v="163"/>
    <x v="178"/>
    <n v="214"/>
    <x v="10"/>
    <s v="OK"/>
    <x v="0"/>
    <x v="1"/>
    <x v="0"/>
    <x v="2"/>
    <s v="Internal"/>
    <n v="4.2"/>
    <x v="2"/>
    <s v="4.2"/>
    <n v="2.9797008547008548"/>
  </r>
  <r>
    <s v="D1815"/>
    <s v="2024-02-03 23:00:00"/>
    <x v="8"/>
    <s v="2024-02-04 11:00:00"/>
    <s v="2024/02/04"/>
    <s v="2024-02-04 09:00:00"/>
    <s v="2024/02/04"/>
    <s v="Winter"/>
    <n v="11.000000000058208"/>
    <n v="0"/>
    <x v="0"/>
    <n v="12"/>
    <n v="1"/>
    <x v="1"/>
    <x v="164"/>
    <x v="63"/>
    <n v="354"/>
    <x v="23"/>
    <s v="OK"/>
    <x v="3"/>
    <x v="1"/>
    <x v="37"/>
    <x v="4"/>
    <s v="Internal"/>
    <m/>
    <x v="10"/>
    <s v="4.3"/>
    <n v="0.24288964732650739"/>
  </r>
  <r>
    <s v="D1814"/>
    <s v="2024-02-03 22:00:00"/>
    <x v="8"/>
    <s v="2024-02-04 10:00:00"/>
    <s v="2024/02/04"/>
    <s v="2024-02-04 08:00:00"/>
    <s v="2024/02/04"/>
    <s v="Winter"/>
    <n v="9.9999999999417923"/>
    <n v="0"/>
    <x v="0"/>
    <n v="12"/>
    <n v="1"/>
    <x v="1"/>
    <x v="165"/>
    <x v="179"/>
    <n v="183"/>
    <x v="15"/>
    <s v="OK"/>
    <x v="0"/>
    <x v="2"/>
    <x v="34"/>
    <x v="2"/>
    <s v="External"/>
    <n v="4"/>
    <x v="5"/>
    <s v="4"/>
    <n v="0.26059322033898308"/>
  </r>
  <r>
    <s v="D1813"/>
    <s v="2024-02-03 21:00:00"/>
    <x v="8"/>
    <s v="2024-02-04 09:00:00"/>
    <s v="2024/02/04"/>
    <s v="2024-02-04 07:00:00"/>
    <s v="2024/02/04"/>
    <s v="Winter"/>
    <n v="9"/>
    <n v="0"/>
    <x v="0"/>
    <n v="12"/>
    <n v="1"/>
    <x v="1"/>
    <x v="166"/>
    <x v="180"/>
    <n v="664"/>
    <x v="16"/>
    <s v="OK"/>
    <x v="2"/>
    <x v="2"/>
    <x v="46"/>
    <x v="3"/>
    <s v="External"/>
    <m/>
    <x v="11"/>
    <s v="4.2"/>
    <n v="0.32492492492492492"/>
  </r>
  <r>
    <s v="D1812"/>
    <s v="2024-02-03 20:00:00"/>
    <x v="8"/>
    <s v="2024-02-04 08:00:00"/>
    <s v="2024/02/04"/>
    <s v="2024-02-04 06:00:00"/>
    <s v="2024/02/04"/>
    <s v="Winter"/>
    <n v="8.0000000000582077"/>
    <n v="0"/>
    <x v="0"/>
    <n v="12"/>
    <n v="1"/>
    <x v="1"/>
    <x v="167"/>
    <x v="181"/>
    <n v="514"/>
    <x v="14"/>
    <s v="OK"/>
    <x v="2"/>
    <x v="1"/>
    <x v="3"/>
    <x v="2"/>
    <s v="External"/>
    <n v="3.8"/>
    <x v="3"/>
    <s v="3.8"/>
    <n v="0.28067484662576686"/>
  </r>
  <r>
    <s v="D1811"/>
    <s v="2024-02-03 19:00:00"/>
    <x v="8"/>
    <s v="2024-02-04 07:00:00"/>
    <s v="2024/02/04"/>
    <s v="2024-02-04 05:00:00"/>
    <s v="2024/02/04"/>
    <s v="Winter"/>
    <n v="6.9999999999417923"/>
    <n v="0"/>
    <x v="0"/>
    <n v="12"/>
    <n v="1"/>
    <x v="4"/>
    <x v="154"/>
    <x v="182"/>
    <n v="747"/>
    <x v="18"/>
    <s v="OK"/>
    <x v="1"/>
    <x v="3"/>
    <x v="13"/>
    <x v="0"/>
    <s v="Internal"/>
    <n v="4.7"/>
    <x v="9"/>
    <s v="4.7"/>
    <n v="0.46283612379502792"/>
  </r>
  <r>
    <s v="D1810"/>
    <s v="2024-02-03 18:00:00"/>
    <x v="8"/>
    <s v="2024-02-04 06:00:00"/>
    <s v="2024/02/04"/>
    <s v="2024-02-04 04:00:00"/>
    <s v="2024/02/04"/>
    <s v="Winter"/>
    <n v="6"/>
    <n v="0"/>
    <x v="0"/>
    <n v="12"/>
    <n v="1"/>
    <x v="4"/>
    <x v="168"/>
    <x v="183"/>
    <n v="712"/>
    <x v="7"/>
    <s v="OK"/>
    <x v="1"/>
    <x v="2"/>
    <x v="15"/>
    <x v="4"/>
    <s v="External"/>
    <m/>
    <x v="13"/>
    <s v="4.2"/>
    <n v="0.92730496453900713"/>
  </r>
  <r>
    <s v="D1809"/>
    <s v="2024-02-03 17:00:00"/>
    <x v="8"/>
    <s v="2024-02-04 05:00:00"/>
    <s v="2024/02/04"/>
    <s v="2024-02-04 03:00:00"/>
    <s v="2024/02/04"/>
    <s v="Winter"/>
    <n v="5.0000000000582077"/>
    <n v="0"/>
    <x v="0"/>
    <n v="12"/>
    <n v="1"/>
    <x v="0"/>
    <x v="169"/>
    <x v="184"/>
    <n v="169"/>
    <x v="25"/>
    <s v="OK"/>
    <x v="0"/>
    <x v="3"/>
    <x v="23"/>
    <x v="2"/>
    <s v="Internal"/>
    <n v="4"/>
    <x v="5"/>
    <s v="4"/>
    <n v="9.8723723723723719E-2"/>
  </r>
  <r>
    <s v="D1808"/>
    <s v="2024-02-03 16:00:00"/>
    <x v="8"/>
    <s v="2024-02-04 04:00:00"/>
    <s v="2024/02/04"/>
    <s v="2024-02-04 02:00:00"/>
    <s v="2024/02/04"/>
    <s v="Winter"/>
    <n v="3.9999999999417923"/>
    <n v="0"/>
    <x v="0"/>
    <n v="12"/>
    <n v="1"/>
    <x v="1"/>
    <x v="19"/>
    <x v="185"/>
    <n v="699"/>
    <x v="19"/>
    <s v="OK"/>
    <x v="0"/>
    <x v="1"/>
    <x v="46"/>
    <x v="4"/>
    <s v="External"/>
    <n v="4"/>
    <x v="5"/>
    <s v="4"/>
    <n v="3.3195792880258899"/>
  </r>
  <r>
    <s v="D1807"/>
    <s v="2024-02-03 15:00:00"/>
    <x v="8"/>
    <s v="2024-02-04 03:00:00"/>
    <s v="2024/02/04"/>
    <s v="2024-02-04 01:00:00"/>
    <s v="2024/02/04"/>
    <s v="Winter"/>
    <n v="3"/>
    <n v="0"/>
    <x v="0"/>
    <n v="12"/>
    <n v="1"/>
    <x v="1"/>
    <x v="170"/>
    <x v="186"/>
    <n v="113"/>
    <x v="20"/>
    <s v="OK"/>
    <x v="1"/>
    <x v="3"/>
    <x v="1"/>
    <x v="1"/>
    <s v="External"/>
    <n v="4.7"/>
    <x v="9"/>
    <s v="4.7"/>
    <n v="0.13316039775183744"/>
  </r>
  <r>
    <s v="D1806"/>
    <s v="2024-02-03 14:00:00"/>
    <x v="8"/>
    <s v="2024-02-04 02:00:00"/>
    <s v="2024/02/04"/>
    <s v="2024-02-04 00:00:00"/>
    <s v="2024/02/04"/>
    <s v="Winter"/>
    <n v="2.0000000000582077"/>
    <n v="0"/>
    <x v="0"/>
    <n v="12"/>
    <n v="1"/>
    <x v="4"/>
    <x v="171"/>
    <x v="187"/>
    <n v="304"/>
    <x v="7"/>
    <s v="OK"/>
    <x v="1"/>
    <x v="2"/>
    <x v="3"/>
    <x v="3"/>
    <s v="External"/>
    <m/>
    <x v="11"/>
    <s v="4.2"/>
    <n v="0.58382642998027612"/>
  </r>
  <r>
    <s v="D1805"/>
    <s v="2024-02-03 13:00:00"/>
    <x v="8"/>
    <s v="2024-02-04 01:00:00"/>
    <s v="2024/02/04"/>
    <s v="2024-02-03 23:00:00"/>
    <s v="2024/02/03"/>
    <s v="Winter"/>
    <n v="24.999999999941792"/>
    <n v="1"/>
    <x v="1"/>
    <n v="12"/>
    <n v="1"/>
    <x v="5"/>
    <x v="172"/>
    <x v="188"/>
    <n v="500"/>
    <x v="1"/>
    <s v="OK"/>
    <x v="1"/>
    <x v="0"/>
    <x v="3"/>
    <x v="0"/>
    <s v="External"/>
    <n v="4.7"/>
    <x v="9"/>
    <s v="4.7"/>
    <n v="1.361672278338945"/>
  </r>
  <r>
    <s v="D1804"/>
    <s v="2024-02-03 12:00:00"/>
    <x v="8"/>
    <s v="2024-02-04 00:00:00"/>
    <s v="2024/02/04"/>
    <s v="2024-02-03 22:00:00"/>
    <s v="2024/02/03"/>
    <s v="Winter"/>
    <n v="24"/>
    <n v="1"/>
    <x v="1"/>
    <n v="12"/>
    <n v="1"/>
    <x v="1"/>
    <x v="173"/>
    <x v="189"/>
    <n v="548"/>
    <x v="0"/>
    <s v="OK"/>
    <x v="2"/>
    <x v="0"/>
    <x v="41"/>
    <x v="3"/>
    <s v="External"/>
    <n v="3.8"/>
    <x v="3"/>
    <s v="3.8"/>
    <n v="0.20214067278287462"/>
  </r>
  <r>
    <s v="D1803"/>
    <s v="2024-02-03 11:00:00"/>
    <x v="8"/>
    <s v="2024-02-03 23:00:00"/>
    <s v="2024/02/03"/>
    <s v="2024-02-03 21:00:00"/>
    <s v="2024/02/03"/>
    <s v="Winter"/>
    <n v="23.000000000058208"/>
    <n v="0"/>
    <x v="0"/>
    <n v="12"/>
    <n v="0"/>
    <x v="4"/>
    <x v="122"/>
    <x v="190"/>
    <n v="570"/>
    <x v="2"/>
    <s v="OK"/>
    <x v="0"/>
    <x v="3"/>
    <x v="47"/>
    <x v="2"/>
    <s v="Internal"/>
    <n v="4.5"/>
    <x v="0"/>
    <s v="4.5"/>
    <n v="0.16873804971319312"/>
  </r>
  <r>
    <s v="D1802"/>
    <s v="2024-02-03 10:00:00"/>
    <x v="8"/>
    <s v="2024-02-03 22:00:00"/>
    <s v="2024/02/03"/>
    <s v="2024-02-03 20:00:00"/>
    <s v="2024/02/03"/>
    <s v="Winter"/>
    <n v="21.999999999941792"/>
    <n v="0"/>
    <x v="0"/>
    <n v="12"/>
    <n v="0"/>
    <x v="3"/>
    <x v="174"/>
    <x v="191"/>
    <n v="698"/>
    <x v="22"/>
    <s v="OK"/>
    <x v="1"/>
    <x v="2"/>
    <x v="34"/>
    <x v="4"/>
    <s v="Internal"/>
    <n v="4.2"/>
    <x v="2"/>
    <s v="4.2"/>
    <n v="0.26395854229354732"/>
  </r>
  <r>
    <s v="D1801"/>
    <s v="2024-02-03 09:00:00"/>
    <x v="8"/>
    <s v="2024-02-03 21:00:00"/>
    <s v="2024/02/03"/>
    <s v="2024-02-03 19:00:00"/>
    <s v="2024/02/03"/>
    <s v="Winter"/>
    <n v="21"/>
    <n v="0"/>
    <x v="0"/>
    <n v="12"/>
    <n v="0"/>
    <x v="2"/>
    <x v="175"/>
    <x v="192"/>
    <n v="310"/>
    <x v="18"/>
    <s v="OK"/>
    <x v="2"/>
    <x v="0"/>
    <x v="1"/>
    <x v="1"/>
    <s v="Internal"/>
    <n v="3.8"/>
    <x v="3"/>
    <s v="3.8"/>
    <n v="1.0737390350877194"/>
  </r>
  <r>
    <s v="D1800"/>
    <s v="2024-02-03 08:00:00"/>
    <x v="8"/>
    <s v="2024-02-03 20:00:00"/>
    <s v="2024/02/03"/>
    <s v="2024-02-03 18:00:00"/>
    <s v="2024/02/03"/>
    <s v="Winter"/>
    <n v="20.000000000058208"/>
    <n v="0"/>
    <x v="0"/>
    <n v="12"/>
    <n v="0"/>
    <x v="1"/>
    <x v="176"/>
    <x v="193"/>
    <n v="349"/>
    <x v="4"/>
    <s v="OK"/>
    <x v="1"/>
    <x v="2"/>
    <x v="3"/>
    <x v="0"/>
    <s v="External"/>
    <n v="4.7"/>
    <x v="9"/>
    <s v="4.7"/>
    <n v="1.1097359735973598"/>
  </r>
  <r>
    <s v="D1799"/>
    <s v="2024-02-03 07:00:00"/>
    <x v="8"/>
    <s v="2024-02-03 19:00:00"/>
    <s v="2024/02/03"/>
    <s v="2024-02-03 17:00:00"/>
    <s v="2024/02/03"/>
    <s v="Winter"/>
    <n v="18.999999999941792"/>
    <n v="0"/>
    <x v="0"/>
    <n v="12"/>
    <n v="0"/>
    <x v="2"/>
    <x v="177"/>
    <x v="194"/>
    <n v="617"/>
    <x v="1"/>
    <s v="OK"/>
    <x v="3"/>
    <x v="0"/>
    <x v="8"/>
    <x v="1"/>
    <s v="Internal"/>
    <m/>
    <x v="12"/>
    <s v="4.2"/>
    <n v="0.39989837398373984"/>
  </r>
  <r>
    <s v="D1798"/>
    <s v="2024-02-03 06:00:00"/>
    <x v="8"/>
    <s v="2024-02-03 18:00:00"/>
    <s v="2024/02/03"/>
    <s v="2024-02-03 16:00:00"/>
    <s v="2024/02/03"/>
    <s v="Winter"/>
    <n v="18"/>
    <n v="0"/>
    <x v="0"/>
    <n v="12"/>
    <n v="0"/>
    <x v="4"/>
    <x v="117"/>
    <x v="195"/>
    <n v="524"/>
    <x v="20"/>
    <s v="OK"/>
    <x v="0"/>
    <x v="1"/>
    <x v="28"/>
    <x v="1"/>
    <s v="Internal"/>
    <n v="4.5"/>
    <x v="0"/>
    <s v="4.5"/>
    <n v="0.25448225393340651"/>
  </r>
  <r>
    <s v="D1797"/>
    <s v="2024-02-03 05:00:00"/>
    <x v="8"/>
    <s v="2024-02-03 17:00:00"/>
    <s v="2024/02/03"/>
    <s v="2024-02-03 15:00:00"/>
    <s v="2024/02/03"/>
    <s v="Winter"/>
    <n v="17.000000000058208"/>
    <n v="0"/>
    <x v="0"/>
    <n v="12"/>
    <n v="0"/>
    <x v="2"/>
    <x v="178"/>
    <x v="196"/>
    <n v="415"/>
    <x v="0"/>
    <s v="OK"/>
    <x v="3"/>
    <x v="0"/>
    <x v="30"/>
    <x v="4"/>
    <s v="External"/>
    <m/>
    <x v="13"/>
    <s v="4.2"/>
    <n v="3.6715686274509802"/>
  </r>
  <r>
    <s v="D1796"/>
    <s v="2024-02-03 04:00:00"/>
    <x v="8"/>
    <s v="2024-02-03 16:00:00"/>
    <s v="2024/02/03"/>
    <s v="2024-02-03 14:00:00"/>
    <s v="2024/02/03"/>
    <s v="Winter"/>
    <n v="15.999999999941792"/>
    <n v="0"/>
    <x v="0"/>
    <n v="12"/>
    <n v="0"/>
    <x v="4"/>
    <x v="179"/>
    <x v="197"/>
    <n v="767"/>
    <x v="8"/>
    <s v="OK"/>
    <x v="1"/>
    <x v="1"/>
    <x v="27"/>
    <x v="4"/>
    <s v="External"/>
    <n v="4.7"/>
    <x v="9"/>
    <s v="4.7"/>
    <n v="0.41292974588938713"/>
  </r>
  <r>
    <s v="D1795"/>
    <s v="2024-02-03 03:00:00"/>
    <x v="8"/>
    <s v="2024-02-03 15:00:00"/>
    <s v="2024/02/03"/>
    <s v="2024-02-03 13:00:00"/>
    <s v="2024/02/03"/>
    <s v="Winter"/>
    <n v="15"/>
    <n v="0"/>
    <x v="0"/>
    <n v="12"/>
    <n v="0"/>
    <x v="3"/>
    <x v="180"/>
    <x v="198"/>
    <n v="82"/>
    <x v="4"/>
    <s v="OK"/>
    <x v="1"/>
    <x v="0"/>
    <x v="43"/>
    <x v="2"/>
    <s v="Internal"/>
    <n v="4.2"/>
    <x v="2"/>
    <s v="4.2"/>
    <n v="0.6539780521262003"/>
  </r>
  <r>
    <s v="D1794"/>
    <s v="2024-02-03 02:00:00"/>
    <x v="8"/>
    <s v="2024-02-03 14:00:00"/>
    <s v="2024/02/03"/>
    <s v="2024-02-03 12:00:00"/>
    <s v="2024/02/03"/>
    <s v="Winter"/>
    <n v="14.000000000058208"/>
    <n v="0"/>
    <x v="0"/>
    <n v="12"/>
    <n v="0"/>
    <x v="5"/>
    <x v="51"/>
    <x v="199"/>
    <n v="439"/>
    <x v="17"/>
    <s v="OK"/>
    <x v="1"/>
    <x v="2"/>
    <x v="6"/>
    <x v="4"/>
    <s v="External"/>
    <n v="4.5"/>
    <x v="0"/>
    <s v="4.5"/>
    <n v="0.94154530744336573"/>
  </r>
  <r>
    <s v="D1793"/>
    <s v="2024-02-03 01:00:00"/>
    <x v="8"/>
    <s v="2024-02-03 13:00:00"/>
    <s v="2024/02/03"/>
    <s v="2024-02-03 11:00:00"/>
    <s v="2024/02/03"/>
    <s v="Winter"/>
    <n v="12.999999999941792"/>
    <n v="0"/>
    <x v="0"/>
    <n v="12"/>
    <n v="0"/>
    <x v="5"/>
    <x v="181"/>
    <x v="155"/>
    <n v="672"/>
    <x v="9"/>
    <s v="OK"/>
    <x v="1"/>
    <x v="0"/>
    <x v="42"/>
    <x v="4"/>
    <s v="External"/>
    <n v="4.5"/>
    <x v="0"/>
    <s v="4.5"/>
    <n v="1.2306122448979593"/>
  </r>
  <r>
    <s v="D1792"/>
    <s v="2024-02-03 00:00:00"/>
    <x v="8"/>
    <s v="2024-02-03 12:00:00"/>
    <s v="2024/02/03"/>
    <s v="2024-02-03 10:00:00"/>
    <s v="2024/02/03"/>
    <s v="Winter"/>
    <n v="12"/>
    <n v="0"/>
    <x v="0"/>
    <n v="12"/>
    <n v="0"/>
    <x v="5"/>
    <x v="182"/>
    <x v="200"/>
    <n v="720"/>
    <x v="18"/>
    <s v="OK"/>
    <x v="3"/>
    <x v="1"/>
    <x v="31"/>
    <x v="0"/>
    <s v="Internal"/>
    <m/>
    <x v="1"/>
    <s v="4.2"/>
    <n v="0.46296296296296297"/>
  </r>
  <r>
    <s v="D1791"/>
    <s v="2024-02-02 23:00:00"/>
    <x v="9"/>
    <s v="2024-02-03 11:00:00"/>
    <s v="2024/02/03"/>
    <s v="2024-02-03 09:00:00"/>
    <s v="2024/02/03"/>
    <s v="Winter"/>
    <n v="11.000000000058208"/>
    <n v="0"/>
    <x v="0"/>
    <n v="12"/>
    <n v="1"/>
    <x v="0"/>
    <x v="176"/>
    <x v="201"/>
    <n v="176"/>
    <x v="5"/>
    <s v="OK"/>
    <x v="2"/>
    <x v="3"/>
    <x v="7"/>
    <x v="3"/>
    <s v="External"/>
    <n v="3.8"/>
    <x v="3"/>
    <s v="3.8"/>
    <n v="1.2513751375137514"/>
  </r>
  <r>
    <s v="D1790"/>
    <s v="2024-02-02 22:00:00"/>
    <x v="9"/>
    <s v="2024-02-03 10:00:00"/>
    <s v="2024/02/03"/>
    <s v="2024-02-03 08:00:00"/>
    <s v="2024/02/03"/>
    <s v="Winter"/>
    <n v="9.9999999999417923"/>
    <n v="0"/>
    <x v="0"/>
    <n v="12"/>
    <n v="1"/>
    <x v="4"/>
    <x v="183"/>
    <x v="202"/>
    <n v="453"/>
    <x v="16"/>
    <s v="OK"/>
    <x v="0"/>
    <x v="2"/>
    <x v="33"/>
    <x v="1"/>
    <s v="External"/>
    <n v="4.2"/>
    <x v="2"/>
    <s v="4.2"/>
    <n v="1.4051587301587301"/>
  </r>
  <r>
    <s v="D1789"/>
    <s v="2024-02-02 21:00:00"/>
    <x v="9"/>
    <s v="2024-02-03 09:00:00"/>
    <s v="2024/02/03"/>
    <s v="2024-02-03 07:00:00"/>
    <s v="2024/02/03"/>
    <s v="Winter"/>
    <n v="9"/>
    <n v="0"/>
    <x v="0"/>
    <n v="12"/>
    <n v="1"/>
    <x v="3"/>
    <x v="184"/>
    <x v="203"/>
    <n v="451"/>
    <x v="21"/>
    <s v="OK"/>
    <x v="0"/>
    <x v="0"/>
    <x v="42"/>
    <x v="1"/>
    <s v="Internal"/>
    <n v="4"/>
    <x v="5"/>
    <s v="4"/>
    <n v="0.58712121212121215"/>
  </r>
  <r>
    <s v="D1788"/>
    <s v="2024-02-02 20:00:00"/>
    <x v="9"/>
    <s v="2024-02-03 08:00:00"/>
    <s v="2024/02/03"/>
    <s v="2024-02-03 06:00:00"/>
    <s v="2024/02/03"/>
    <s v="Winter"/>
    <n v="8.0000000000582077"/>
    <n v="0"/>
    <x v="0"/>
    <n v="12"/>
    <n v="1"/>
    <x v="0"/>
    <x v="46"/>
    <x v="204"/>
    <n v="247"/>
    <x v="16"/>
    <s v="OK"/>
    <x v="3"/>
    <x v="1"/>
    <x v="16"/>
    <x v="1"/>
    <s v="External"/>
    <n v="4.5"/>
    <x v="0"/>
    <s v="4.5"/>
    <n v="0.35010537407797682"/>
  </r>
  <r>
    <s v="D1787"/>
    <s v="2024-02-02 19:00:00"/>
    <x v="9"/>
    <s v="2024-02-03 07:00:00"/>
    <s v="2024/02/03"/>
    <s v="2024-02-03 05:00:00"/>
    <s v="2024/02/03"/>
    <s v="Winter"/>
    <n v="6.9999999999417923"/>
    <n v="0"/>
    <x v="0"/>
    <n v="12"/>
    <n v="1"/>
    <x v="0"/>
    <x v="185"/>
    <x v="205"/>
    <n v="709"/>
    <x v="15"/>
    <s v="OK"/>
    <x v="0"/>
    <x v="3"/>
    <x v="35"/>
    <x v="4"/>
    <s v="Internal"/>
    <m/>
    <x v="10"/>
    <s v="4.3"/>
    <n v="0.16494252873563217"/>
  </r>
  <r>
    <s v="D1786"/>
    <s v="2024-02-02 18:00:00"/>
    <x v="9"/>
    <s v="2024-02-03 06:00:00"/>
    <s v="2024/02/03"/>
    <s v="2024-02-03 04:00:00"/>
    <s v="2024/02/03"/>
    <s v="Winter"/>
    <n v="6"/>
    <n v="0"/>
    <x v="0"/>
    <n v="12"/>
    <n v="1"/>
    <x v="1"/>
    <x v="186"/>
    <x v="206"/>
    <n v="459"/>
    <x v="0"/>
    <s v="OK"/>
    <x v="0"/>
    <x v="2"/>
    <x v="30"/>
    <x v="3"/>
    <s v="External"/>
    <n v="3.8"/>
    <x v="3"/>
    <s v="3.8"/>
    <n v="0.80767599660729428"/>
  </r>
  <r>
    <s v="D1785"/>
    <s v="2024-02-02 17:00:00"/>
    <x v="9"/>
    <s v="2024-02-03 05:00:00"/>
    <s v="2024/02/03"/>
    <s v="2024-02-03 03:00:00"/>
    <s v="2024/02/03"/>
    <s v="Winter"/>
    <n v="5.0000000000582077"/>
    <n v="0"/>
    <x v="0"/>
    <n v="12"/>
    <n v="1"/>
    <x v="2"/>
    <x v="187"/>
    <x v="207"/>
    <n v="703"/>
    <x v="8"/>
    <s v="OK"/>
    <x v="0"/>
    <x v="1"/>
    <x v="16"/>
    <x v="1"/>
    <s v="External"/>
    <n v="4.2"/>
    <x v="2"/>
    <s v="4.2"/>
    <n v="0.34361111111111109"/>
  </r>
  <r>
    <s v="D1784"/>
    <s v="2024-02-02 16:00:00"/>
    <x v="9"/>
    <s v="2024-02-03 04:00:00"/>
    <s v="2024/02/03"/>
    <s v="2024-02-03 02:00:00"/>
    <s v="2024/02/03"/>
    <s v="Winter"/>
    <n v="3.9999999999417923"/>
    <n v="0"/>
    <x v="0"/>
    <n v="12"/>
    <n v="1"/>
    <x v="2"/>
    <x v="188"/>
    <x v="208"/>
    <n v="229"/>
    <x v="23"/>
    <s v="OK"/>
    <x v="0"/>
    <x v="3"/>
    <x v="33"/>
    <x v="4"/>
    <s v="Internal"/>
    <m/>
    <x v="10"/>
    <s v="4.3"/>
    <n v="0.20744680851063829"/>
  </r>
  <r>
    <s v="D1783"/>
    <s v="2024-02-02 15:00:00"/>
    <x v="9"/>
    <s v="2024-02-03 03:00:00"/>
    <s v="2024/02/03"/>
    <s v="2024-02-03 01:00:00"/>
    <s v="2024/02/03"/>
    <s v="Winter"/>
    <n v="3"/>
    <n v="0"/>
    <x v="0"/>
    <n v="12"/>
    <n v="1"/>
    <x v="3"/>
    <x v="189"/>
    <x v="14"/>
    <n v="103"/>
    <x v="14"/>
    <s v="OK"/>
    <x v="3"/>
    <x v="2"/>
    <x v="41"/>
    <x v="3"/>
    <s v="Internal"/>
    <m/>
    <x v="8"/>
    <s v="4.2"/>
    <n v="1.1950830140485313"/>
  </r>
  <r>
    <s v="D1782"/>
    <s v="2024-02-02 14:00:00"/>
    <x v="9"/>
    <s v="2024-02-03 02:00:00"/>
    <s v="2024/02/03"/>
    <s v="2024-02-03 00:00:00"/>
    <s v="2024/02/03"/>
    <s v="Winter"/>
    <n v="2.0000000000582077"/>
    <n v="0"/>
    <x v="0"/>
    <n v="12"/>
    <n v="1"/>
    <x v="5"/>
    <x v="190"/>
    <x v="209"/>
    <n v="535"/>
    <x v="11"/>
    <s v="OK"/>
    <x v="2"/>
    <x v="2"/>
    <x v="20"/>
    <x v="0"/>
    <s v="External"/>
    <n v="4.5"/>
    <x v="0"/>
    <s v="4.5"/>
    <n v="1.0604265402843602"/>
  </r>
  <r>
    <s v="D1781"/>
    <s v="2024-02-02 13:00:00"/>
    <x v="9"/>
    <s v="2024-02-03 01:00:00"/>
    <s v="2024/02/03"/>
    <s v="2024-02-02 23:00:00"/>
    <s v="2024/02/02"/>
    <s v="Winter"/>
    <n v="24.999999999941792"/>
    <n v="1"/>
    <x v="1"/>
    <n v="12"/>
    <n v="1"/>
    <x v="1"/>
    <x v="191"/>
    <x v="210"/>
    <n v="561"/>
    <x v="16"/>
    <s v="OK"/>
    <x v="1"/>
    <x v="2"/>
    <x v="7"/>
    <x v="2"/>
    <s v="Internal"/>
    <n v="4.2"/>
    <x v="2"/>
    <s v="4.2"/>
    <n v="0.42784657722738217"/>
  </r>
  <r>
    <s v="D1780"/>
    <s v="2024-02-02 12:00:00"/>
    <x v="9"/>
    <s v="2024-02-03 00:00:00"/>
    <s v="2024/02/03"/>
    <s v="2024-02-02 22:00:00"/>
    <s v="2024/02/02"/>
    <s v="Winter"/>
    <n v="24"/>
    <n v="1"/>
    <x v="1"/>
    <n v="12"/>
    <n v="1"/>
    <x v="5"/>
    <x v="192"/>
    <x v="211"/>
    <n v="313"/>
    <x v="22"/>
    <s v="OK"/>
    <x v="2"/>
    <x v="3"/>
    <x v="24"/>
    <x v="2"/>
    <s v="Internal"/>
    <m/>
    <x v="14"/>
    <s v="4.1"/>
    <n v="0.18701550387596899"/>
  </r>
  <r>
    <s v="D1779"/>
    <s v="2024-02-02 11:00:00"/>
    <x v="9"/>
    <s v="2024-02-02 23:00:00"/>
    <s v="2024/02/02"/>
    <s v="2024-02-02 21:00:00"/>
    <s v="2024/02/02"/>
    <s v="Winter"/>
    <n v="23.000000000058208"/>
    <n v="0"/>
    <x v="0"/>
    <n v="12"/>
    <n v="0"/>
    <x v="3"/>
    <x v="193"/>
    <x v="212"/>
    <n v="736"/>
    <x v="24"/>
    <s v="OK"/>
    <x v="2"/>
    <x v="0"/>
    <x v="33"/>
    <x v="4"/>
    <s v="Internal"/>
    <m/>
    <x v="10"/>
    <s v="4.3"/>
    <n v="0.11224714160070361"/>
  </r>
  <r>
    <s v="D1778"/>
    <s v="2024-02-02 10:00:00"/>
    <x v="9"/>
    <s v="2024-02-02 22:00:00"/>
    <s v="2024/02/02"/>
    <s v="2024-02-02 20:00:00"/>
    <s v="2024/02/02"/>
    <s v="Winter"/>
    <n v="21.999999999941792"/>
    <n v="0"/>
    <x v="0"/>
    <n v="12"/>
    <n v="0"/>
    <x v="5"/>
    <x v="194"/>
    <x v="213"/>
    <n v="454"/>
    <x v="4"/>
    <s v="OK"/>
    <x v="2"/>
    <x v="1"/>
    <x v="18"/>
    <x v="1"/>
    <s v="Internal"/>
    <n v="3.8"/>
    <x v="3"/>
    <s v="3.8"/>
    <n v="0.38639817629179329"/>
  </r>
  <r>
    <s v="D1777"/>
    <s v="2024-02-02 09:00:00"/>
    <x v="9"/>
    <s v="2024-02-02 21:00:00"/>
    <s v="2024/02/02"/>
    <s v="2024-02-02 19:00:00"/>
    <s v="2024/02/02"/>
    <s v="Winter"/>
    <n v="21"/>
    <n v="0"/>
    <x v="0"/>
    <n v="12"/>
    <n v="0"/>
    <x v="1"/>
    <x v="195"/>
    <x v="214"/>
    <n v="105"/>
    <x v="25"/>
    <s v="OK"/>
    <x v="2"/>
    <x v="0"/>
    <x v="7"/>
    <x v="4"/>
    <s v="Internal"/>
    <n v="4.5"/>
    <x v="0"/>
    <s v="4.5"/>
    <n v="1.8903100775193797"/>
  </r>
  <r>
    <s v="D1776"/>
    <s v="2024-02-02 08:00:00"/>
    <x v="9"/>
    <s v="2024-02-02 20:00:00"/>
    <s v="2024/02/02"/>
    <s v="2024-02-02 18:00:00"/>
    <s v="2024/02/02"/>
    <s v="Winter"/>
    <n v="20.000000000058208"/>
    <n v="0"/>
    <x v="0"/>
    <n v="12"/>
    <n v="0"/>
    <x v="0"/>
    <x v="196"/>
    <x v="215"/>
    <n v="343"/>
    <x v="7"/>
    <s v="OK"/>
    <x v="3"/>
    <x v="2"/>
    <x v="25"/>
    <x v="3"/>
    <s v="Internal"/>
    <n v="3.8"/>
    <x v="3"/>
    <s v="3.8"/>
    <n v="0.78633333333333333"/>
  </r>
  <r>
    <s v="D1775"/>
    <s v="2024-02-02 07:00:00"/>
    <x v="9"/>
    <s v="2024-02-02 19:00:00"/>
    <s v="2024/02/02"/>
    <s v="2024-02-02 17:00:00"/>
    <s v="2024/02/02"/>
    <s v="Winter"/>
    <n v="18.999999999941792"/>
    <n v="0"/>
    <x v="0"/>
    <n v="12"/>
    <n v="0"/>
    <x v="0"/>
    <x v="40"/>
    <x v="216"/>
    <n v="145"/>
    <x v="16"/>
    <s v="OK"/>
    <x v="0"/>
    <x v="2"/>
    <x v="14"/>
    <x v="2"/>
    <s v="External"/>
    <m/>
    <x v="4"/>
    <s v="4.2"/>
    <n v="0.45166421928536465"/>
  </r>
  <r>
    <s v="D1774"/>
    <s v="2024-02-02 06:00:00"/>
    <x v="9"/>
    <s v="2024-02-02 18:00:00"/>
    <s v="2024/02/02"/>
    <s v="2024-02-02 16:00:00"/>
    <s v="2024/02/02"/>
    <s v="Winter"/>
    <n v="18"/>
    <n v="0"/>
    <x v="0"/>
    <n v="12"/>
    <n v="0"/>
    <x v="0"/>
    <x v="197"/>
    <x v="217"/>
    <n v="305"/>
    <x v="0"/>
    <s v="OK"/>
    <x v="0"/>
    <x v="0"/>
    <x v="15"/>
    <x v="2"/>
    <s v="Internal"/>
    <n v="4"/>
    <x v="5"/>
    <s v="4"/>
    <n v="3.4734299516908211"/>
  </r>
  <r>
    <s v="D1773"/>
    <s v="2024-02-02 05:00:00"/>
    <x v="9"/>
    <s v="2024-02-02 17:00:00"/>
    <s v="2024/02/02"/>
    <s v="2024-02-02 15:00:00"/>
    <s v="2024/02/02"/>
    <s v="Winter"/>
    <n v="17.000000000058208"/>
    <n v="0"/>
    <x v="0"/>
    <n v="12"/>
    <n v="0"/>
    <x v="2"/>
    <x v="198"/>
    <x v="218"/>
    <n v="73"/>
    <x v="6"/>
    <s v="OK"/>
    <x v="0"/>
    <x v="1"/>
    <x v="4"/>
    <x v="0"/>
    <s v="Internal"/>
    <n v="4.2"/>
    <x v="2"/>
    <s v="4.2"/>
    <n v="1.8125"/>
  </r>
  <r>
    <s v="D1772"/>
    <s v="2024-02-02 04:00:00"/>
    <x v="9"/>
    <s v="2024-02-02 16:00:00"/>
    <s v="2024/02/02"/>
    <s v="2024-02-02 14:00:00"/>
    <s v="2024/02/02"/>
    <s v="Winter"/>
    <n v="15.999999999941792"/>
    <n v="0"/>
    <x v="0"/>
    <n v="12"/>
    <n v="0"/>
    <x v="4"/>
    <x v="199"/>
    <x v="219"/>
    <n v="165"/>
    <x v="6"/>
    <s v="OK"/>
    <x v="0"/>
    <x v="1"/>
    <x v="12"/>
    <x v="0"/>
    <s v="External"/>
    <n v="4"/>
    <x v="5"/>
    <s v="4"/>
    <n v="0.96576576576576578"/>
  </r>
  <r>
    <s v="D1771"/>
    <s v="2024-02-02 03:00:00"/>
    <x v="9"/>
    <s v="2024-02-02 15:00:00"/>
    <s v="2024/02/02"/>
    <s v="2024-02-02 13:00:00"/>
    <s v="2024/02/02"/>
    <s v="Winter"/>
    <n v="15"/>
    <n v="0"/>
    <x v="0"/>
    <n v="12"/>
    <n v="0"/>
    <x v="2"/>
    <x v="200"/>
    <x v="220"/>
    <n v="443"/>
    <x v="28"/>
    <s v="OK"/>
    <x v="0"/>
    <x v="0"/>
    <x v="13"/>
    <x v="4"/>
    <s v="External"/>
    <n v="4.7"/>
    <x v="9"/>
    <s v="4.7"/>
    <n v="0.50364721485411146"/>
  </r>
  <r>
    <s v="D1770"/>
    <s v="2024-02-02 02:00:00"/>
    <x v="9"/>
    <s v="2024-02-02 14:00:00"/>
    <s v="2024/02/02"/>
    <s v="2024-02-02 12:00:00"/>
    <s v="2024/02/02"/>
    <s v="Winter"/>
    <n v="14.000000000058208"/>
    <n v="0"/>
    <x v="0"/>
    <n v="12"/>
    <n v="0"/>
    <x v="3"/>
    <x v="94"/>
    <x v="221"/>
    <n v="705"/>
    <x v="1"/>
    <s v="OK"/>
    <x v="3"/>
    <x v="0"/>
    <x v="7"/>
    <x v="0"/>
    <s v="External"/>
    <n v="3.8"/>
    <x v="3"/>
    <s v="3.8"/>
    <n v="0.30204046639231824"/>
  </r>
  <r>
    <s v="D1769"/>
    <s v="2024-02-02 01:00:00"/>
    <x v="9"/>
    <s v="2024-02-02 13:00:00"/>
    <s v="2024/02/02"/>
    <s v="2024-02-02 11:00:00"/>
    <s v="2024/02/02"/>
    <s v="Winter"/>
    <n v="12.999999999941792"/>
    <n v="0"/>
    <x v="0"/>
    <n v="12"/>
    <n v="0"/>
    <x v="3"/>
    <x v="201"/>
    <x v="222"/>
    <n v="104"/>
    <x v="8"/>
    <s v="OK"/>
    <x v="1"/>
    <x v="2"/>
    <x v="20"/>
    <x v="2"/>
    <s v="Internal"/>
    <n v="4.2"/>
    <x v="2"/>
    <s v="4.2"/>
    <n v="0.51885057471264373"/>
  </r>
  <r>
    <s v="D1768"/>
    <s v="2024-02-02 00:00:00"/>
    <x v="9"/>
    <s v="2024-02-02 12:00:00"/>
    <s v="2024/02/02"/>
    <s v="2024-02-02 10:00:00"/>
    <s v="2024/02/02"/>
    <s v="Winter"/>
    <n v="12"/>
    <n v="0"/>
    <x v="0"/>
    <n v="12"/>
    <n v="0"/>
    <x v="1"/>
    <x v="31"/>
    <x v="223"/>
    <n v="317"/>
    <x v="11"/>
    <s v="OK"/>
    <x v="3"/>
    <x v="2"/>
    <x v="19"/>
    <x v="0"/>
    <s v="External"/>
    <n v="4.7"/>
    <x v="9"/>
    <s v="4.7"/>
    <n v="0.51539741989180188"/>
  </r>
  <r>
    <s v="D1767"/>
    <s v="2024-02-01 23:00:00"/>
    <x v="10"/>
    <s v="2024-02-02 11:00:00"/>
    <s v="2024/02/02"/>
    <s v="2024-02-02 09:00:00"/>
    <s v="2024/02/02"/>
    <s v="Winter"/>
    <n v="11.000000000058208"/>
    <n v="0"/>
    <x v="0"/>
    <n v="12"/>
    <n v="1"/>
    <x v="0"/>
    <x v="151"/>
    <x v="224"/>
    <n v="624"/>
    <x v="27"/>
    <s v="OK"/>
    <x v="2"/>
    <x v="2"/>
    <x v="18"/>
    <x v="0"/>
    <s v="External"/>
    <m/>
    <x v="7"/>
    <s v="4.3"/>
    <n v="3.0966666666666667"/>
  </r>
  <r>
    <s v="D1766"/>
    <s v="2024-02-01 22:00:00"/>
    <x v="10"/>
    <s v="2024-02-02 10:00:00"/>
    <s v="2024/02/02"/>
    <s v="2024-02-02 08:00:00"/>
    <s v="2024/02/02"/>
    <s v="Winter"/>
    <n v="9.9999999999417923"/>
    <n v="0"/>
    <x v="0"/>
    <n v="12"/>
    <n v="1"/>
    <x v="0"/>
    <x v="202"/>
    <x v="26"/>
    <n v="235"/>
    <x v="23"/>
    <s v="OK"/>
    <x v="1"/>
    <x v="2"/>
    <x v="13"/>
    <x v="2"/>
    <s v="Internal"/>
    <n v="4.2"/>
    <x v="2"/>
    <s v="4.2"/>
    <n v="1.2069105691056912"/>
  </r>
  <r>
    <s v="D1765"/>
    <s v="2024-02-01 21:00:00"/>
    <x v="10"/>
    <s v="2024-02-02 09:00:00"/>
    <s v="2024/02/02"/>
    <s v="2024-02-02 07:00:00"/>
    <s v="2024/02/02"/>
    <s v="Winter"/>
    <n v="9"/>
    <n v="0"/>
    <x v="0"/>
    <n v="12"/>
    <n v="1"/>
    <x v="5"/>
    <x v="203"/>
    <x v="225"/>
    <n v="601"/>
    <x v="12"/>
    <s v="OK"/>
    <x v="2"/>
    <x v="3"/>
    <x v="31"/>
    <x v="4"/>
    <s v="External"/>
    <n v="4.7"/>
    <x v="9"/>
    <s v="4.7"/>
    <n v="0.52854938271604934"/>
  </r>
  <r>
    <s v="D1764"/>
    <s v="2024-02-01 20:00:00"/>
    <x v="10"/>
    <s v="2024-02-02 08:00:00"/>
    <s v="2024/02/02"/>
    <s v="2024-02-02 06:00:00"/>
    <s v="2024/02/02"/>
    <s v="Winter"/>
    <n v="8.0000000000582077"/>
    <n v="0"/>
    <x v="0"/>
    <n v="12"/>
    <n v="1"/>
    <x v="3"/>
    <x v="204"/>
    <x v="226"/>
    <n v="497"/>
    <x v="13"/>
    <s v="OK"/>
    <x v="0"/>
    <x v="1"/>
    <x v="6"/>
    <x v="3"/>
    <s v="Internal"/>
    <n v="4.7"/>
    <x v="9"/>
    <s v="4.7"/>
    <n v="0.95640326975476841"/>
  </r>
  <r>
    <s v="D1763"/>
    <s v="2024-02-01 19:00:00"/>
    <x v="10"/>
    <s v="2024-02-02 07:00:00"/>
    <s v="2024/02/02"/>
    <s v="2024-02-02 05:00:00"/>
    <s v="2024/02/02"/>
    <s v="Winter"/>
    <n v="6.9999999999417923"/>
    <n v="0"/>
    <x v="0"/>
    <n v="12"/>
    <n v="1"/>
    <x v="5"/>
    <x v="205"/>
    <x v="227"/>
    <n v="623"/>
    <x v="0"/>
    <s v="OK"/>
    <x v="1"/>
    <x v="2"/>
    <x v="3"/>
    <x v="3"/>
    <s v="Internal"/>
    <n v="4.5"/>
    <x v="0"/>
    <s v="4.5"/>
    <n v="1.0730874316939891"/>
  </r>
  <r>
    <s v="D1762"/>
    <s v="2024-02-01 18:00:00"/>
    <x v="10"/>
    <s v="2024-02-02 06:00:00"/>
    <s v="2024/02/02"/>
    <s v="2024-02-02 04:00:00"/>
    <s v="2024/02/02"/>
    <s v="Winter"/>
    <n v="6"/>
    <n v="0"/>
    <x v="0"/>
    <n v="12"/>
    <n v="1"/>
    <x v="3"/>
    <x v="165"/>
    <x v="228"/>
    <n v="552"/>
    <x v="5"/>
    <s v="OK"/>
    <x v="0"/>
    <x v="3"/>
    <x v="32"/>
    <x v="0"/>
    <s v="External"/>
    <n v="4.7"/>
    <x v="9"/>
    <s v="4.7"/>
    <n v="0.40572033898305082"/>
  </r>
  <r>
    <s v="D1761"/>
    <s v="2024-02-01 17:00:00"/>
    <x v="10"/>
    <s v="2024-02-02 05:00:00"/>
    <s v="2024/02/02"/>
    <s v="2024-02-02 03:00:00"/>
    <s v="2024/02/02"/>
    <s v="Winter"/>
    <n v="5.0000000000582077"/>
    <n v="0"/>
    <x v="0"/>
    <n v="12"/>
    <n v="1"/>
    <x v="1"/>
    <x v="185"/>
    <x v="229"/>
    <n v="306"/>
    <x v="1"/>
    <s v="OK"/>
    <x v="2"/>
    <x v="2"/>
    <x v="4"/>
    <x v="3"/>
    <s v="External"/>
    <n v="4.2"/>
    <x v="2"/>
    <s v="4.2"/>
    <n v="0.65574712643678157"/>
  </r>
  <r>
    <s v="D1760"/>
    <s v="2024-02-01 16:00:00"/>
    <x v="10"/>
    <s v="2024-02-02 04:00:00"/>
    <s v="2024/02/02"/>
    <s v="2024-02-02 02:00:00"/>
    <s v="2024/02/02"/>
    <s v="Winter"/>
    <n v="3.9999999999417923"/>
    <n v="0"/>
    <x v="0"/>
    <n v="12"/>
    <n v="1"/>
    <x v="5"/>
    <x v="137"/>
    <x v="230"/>
    <n v="74"/>
    <x v="26"/>
    <s v="OK"/>
    <x v="3"/>
    <x v="3"/>
    <x v="31"/>
    <x v="0"/>
    <s v="External"/>
    <m/>
    <x v="7"/>
    <s v="4.3"/>
    <n v="1.3850911458333333"/>
  </r>
  <r>
    <s v="D1759"/>
    <s v="2024-02-01 15:00:00"/>
    <x v="10"/>
    <s v="2024-02-02 03:00:00"/>
    <s v="2024/02/02"/>
    <s v="2024-02-02 01:00:00"/>
    <s v="2024/02/02"/>
    <s v="Winter"/>
    <n v="3"/>
    <n v="0"/>
    <x v="0"/>
    <n v="12"/>
    <n v="1"/>
    <x v="3"/>
    <x v="68"/>
    <x v="231"/>
    <n v="381"/>
    <x v="20"/>
    <s v="OK"/>
    <x v="2"/>
    <x v="2"/>
    <x v="45"/>
    <x v="4"/>
    <s v="Internal"/>
    <n v="3.8"/>
    <x v="3"/>
    <s v="3.8"/>
    <n v="0.84848484848484851"/>
  </r>
  <r>
    <s v="D1758"/>
    <s v="2024-02-01 14:00:00"/>
    <x v="10"/>
    <s v="2024-02-02 02:00:00"/>
    <s v="2024/02/02"/>
    <s v="2024-02-02 00:00:00"/>
    <s v="2024/02/02"/>
    <s v="Winter"/>
    <n v="2.0000000000582077"/>
    <n v="0"/>
    <x v="0"/>
    <n v="12"/>
    <n v="1"/>
    <x v="5"/>
    <x v="206"/>
    <x v="232"/>
    <n v="738"/>
    <x v="9"/>
    <s v="OK"/>
    <x v="3"/>
    <x v="3"/>
    <x v="43"/>
    <x v="1"/>
    <s v="Internal"/>
    <n v="4.7"/>
    <x v="9"/>
    <s v="4.7"/>
    <n v="0.32977642276422764"/>
  </r>
  <r>
    <s v="D1757"/>
    <s v="2024-02-01 13:00:00"/>
    <x v="10"/>
    <s v="2024-02-02 01:00:00"/>
    <s v="2024/02/02"/>
    <s v="2024-02-01 23:00:00"/>
    <s v="2024/02/01"/>
    <s v="Winter"/>
    <n v="24.999999999941792"/>
    <n v="1"/>
    <x v="1"/>
    <n v="12"/>
    <n v="1"/>
    <x v="1"/>
    <x v="207"/>
    <x v="233"/>
    <n v="546"/>
    <x v="1"/>
    <s v="OK"/>
    <x v="2"/>
    <x v="2"/>
    <x v="31"/>
    <x v="0"/>
    <s v="Internal"/>
    <n v="4.5"/>
    <x v="0"/>
    <s v="4.5"/>
    <n v="0.37805474095796676"/>
  </r>
  <r>
    <s v="D1756"/>
    <s v="2024-02-01 12:00:00"/>
    <x v="10"/>
    <s v="2024-02-02 00:00:00"/>
    <s v="2024/02/02"/>
    <s v="2024-02-01 22:00:00"/>
    <s v="2024/02/01"/>
    <s v="Winter"/>
    <n v="24"/>
    <n v="1"/>
    <x v="1"/>
    <n v="12"/>
    <n v="1"/>
    <x v="1"/>
    <x v="208"/>
    <x v="182"/>
    <n v="481"/>
    <x v="21"/>
    <s v="OK"/>
    <x v="3"/>
    <x v="3"/>
    <x v="10"/>
    <x v="3"/>
    <s v="External"/>
    <n v="3.8"/>
    <x v="3"/>
    <s v="3.8"/>
    <n v="2.0827625570776256"/>
  </r>
  <r>
    <s v="D1755"/>
    <s v="2024-02-01 11:00:00"/>
    <x v="10"/>
    <s v="2024-02-01 23:00:00"/>
    <s v="2024/02/01"/>
    <s v="2024-02-01 21:00:00"/>
    <s v="2024/02/01"/>
    <s v="Winter"/>
    <n v="23.000000000058208"/>
    <n v="0"/>
    <x v="0"/>
    <n v="12"/>
    <n v="0"/>
    <x v="2"/>
    <x v="209"/>
    <x v="234"/>
    <n v="364"/>
    <x v="11"/>
    <s v="OK"/>
    <x v="0"/>
    <x v="3"/>
    <x v="27"/>
    <x v="2"/>
    <s v="External"/>
    <n v="4.7"/>
    <x v="9"/>
    <s v="4.7"/>
    <n v="0.15101010101010101"/>
  </r>
  <r>
    <s v="D1754"/>
    <s v="2024-02-01 10:00:00"/>
    <x v="10"/>
    <s v="2024-02-01 22:00:00"/>
    <s v="2024/02/01"/>
    <s v="2024-02-01 20:00:00"/>
    <s v="2024/02/01"/>
    <s v="Winter"/>
    <n v="21.999999999941792"/>
    <n v="0"/>
    <x v="0"/>
    <n v="12"/>
    <n v="0"/>
    <x v="5"/>
    <x v="167"/>
    <x v="235"/>
    <n v="643"/>
    <x v="1"/>
    <s v="OK"/>
    <x v="1"/>
    <x v="0"/>
    <x v="47"/>
    <x v="3"/>
    <s v="External"/>
    <n v="4.7"/>
    <x v="9"/>
    <s v="4.7"/>
    <n v="0.18387866394001362"/>
  </r>
  <r>
    <s v="D1753"/>
    <s v="2024-02-01 09:00:00"/>
    <x v="10"/>
    <s v="2024-02-01 21:00:00"/>
    <s v="2024/02/01"/>
    <s v="2024-02-01 19:00:00"/>
    <s v="2024/02/01"/>
    <s v="Winter"/>
    <n v="21"/>
    <n v="0"/>
    <x v="0"/>
    <n v="12"/>
    <n v="0"/>
    <x v="3"/>
    <x v="210"/>
    <x v="236"/>
    <n v="561"/>
    <x v="23"/>
    <s v="OK"/>
    <x v="2"/>
    <x v="2"/>
    <x v="47"/>
    <x v="0"/>
    <s v="External"/>
    <n v="4.7"/>
    <x v="9"/>
    <s v="4.7"/>
    <n v="0.78274394237066147"/>
  </r>
  <r>
    <s v="D1752"/>
    <s v="2024-02-01 08:00:00"/>
    <x v="10"/>
    <s v="2024-02-01 20:00:00"/>
    <s v="2024/02/01"/>
    <s v="2024-02-01 18:00:00"/>
    <s v="2024/02/01"/>
    <s v="Winter"/>
    <n v="20.000000000058208"/>
    <n v="0"/>
    <x v="0"/>
    <n v="12"/>
    <n v="0"/>
    <x v="3"/>
    <x v="129"/>
    <x v="237"/>
    <n v="462"/>
    <x v="13"/>
    <s v="OK"/>
    <x v="3"/>
    <x v="3"/>
    <x v="44"/>
    <x v="2"/>
    <s v="External"/>
    <n v="4"/>
    <x v="5"/>
    <s v="4"/>
    <n v="0.36736958934517205"/>
  </r>
  <r>
    <s v="D1751"/>
    <s v="2024-02-01 07:00:00"/>
    <x v="10"/>
    <s v="2024-02-01 19:00:00"/>
    <s v="2024/02/01"/>
    <s v="2024-02-01 17:00:00"/>
    <s v="2024/02/01"/>
    <s v="Winter"/>
    <n v="18.999999999941792"/>
    <n v="0"/>
    <x v="0"/>
    <n v="12"/>
    <n v="0"/>
    <x v="2"/>
    <x v="211"/>
    <x v="238"/>
    <n v="385"/>
    <x v="16"/>
    <s v="OK"/>
    <x v="1"/>
    <x v="1"/>
    <x v="2"/>
    <x v="1"/>
    <s v="Internal"/>
    <m/>
    <x v="12"/>
    <s v="4.2"/>
    <n v="0.61106115107913672"/>
  </r>
  <r>
    <s v="D1750"/>
    <s v="2024-02-01 06:00:00"/>
    <x v="10"/>
    <s v="2024-02-01 18:00:00"/>
    <s v="2024/02/01"/>
    <s v="2024-02-01 16:00:00"/>
    <s v="2024/02/01"/>
    <s v="Winter"/>
    <n v="18"/>
    <n v="0"/>
    <x v="0"/>
    <n v="12"/>
    <n v="0"/>
    <x v="3"/>
    <x v="212"/>
    <x v="239"/>
    <n v="173"/>
    <x v="9"/>
    <s v="OK"/>
    <x v="3"/>
    <x v="1"/>
    <x v="25"/>
    <x v="4"/>
    <s v="External"/>
    <m/>
    <x v="13"/>
    <s v="4.2"/>
    <n v="0.43909489633173843"/>
  </r>
  <r>
    <s v="D1749"/>
    <s v="2024-02-01 05:00:00"/>
    <x v="10"/>
    <s v="2024-02-01 17:00:00"/>
    <s v="2024/02/01"/>
    <s v="2024-02-01 15:00:00"/>
    <s v="2024/02/01"/>
    <s v="Winter"/>
    <n v="17.000000000058208"/>
    <n v="0"/>
    <x v="0"/>
    <n v="12"/>
    <n v="0"/>
    <x v="3"/>
    <x v="120"/>
    <x v="240"/>
    <n v="55"/>
    <x v="14"/>
    <s v="OK"/>
    <x v="0"/>
    <x v="2"/>
    <x v="15"/>
    <x v="4"/>
    <s v="Internal"/>
    <m/>
    <x v="10"/>
    <s v="4.3"/>
    <n v="0.18372844827586207"/>
  </r>
  <r>
    <s v="D1748"/>
    <s v="2024-02-01 04:00:00"/>
    <x v="10"/>
    <s v="2024-02-01 16:00:00"/>
    <s v="2024/02/01"/>
    <s v="2024-02-01 14:00:00"/>
    <s v="2024/02/01"/>
    <s v="Winter"/>
    <n v="15.999999999941792"/>
    <n v="0"/>
    <x v="0"/>
    <n v="12"/>
    <n v="0"/>
    <x v="2"/>
    <x v="213"/>
    <x v="241"/>
    <n v="442"/>
    <x v="17"/>
    <s v="OK"/>
    <x v="3"/>
    <x v="0"/>
    <x v="6"/>
    <x v="1"/>
    <s v="Internal"/>
    <n v="4.5"/>
    <x v="0"/>
    <s v="4.5"/>
    <n v="2.1372807017543858"/>
  </r>
  <r>
    <s v="D1747"/>
    <s v="2024-02-01 03:00:00"/>
    <x v="10"/>
    <s v="2024-02-01 15:00:00"/>
    <s v="2024/02/01"/>
    <s v="2024-02-01 13:00:00"/>
    <s v="2024/02/01"/>
    <s v="Winter"/>
    <n v="15"/>
    <n v="0"/>
    <x v="0"/>
    <n v="12"/>
    <n v="0"/>
    <x v="5"/>
    <x v="214"/>
    <x v="242"/>
    <n v="704"/>
    <x v="21"/>
    <s v="OK"/>
    <x v="0"/>
    <x v="0"/>
    <x v="26"/>
    <x v="1"/>
    <s v="External"/>
    <n v="4.2"/>
    <x v="2"/>
    <s v="4.2"/>
    <n v="0.69470404984423673"/>
  </r>
  <r>
    <s v="D1746"/>
    <s v="2024-02-01 02:00:00"/>
    <x v="10"/>
    <s v="2024-02-01 14:00:00"/>
    <s v="2024/02/01"/>
    <s v="2024-02-01 12:00:00"/>
    <s v="2024/02/01"/>
    <s v="Winter"/>
    <n v="14.000000000058208"/>
    <n v="0"/>
    <x v="0"/>
    <n v="12"/>
    <n v="0"/>
    <x v="3"/>
    <x v="83"/>
    <x v="243"/>
    <n v="563"/>
    <x v="15"/>
    <s v="OK"/>
    <x v="3"/>
    <x v="1"/>
    <x v="30"/>
    <x v="2"/>
    <s v="Internal"/>
    <m/>
    <x v="14"/>
    <s v="4.1"/>
    <n v="0.73966942148760328"/>
  </r>
  <r>
    <s v="D1745"/>
    <s v="2024-02-01 01:00:00"/>
    <x v="10"/>
    <s v="2024-02-01 13:00:00"/>
    <s v="2024/02/01"/>
    <s v="2024-02-01 11:00:00"/>
    <s v="2024/02/01"/>
    <s v="Winter"/>
    <n v="12.999999999941792"/>
    <n v="0"/>
    <x v="0"/>
    <n v="12"/>
    <n v="0"/>
    <x v="2"/>
    <x v="215"/>
    <x v="244"/>
    <n v="353"/>
    <x v="16"/>
    <s v="OK"/>
    <x v="2"/>
    <x v="2"/>
    <x v="45"/>
    <x v="0"/>
    <s v="Internal"/>
    <n v="4.7"/>
    <x v="9"/>
    <s v="4.7"/>
    <n v="3.8016666666666667"/>
  </r>
  <r>
    <s v="D1744"/>
    <s v="2024-02-01 00:00:00"/>
    <x v="10"/>
    <s v="2024-02-01 12:00:00"/>
    <s v="2024/02/01"/>
    <s v="2024-02-01 10:00:00"/>
    <s v="2024/02/01"/>
    <s v="Winter"/>
    <n v="12"/>
    <n v="0"/>
    <x v="0"/>
    <n v="12"/>
    <n v="0"/>
    <x v="3"/>
    <x v="216"/>
    <x v="245"/>
    <n v="440"/>
    <x v="15"/>
    <s v="OK"/>
    <x v="1"/>
    <x v="0"/>
    <x v="19"/>
    <x v="4"/>
    <s v="Internal"/>
    <m/>
    <x v="10"/>
    <s v="4.3"/>
    <n v="0.15882663847780126"/>
  </r>
  <r>
    <s v="D1743"/>
    <s v="2024-01-31 23:00:00"/>
    <x v="11"/>
    <s v="2024-02-01 11:00:00"/>
    <s v="2024/02/01"/>
    <s v="2024-02-01 09:00:00"/>
    <s v="2024/02/01"/>
    <s v="Winter"/>
    <n v="11.000000000058208"/>
    <n v="0"/>
    <x v="0"/>
    <n v="12"/>
    <n v="1"/>
    <x v="1"/>
    <x v="193"/>
    <x v="246"/>
    <n v="240"/>
    <x v="18"/>
    <s v="OK"/>
    <x v="0"/>
    <x v="1"/>
    <x v="8"/>
    <x v="0"/>
    <s v="External"/>
    <n v="4"/>
    <x v="5"/>
    <s v="4"/>
    <n v="0.18282761653474056"/>
  </r>
  <r>
    <s v="D1742"/>
    <s v="2024-01-31 22:00:00"/>
    <x v="11"/>
    <s v="2024-02-01 10:00:00"/>
    <s v="2024/02/01"/>
    <s v="2024-02-01 08:00:00"/>
    <s v="2024/02/01"/>
    <s v="Winter"/>
    <n v="9.9999999999417923"/>
    <n v="0"/>
    <x v="0"/>
    <n v="12"/>
    <n v="1"/>
    <x v="3"/>
    <x v="217"/>
    <x v="247"/>
    <n v="471"/>
    <x v="6"/>
    <s v="OK"/>
    <x v="1"/>
    <x v="0"/>
    <x v="48"/>
    <x v="0"/>
    <s v="External"/>
    <n v="4.5"/>
    <x v="0"/>
    <s v="4.5"/>
    <n v="0.39253472222222224"/>
  </r>
  <r>
    <s v="D1741"/>
    <s v="2024-01-31 21:00:00"/>
    <x v="11"/>
    <s v="2024-02-01 09:00:00"/>
    <s v="2024/02/01"/>
    <s v="2024-02-01 07:00:00"/>
    <s v="2024/02/01"/>
    <s v="Winter"/>
    <n v="9"/>
    <n v="0"/>
    <x v="0"/>
    <n v="12"/>
    <n v="1"/>
    <x v="5"/>
    <x v="185"/>
    <x v="248"/>
    <n v="379"/>
    <x v="16"/>
    <s v="OK"/>
    <x v="1"/>
    <x v="1"/>
    <x v="40"/>
    <x v="4"/>
    <s v="Internal"/>
    <n v="4.5"/>
    <x v="0"/>
    <s v="4.5"/>
    <n v="1.3505747126436782"/>
  </r>
  <r>
    <s v="D1740"/>
    <s v="2024-01-31 20:00:00"/>
    <x v="11"/>
    <s v="2024-02-01 08:00:00"/>
    <s v="2024/02/01"/>
    <s v="2024-02-01 06:00:00"/>
    <s v="2024/02/01"/>
    <s v="Winter"/>
    <n v="8.0000000000582077"/>
    <n v="0"/>
    <x v="0"/>
    <n v="12"/>
    <n v="1"/>
    <x v="0"/>
    <x v="218"/>
    <x v="249"/>
    <n v="324"/>
    <x v="10"/>
    <s v="OK"/>
    <x v="3"/>
    <x v="1"/>
    <x v="13"/>
    <x v="4"/>
    <s v="External"/>
    <n v="4.7"/>
    <x v="9"/>
    <s v="4.7"/>
    <n v="0.87950450450450446"/>
  </r>
  <r>
    <s v="D1739"/>
    <s v="2024-01-31 19:00:00"/>
    <x v="11"/>
    <s v="2024-02-01 07:00:00"/>
    <s v="2024/02/01"/>
    <s v="2024-02-01 05:00:00"/>
    <s v="2024/02/01"/>
    <s v="Winter"/>
    <n v="6.9999999999417923"/>
    <n v="0"/>
    <x v="0"/>
    <n v="12"/>
    <n v="1"/>
    <x v="3"/>
    <x v="219"/>
    <x v="250"/>
    <n v="127"/>
    <x v="26"/>
    <s v="OK"/>
    <x v="2"/>
    <x v="1"/>
    <x v="6"/>
    <x v="4"/>
    <s v="Internal"/>
    <m/>
    <x v="10"/>
    <s v="4.3"/>
    <n v="0.40272373540856032"/>
  </r>
  <r>
    <s v="D1738"/>
    <s v="2024-01-31 18:00:00"/>
    <x v="11"/>
    <s v="2024-02-01 06:00:00"/>
    <s v="2024/02/01"/>
    <s v="2024-02-01 04:00:00"/>
    <s v="2024/02/01"/>
    <s v="Winter"/>
    <n v="6"/>
    <n v="0"/>
    <x v="0"/>
    <n v="12"/>
    <n v="1"/>
    <x v="5"/>
    <x v="220"/>
    <x v="85"/>
    <n v="272"/>
    <x v="1"/>
    <s v="OK"/>
    <x v="3"/>
    <x v="1"/>
    <x v="27"/>
    <x v="0"/>
    <s v="External"/>
    <m/>
    <x v="7"/>
    <s v="4.3"/>
    <n v="0.29701834862385323"/>
  </r>
  <r>
    <s v="D1737"/>
    <s v="2024-01-31 17:00:00"/>
    <x v="11"/>
    <s v="2024-02-01 05:00:00"/>
    <s v="2024/02/01"/>
    <s v="2024-02-01 03:00:00"/>
    <s v="2024/02/01"/>
    <s v="Winter"/>
    <n v="5.0000000000582077"/>
    <n v="0"/>
    <x v="0"/>
    <n v="12"/>
    <n v="1"/>
    <x v="4"/>
    <x v="149"/>
    <x v="251"/>
    <n v="539"/>
    <x v="26"/>
    <s v="OK"/>
    <x v="1"/>
    <x v="2"/>
    <x v="18"/>
    <x v="4"/>
    <s v="External"/>
    <n v="4.2"/>
    <x v="2"/>
    <s v="4.2"/>
    <n v="5.5669642857142856"/>
  </r>
  <r>
    <s v="D1736"/>
    <s v="2024-01-31 16:00:00"/>
    <x v="11"/>
    <s v="2024-02-01 04:00:00"/>
    <s v="2024/02/01"/>
    <s v="2024-02-01 02:00:00"/>
    <s v="2024/02/01"/>
    <s v="Winter"/>
    <n v="3.9999999999417923"/>
    <n v="0"/>
    <x v="0"/>
    <n v="12"/>
    <n v="1"/>
    <x v="5"/>
    <x v="221"/>
    <x v="252"/>
    <n v="180"/>
    <x v="3"/>
    <s v="OK"/>
    <x v="1"/>
    <x v="1"/>
    <x v="21"/>
    <x v="1"/>
    <s v="External"/>
    <n v="4"/>
    <x v="5"/>
    <s v="4"/>
    <n v="1.3623188405797102"/>
  </r>
  <r>
    <s v="D1735"/>
    <s v="2024-01-31 15:00:00"/>
    <x v="11"/>
    <s v="2024-02-01 03:00:00"/>
    <s v="2024/02/01"/>
    <s v="2024-02-01 01:00:00"/>
    <s v="2024/02/01"/>
    <s v="Winter"/>
    <n v="3"/>
    <n v="0"/>
    <x v="0"/>
    <n v="12"/>
    <n v="1"/>
    <x v="5"/>
    <x v="222"/>
    <x v="253"/>
    <n v="609"/>
    <x v="28"/>
    <s v="OK"/>
    <x v="3"/>
    <x v="3"/>
    <x v="48"/>
    <x v="0"/>
    <s v="Internal"/>
    <n v="4.2"/>
    <x v="2"/>
    <s v="4.2"/>
    <n v="4.7071129707112969E-2"/>
  </r>
  <r>
    <s v="D1734"/>
    <s v="2024-01-31 14:00:00"/>
    <x v="11"/>
    <s v="2024-02-01 02:00:00"/>
    <s v="2024/02/01"/>
    <s v="2024-02-01 00:00:00"/>
    <s v="2024/02/01"/>
    <s v="Winter"/>
    <n v="2.0000000000582077"/>
    <n v="0"/>
    <x v="0"/>
    <n v="12"/>
    <n v="1"/>
    <x v="5"/>
    <x v="189"/>
    <x v="254"/>
    <n v="150"/>
    <x v="2"/>
    <s v="OK"/>
    <x v="2"/>
    <x v="1"/>
    <x v="13"/>
    <x v="1"/>
    <s v="Internal"/>
    <n v="4.7"/>
    <x v="9"/>
    <s v="4.7"/>
    <n v="0.67049808429118773"/>
  </r>
  <r>
    <s v="D1733"/>
    <s v="2024-01-31 13:00:00"/>
    <x v="11"/>
    <s v="2024-02-01 01:00:00"/>
    <s v="2024/02/01"/>
    <s v="2024-01-31 23:00:00"/>
    <s v="2024/01/31"/>
    <s v="Winter"/>
    <n v="24.999999999941792"/>
    <n v="1"/>
    <x v="1"/>
    <n v="12"/>
    <n v="1"/>
    <x v="0"/>
    <x v="223"/>
    <x v="255"/>
    <n v="660"/>
    <x v="6"/>
    <s v="OK"/>
    <x v="1"/>
    <x v="3"/>
    <x v="28"/>
    <x v="1"/>
    <s v="Internal"/>
    <n v="4.7"/>
    <x v="9"/>
    <s v="4.7"/>
    <n v="1.058139534883721"/>
  </r>
  <r>
    <s v="D1732"/>
    <s v="2024-01-31 12:00:00"/>
    <x v="11"/>
    <s v="2024-02-01 00:00:00"/>
    <s v="2024/02/01"/>
    <s v="2024-01-31 22:00:00"/>
    <s v="2024/01/31"/>
    <s v="Winter"/>
    <n v="24"/>
    <n v="1"/>
    <x v="1"/>
    <n v="12"/>
    <n v="1"/>
    <x v="5"/>
    <x v="224"/>
    <x v="256"/>
    <n v="647"/>
    <x v="14"/>
    <s v="OK"/>
    <x v="2"/>
    <x v="1"/>
    <x v="20"/>
    <x v="1"/>
    <s v="External"/>
    <m/>
    <x v="6"/>
    <s v="4.2"/>
    <n v="1.0270018621973929"/>
  </r>
  <r>
    <s v="D1731"/>
    <s v="2024-01-31 11:00:00"/>
    <x v="11"/>
    <s v="2024-01-31 23:00:00"/>
    <s v="2024/01/31"/>
    <s v="2024-01-31 21:00:00"/>
    <s v="2024/01/31"/>
    <s v="Winter"/>
    <n v="23.000000000058208"/>
    <n v="0"/>
    <x v="0"/>
    <n v="12"/>
    <n v="0"/>
    <x v="4"/>
    <x v="225"/>
    <x v="257"/>
    <n v="304"/>
    <x v="8"/>
    <s v="OK"/>
    <x v="0"/>
    <x v="1"/>
    <x v="8"/>
    <x v="2"/>
    <s v="Internal"/>
    <n v="3.8"/>
    <x v="3"/>
    <s v="3.8"/>
    <n v="1.7374727668845316"/>
  </r>
  <r>
    <s v="D1730"/>
    <s v="2024-01-31 10:00:00"/>
    <x v="11"/>
    <s v="2024-01-31 22:00:00"/>
    <s v="2024/01/31"/>
    <s v="2024-01-31 20:00:00"/>
    <s v="2024/01/31"/>
    <s v="Winter"/>
    <n v="21.999999999941792"/>
    <n v="0"/>
    <x v="0"/>
    <n v="12"/>
    <n v="0"/>
    <x v="2"/>
    <x v="179"/>
    <x v="258"/>
    <n v="792"/>
    <x v="21"/>
    <s v="OK"/>
    <x v="3"/>
    <x v="2"/>
    <x v="11"/>
    <x v="3"/>
    <s v="External"/>
    <n v="4.7"/>
    <x v="9"/>
    <s v="4.7"/>
    <n v="0.17152466367713004"/>
  </r>
  <r>
    <s v="D1729"/>
    <s v="2024-01-31 09:00:00"/>
    <x v="11"/>
    <s v="2024-01-31 21:00:00"/>
    <s v="2024/01/31"/>
    <s v="2024-01-31 19:00:00"/>
    <s v="2024/01/31"/>
    <s v="Winter"/>
    <n v="21"/>
    <n v="0"/>
    <x v="0"/>
    <n v="12"/>
    <n v="0"/>
    <x v="1"/>
    <x v="226"/>
    <x v="259"/>
    <n v="547"/>
    <x v="21"/>
    <s v="OK"/>
    <x v="1"/>
    <x v="0"/>
    <x v="45"/>
    <x v="3"/>
    <s v="External"/>
    <n v="4.2"/>
    <x v="2"/>
    <s v="4.2"/>
    <n v="0.42974217311233887"/>
  </r>
  <r>
    <s v="D1728"/>
    <s v="2024-01-31 08:00:00"/>
    <x v="11"/>
    <s v="2024-01-31 20:00:00"/>
    <s v="2024/01/31"/>
    <s v="2024-01-31 18:00:00"/>
    <s v="2024/01/31"/>
    <s v="Winter"/>
    <n v="20.000000000058208"/>
    <n v="0"/>
    <x v="0"/>
    <n v="12"/>
    <n v="0"/>
    <x v="0"/>
    <x v="227"/>
    <x v="260"/>
    <n v="798"/>
    <x v="10"/>
    <s v="OK"/>
    <x v="3"/>
    <x v="0"/>
    <x v="49"/>
    <x v="0"/>
    <s v="Internal"/>
    <m/>
    <x v="1"/>
    <s v="4.2"/>
    <n v="2.5235042735042734"/>
  </r>
  <r>
    <s v="D1727"/>
    <s v="2024-01-31 07:00:00"/>
    <x v="11"/>
    <s v="2024-01-31 19:00:00"/>
    <s v="2024/01/31"/>
    <s v="2024-01-31 17:00:00"/>
    <s v="2024/01/31"/>
    <s v="Winter"/>
    <n v="18.999999999941792"/>
    <n v="0"/>
    <x v="0"/>
    <n v="12"/>
    <n v="0"/>
    <x v="1"/>
    <x v="228"/>
    <x v="261"/>
    <n v="565"/>
    <x v="22"/>
    <s v="OK"/>
    <x v="1"/>
    <x v="1"/>
    <x v="14"/>
    <x v="1"/>
    <s v="Internal"/>
    <n v="4.7"/>
    <x v="9"/>
    <s v="4.7"/>
    <n v="0.6693121693121693"/>
  </r>
  <r>
    <s v="D1726"/>
    <s v="2024-01-31 06:00:00"/>
    <x v="11"/>
    <s v="2024-01-31 18:00:00"/>
    <s v="2024/01/31"/>
    <s v="2024-01-31 16:00:00"/>
    <s v="2024/01/31"/>
    <s v="Winter"/>
    <n v="18"/>
    <n v="0"/>
    <x v="0"/>
    <n v="12"/>
    <n v="0"/>
    <x v="5"/>
    <x v="229"/>
    <x v="262"/>
    <n v="94"/>
    <x v="4"/>
    <s v="OK"/>
    <x v="3"/>
    <x v="1"/>
    <x v="35"/>
    <x v="3"/>
    <s v="Internal"/>
    <m/>
    <x v="8"/>
    <s v="4.2"/>
    <n v="1.6957928802588997"/>
  </r>
  <r>
    <s v="D1725"/>
    <s v="2024-01-31 05:00:00"/>
    <x v="11"/>
    <s v="2024-01-31 17:00:00"/>
    <s v="2024/01/31"/>
    <s v="2024-01-31 15:00:00"/>
    <s v="2024/01/31"/>
    <s v="Winter"/>
    <n v="17.000000000058208"/>
    <n v="0"/>
    <x v="0"/>
    <n v="12"/>
    <n v="0"/>
    <x v="3"/>
    <x v="230"/>
    <x v="263"/>
    <n v="472"/>
    <x v="18"/>
    <s v="OK"/>
    <x v="2"/>
    <x v="2"/>
    <x v="44"/>
    <x v="2"/>
    <s v="Internal"/>
    <m/>
    <x v="14"/>
    <s v="4.1"/>
    <n v="1.2256637168141593"/>
  </r>
  <r>
    <s v="D1724"/>
    <s v="2024-01-31 04:00:00"/>
    <x v="11"/>
    <s v="2024-01-31 16:00:00"/>
    <s v="2024/01/31"/>
    <s v="2024-01-31 14:00:00"/>
    <s v="2024/01/31"/>
    <s v="Winter"/>
    <n v="15.999999999941792"/>
    <n v="0"/>
    <x v="0"/>
    <n v="12"/>
    <n v="0"/>
    <x v="2"/>
    <x v="231"/>
    <x v="264"/>
    <n v="503"/>
    <x v="23"/>
    <s v="OK"/>
    <x v="3"/>
    <x v="1"/>
    <x v="32"/>
    <x v="2"/>
    <s v="Internal"/>
    <n v="3.8"/>
    <x v="3"/>
    <s v="3.8"/>
    <n v="1.7691666666666668"/>
  </r>
  <r>
    <s v="D1723"/>
    <s v="2024-01-31 03:00:00"/>
    <x v="11"/>
    <s v="2024-01-31 15:00:00"/>
    <s v="2024/01/31"/>
    <s v="2024-01-31 13:00:00"/>
    <s v="2024/01/31"/>
    <s v="Winter"/>
    <n v="15"/>
    <n v="0"/>
    <x v="0"/>
    <n v="12"/>
    <n v="0"/>
    <x v="1"/>
    <x v="232"/>
    <x v="265"/>
    <n v="650"/>
    <x v="8"/>
    <s v="OK"/>
    <x v="0"/>
    <x v="0"/>
    <x v="28"/>
    <x v="1"/>
    <s v="External"/>
    <n v="3.8"/>
    <x v="3"/>
    <s v="3.8"/>
    <n v="1.0957446808510638"/>
  </r>
  <r>
    <s v="D1722"/>
    <s v="2024-01-31 02:00:00"/>
    <x v="11"/>
    <s v="2024-01-31 14:00:00"/>
    <s v="2024/01/31"/>
    <s v="2024-01-31 12:00:00"/>
    <s v="2024/01/31"/>
    <s v="Winter"/>
    <n v="14.000000000058208"/>
    <n v="0"/>
    <x v="0"/>
    <n v="12"/>
    <n v="0"/>
    <x v="4"/>
    <x v="233"/>
    <x v="266"/>
    <n v="91"/>
    <x v="7"/>
    <s v="OK"/>
    <x v="2"/>
    <x v="2"/>
    <x v="23"/>
    <x v="1"/>
    <s v="External"/>
    <n v="4.7"/>
    <x v="9"/>
    <s v="4.7"/>
    <n v="0.48423423423423423"/>
  </r>
  <r>
    <s v="D1721"/>
    <s v="2024-01-31 01:00:00"/>
    <x v="11"/>
    <s v="2024-01-31 13:00:00"/>
    <s v="2024/01/31"/>
    <s v="2024-01-31 11:00:00"/>
    <s v="2024/01/31"/>
    <s v="Winter"/>
    <n v="12.999999999941792"/>
    <n v="0"/>
    <x v="0"/>
    <n v="12"/>
    <n v="0"/>
    <x v="5"/>
    <x v="234"/>
    <x v="267"/>
    <n v="239"/>
    <x v="10"/>
    <s v="OK"/>
    <x v="3"/>
    <x v="3"/>
    <x v="6"/>
    <x v="4"/>
    <s v="Internal"/>
    <n v="4.2"/>
    <x v="2"/>
    <s v="4.2"/>
    <n v="0.74268018018018023"/>
  </r>
  <r>
    <s v="D1720"/>
    <s v="2024-01-31 00:00:00"/>
    <x v="11"/>
    <s v="2024-01-31 12:00:00"/>
    <s v="2024/01/31"/>
    <s v="2024-01-31 10:00:00"/>
    <s v="2024/01/31"/>
    <s v="Winter"/>
    <n v="12"/>
    <n v="0"/>
    <x v="0"/>
    <n v="12"/>
    <n v="0"/>
    <x v="4"/>
    <x v="2"/>
    <x v="268"/>
    <n v="417"/>
    <x v="19"/>
    <s v="OK"/>
    <x v="1"/>
    <x v="2"/>
    <x v="14"/>
    <x v="1"/>
    <s v="Internal"/>
    <m/>
    <x v="12"/>
    <s v="4.2"/>
    <n v="1"/>
  </r>
  <r>
    <s v="D1719"/>
    <s v="2024-01-30 23:00:00"/>
    <x v="12"/>
    <s v="2024-01-31 11:00:00"/>
    <s v="2024/01/31"/>
    <s v="2024-01-31 09:00:00"/>
    <s v="2024/01/31"/>
    <s v="Winter"/>
    <n v="11.000000000058208"/>
    <n v="0"/>
    <x v="0"/>
    <n v="12"/>
    <n v="1"/>
    <x v="5"/>
    <x v="235"/>
    <x v="269"/>
    <n v="423"/>
    <x v="7"/>
    <s v="OK"/>
    <x v="0"/>
    <x v="1"/>
    <x v="33"/>
    <x v="3"/>
    <s v="Internal"/>
    <n v="4.5"/>
    <x v="0"/>
    <s v="4.5"/>
    <n v="0.37982642578816861"/>
  </r>
  <r>
    <s v="D1718"/>
    <s v="2024-01-30 22:00:00"/>
    <x v="12"/>
    <s v="2024-01-31 10:00:00"/>
    <s v="2024/01/31"/>
    <s v="2024-01-31 08:00:00"/>
    <s v="2024/01/31"/>
    <s v="Winter"/>
    <n v="9.9999999999417923"/>
    <n v="0"/>
    <x v="0"/>
    <n v="12"/>
    <n v="1"/>
    <x v="1"/>
    <x v="236"/>
    <x v="270"/>
    <n v="162"/>
    <x v="10"/>
    <s v="OK"/>
    <x v="3"/>
    <x v="2"/>
    <x v="37"/>
    <x v="2"/>
    <s v="External"/>
    <n v="4.7"/>
    <x v="9"/>
    <s v="4.7"/>
    <n v="0.87922705314009664"/>
  </r>
  <r>
    <s v="D1717"/>
    <s v="2024-01-30 21:00:00"/>
    <x v="12"/>
    <s v="2024-01-31 09:00:00"/>
    <s v="2024/01/31"/>
    <s v="2024-01-31 07:00:00"/>
    <s v="2024/01/31"/>
    <s v="Winter"/>
    <n v="9"/>
    <n v="0"/>
    <x v="0"/>
    <n v="12"/>
    <n v="1"/>
    <x v="2"/>
    <x v="211"/>
    <x v="271"/>
    <n v="625"/>
    <x v="9"/>
    <s v="OK"/>
    <x v="3"/>
    <x v="1"/>
    <x v="4"/>
    <x v="2"/>
    <s v="Internal"/>
    <m/>
    <x v="14"/>
    <s v="4.1"/>
    <n v="0.17790767386091128"/>
  </r>
  <r>
    <s v="D1716"/>
    <s v="2024-01-30 20:00:00"/>
    <x v="12"/>
    <s v="2024-01-31 08:00:00"/>
    <s v="2024/01/31"/>
    <s v="2024-01-31 06:00:00"/>
    <s v="2024/01/31"/>
    <s v="Winter"/>
    <n v="8.0000000000582077"/>
    <n v="0"/>
    <x v="0"/>
    <n v="12"/>
    <n v="1"/>
    <x v="1"/>
    <x v="208"/>
    <x v="267"/>
    <n v="247"/>
    <x v="1"/>
    <s v="OK"/>
    <x v="3"/>
    <x v="1"/>
    <x v="31"/>
    <x v="4"/>
    <s v="Internal"/>
    <m/>
    <x v="10"/>
    <s v="4.3"/>
    <n v="0.75285388127853881"/>
  </r>
  <r>
    <s v="D1715"/>
    <s v="2024-01-30 19:00:00"/>
    <x v="12"/>
    <s v="2024-01-31 07:00:00"/>
    <s v="2024/01/31"/>
    <s v="2024-01-31 05:00:00"/>
    <s v="2024/01/31"/>
    <s v="Winter"/>
    <n v="6.9999999999417923"/>
    <n v="0"/>
    <x v="0"/>
    <n v="12"/>
    <n v="1"/>
    <x v="2"/>
    <x v="237"/>
    <x v="272"/>
    <n v="424"/>
    <x v="13"/>
    <s v="OK"/>
    <x v="2"/>
    <x v="3"/>
    <x v="5"/>
    <x v="1"/>
    <s v="External"/>
    <n v="4.5"/>
    <x v="0"/>
    <s v="4.5"/>
    <n v="0.33333333333333331"/>
  </r>
  <r>
    <s v="D1714"/>
    <s v="2024-01-30 18:00:00"/>
    <x v="12"/>
    <s v="2024-01-31 06:00:00"/>
    <s v="2024/01/31"/>
    <s v="2024-01-31 04:00:00"/>
    <s v="2024/01/31"/>
    <s v="Winter"/>
    <n v="6"/>
    <n v="0"/>
    <x v="0"/>
    <n v="12"/>
    <n v="1"/>
    <x v="2"/>
    <x v="238"/>
    <x v="273"/>
    <n v="651"/>
    <x v="23"/>
    <s v="OK"/>
    <x v="1"/>
    <x v="3"/>
    <x v="3"/>
    <x v="2"/>
    <s v="External"/>
    <m/>
    <x v="4"/>
    <s v="4.2"/>
    <n v="0.24666666666666667"/>
  </r>
  <r>
    <s v="D1713"/>
    <s v="2024-01-30 17:00:00"/>
    <x v="12"/>
    <s v="2024-01-31 05:00:00"/>
    <s v="2024/01/31"/>
    <s v="2024-01-31 03:00:00"/>
    <s v="2024/01/31"/>
    <s v="Winter"/>
    <n v="5.0000000000582077"/>
    <n v="0"/>
    <x v="0"/>
    <n v="12"/>
    <n v="1"/>
    <x v="0"/>
    <x v="239"/>
    <x v="274"/>
    <n v="93"/>
    <x v="27"/>
    <s v="OK"/>
    <x v="2"/>
    <x v="2"/>
    <x v="19"/>
    <x v="0"/>
    <s v="External"/>
    <n v="4"/>
    <x v="5"/>
    <s v="4"/>
    <n v="1.0058201058201057"/>
  </r>
  <r>
    <s v="D1712"/>
    <s v="2024-01-30 16:00:00"/>
    <x v="12"/>
    <s v="2024-01-31 04:00:00"/>
    <s v="2024/01/31"/>
    <s v="2024-01-31 02:00:00"/>
    <s v="2024/01/31"/>
    <s v="Winter"/>
    <n v="3.9999999999417923"/>
    <n v="0"/>
    <x v="0"/>
    <n v="12"/>
    <n v="1"/>
    <x v="5"/>
    <x v="240"/>
    <x v="275"/>
    <n v="311"/>
    <x v="19"/>
    <s v="OK"/>
    <x v="0"/>
    <x v="0"/>
    <x v="16"/>
    <x v="3"/>
    <s v="Internal"/>
    <n v="4.5"/>
    <x v="0"/>
    <s v="4.5"/>
    <n v="0.82728494623655913"/>
  </r>
  <r>
    <s v="D1711"/>
    <s v="2024-01-30 15:00:00"/>
    <x v="12"/>
    <s v="2024-01-31 03:00:00"/>
    <s v="2024/01/31"/>
    <s v="2024-01-31 01:00:00"/>
    <s v="2024/01/31"/>
    <s v="Winter"/>
    <n v="3"/>
    <n v="0"/>
    <x v="0"/>
    <n v="12"/>
    <n v="1"/>
    <x v="4"/>
    <x v="241"/>
    <x v="276"/>
    <n v="484"/>
    <x v="13"/>
    <s v="OK"/>
    <x v="0"/>
    <x v="2"/>
    <x v="32"/>
    <x v="2"/>
    <s v="Internal"/>
    <n v="3.8"/>
    <x v="3"/>
    <s v="3.8"/>
    <n v="0.47137533875338755"/>
  </r>
  <r>
    <s v="D1710"/>
    <s v="2024-01-30 14:00:00"/>
    <x v="12"/>
    <s v="2024-01-31 02:00:00"/>
    <s v="2024/01/31"/>
    <s v="2024-01-31 00:00:00"/>
    <s v="2024/01/31"/>
    <s v="Winter"/>
    <n v="2.0000000000582077"/>
    <n v="0"/>
    <x v="0"/>
    <n v="12"/>
    <n v="1"/>
    <x v="4"/>
    <x v="242"/>
    <x v="277"/>
    <n v="629"/>
    <x v="14"/>
    <s v="OK"/>
    <x v="2"/>
    <x v="2"/>
    <x v="2"/>
    <x v="4"/>
    <s v="Internal"/>
    <n v="4.7"/>
    <x v="9"/>
    <s v="4.7"/>
    <n v="0.65465465465465467"/>
  </r>
  <r>
    <s v="D1709"/>
    <s v="2024-01-30 13:00:00"/>
    <x v="12"/>
    <s v="2024-01-31 01:00:00"/>
    <s v="2024/01/31"/>
    <s v="2024-01-30 23:00:00"/>
    <s v="2024/01/30"/>
    <s v="Winter"/>
    <n v="24.999999999941792"/>
    <n v="1"/>
    <x v="1"/>
    <n v="12"/>
    <n v="1"/>
    <x v="3"/>
    <x v="243"/>
    <x v="278"/>
    <n v="87"/>
    <x v="9"/>
    <s v="OK"/>
    <x v="1"/>
    <x v="2"/>
    <x v="35"/>
    <x v="3"/>
    <s v="Internal"/>
    <n v="4.2"/>
    <x v="2"/>
    <s v="4.2"/>
    <n v="0.71715856481481477"/>
  </r>
  <r>
    <s v="D1708"/>
    <s v="2024-01-30 12:00:00"/>
    <x v="12"/>
    <s v="2024-01-31 00:00:00"/>
    <s v="2024/01/31"/>
    <s v="2024-01-30 22:00:00"/>
    <s v="2024/01/30"/>
    <s v="Winter"/>
    <n v="24"/>
    <n v="1"/>
    <x v="1"/>
    <n v="12"/>
    <n v="1"/>
    <x v="2"/>
    <x v="244"/>
    <x v="279"/>
    <n v="667"/>
    <x v="3"/>
    <s v="OK"/>
    <x v="0"/>
    <x v="1"/>
    <x v="30"/>
    <x v="3"/>
    <s v="Internal"/>
    <n v="4.2"/>
    <x v="2"/>
    <s v="4.2"/>
    <n v="0.30500174886323889"/>
  </r>
  <r>
    <s v="D1707"/>
    <s v="2024-01-30 11:00:00"/>
    <x v="12"/>
    <s v="2024-01-30 23:00:00"/>
    <s v="2024/01/30"/>
    <s v="2024-01-30 21:00:00"/>
    <s v="2024/01/30"/>
    <s v="Winter"/>
    <n v="23.000000000058208"/>
    <n v="0"/>
    <x v="0"/>
    <n v="12"/>
    <n v="0"/>
    <x v="2"/>
    <x v="245"/>
    <x v="90"/>
    <n v="331"/>
    <x v="1"/>
    <s v="OK"/>
    <x v="2"/>
    <x v="2"/>
    <x v="24"/>
    <x v="1"/>
    <s v="Internal"/>
    <n v="4.7"/>
    <x v="9"/>
    <s v="4.7"/>
    <n v="0.69234404536862004"/>
  </r>
  <r>
    <s v="D1706"/>
    <s v="2024-01-30 10:00:00"/>
    <x v="12"/>
    <s v="2024-01-30 22:00:00"/>
    <s v="2024/01/30"/>
    <s v="2024-01-30 20:00:00"/>
    <s v="2024/01/30"/>
    <s v="Winter"/>
    <n v="21.999999999941792"/>
    <n v="0"/>
    <x v="0"/>
    <n v="12"/>
    <n v="0"/>
    <x v="2"/>
    <x v="215"/>
    <x v="280"/>
    <n v="393"/>
    <x v="18"/>
    <s v="OK"/>
    <x v="3"/>
    <x v="0"/>
    <x v="35"/>
    <x v="1"/>
    <s v="External"/>
    <m/>
    <x v="6"/>
    <s v="4.2"/>
    <n v="3.8683333333333332"/>
  </r>
  <r>
    <s v="D1705"/>
    <s v="2024-01-30 09:00:00"/>
    <x v="12"/>
    <s v="2024-01-30 21:00:00"/>
    <s v="2024/01/30"/>
    <s v="2024-01-30 19:00:00"/>
    <s v="2024/01/30"/>
    <s v="Winter"/>
    <n v="21"/>
    <n v="0"/>
    <x v="0"/>
    <n v="12"/>
    <n v="0"/>
    <x v="5"/>
    <x v="148"/>
    <x v="281"/>
    <n v="413"/>
    <x v="7"/>
    <s v="OK"/>
    <x v="3"/>
    <x v="0"/>
    <x v="2"/>
    <x v="2"/>
    <s v="External"/>
    <n v="4.7"/>
    <x v="9"/>
    <s v="4.7"/>
    <n v="0.14678030303030304"/>
  </r>
  <r>
    <s v="D1704"/>
    <s v="2024-01-30 08:00:00"/>
    <x v="12"/>
    <s v="2024-01-30 20:00:00"/>
    <s v="2024/01/30"/>
    <s v="2024-01-30 18:00:00"/>
    <s v="2024/01/30"/>
    <s v="Winter"/>
    <n v="20.000000000058208"/>
    <n v="0"/>
    <x v="0"/>
    <n v="12"/>
    <n v="0"/>
    <x v="1"/>
    <x v="246"/>
    <x v="282"/>
    <n v="170"/>
    <x v="15"/>
    <s v="OK"/>
    <x v="3"/>
    <x v="2"/>
    <x v="47"/>
    <x v="0"/>
    <s v="Internal"/>
    <n v="4.2"/>
    <x v="2"/>
    <s v="4.2"/>
    <n v="0.24182115594329334"/>
  </r>
  <r>
    <s v="D1703"/>
    <s v="2024-01-30 07:00:00"/>
    <x v="12"/>
    <s v="2024-01-30 19:00:00"/>
    <s v="2024/01/30"/>
    <s v="2024-01-30 17:00:00"/>
    <s v="2024/01/30"/>
    <s v="Winter"/>
    <n v="18.999999999941792"/>
    <n v="0"/>
    <x v="0"/>
    <n v="12"/>
    <n v="0"/>
    <x v="0"/>
    <x v="235"/>
    <x v="283"/>
    <n v="663"/>
    <x v="17"/>
    <s v="OK"/>
    <x v="1"/>
    <x v="3"/>
    <x v="33"/>
    <x v="0"/>
    <s v="External"/>
    <n v="4.5"/>
    <x v="0"/>
    <s v="4.5"/>
    <n v="0.20696068012752392"/>
  </r>
  <r>
    <s v="D1702"/>
    <s v="2024-01-30 06:00:00"/>
    <x v="12"/>
    <s v="2024-01-30 18:00:00"/>
    <s v="2024/01/30"/>
    <s v="2024-01-30 16:00:00"/>
    <s v="2024/01/30"/>
    <s v="Winter"/>
    <n v="18"/>
    <n v="0"/>
    <x v="0"/>
    <n v="12"/>
    <n v="0"/>
    <x v="5"/>
    <x v="247"/>
    <x v="284"/>
    <n v="89"/>
    <x v="15"/>
    <s v="OK"/>
    <x v="3"/>
    <x v="0"/>
    <x v="34"/>
    <x v="3"/>
    <s v="Internal"/>
    <n v="4"/>
    <x v="5"/>
    <s v="4"/>
    <n v="0.22697232548533663"/>
  </r>
  <r>
    <s v="D1701"/>
    <s v="2024-01-30 05:00:00"/>
    <x v="12"/>
    <s v="2024-01-30 17:00:00"/>
    <s v="2024/01/30"/>
    <s v="2024-01-30 15:00:00"/>
    <s v="2024/01/30"/>
    <s v="Winter"/>
    <n v="17.000000000058208"/>
    <n v="0"/>
    <x v="0"/>
    <n v="12"/>
    <n v="0"/>
    <x v="1"/>
    <x v="83"/>
    <x v="285"/>
    <n v="528"/>
    <x v="18"/>
    <s v="OK"/>
    <x v="1"/>
    <x v="0"/>
    <x v="30"/>
    <x v="3"/>
    <s v="Internal"/>
    <n v="4.7"/>
    <x v="9"/>
    <s v="4.7"/>
    <n v="0.7816804407713499"/>
  </r>
  <r>
    <s v="D1700"/>
    <s v="2024-01-30 04:00:00"/>
    <x v="12"/>
    <s v="2024-01-30 16:00:00"/>
    <s v="2024/01/30"/>
    <s v="2024-01-30 14:00:00"/>
    <s v="2024/01/30"/>
    <s v="Winter"/>
    <n v="15.999999999941792"/>
    <n v="0"/>
    <x v="0"/>
    <n v="12"/>
    <n v="0"/>
    <x v="5"/>
    <x v="248"/>
    <x v="286"/>
    <n v="306"/>
    <x v="17"/>
    <s v="OK"/>
    <x v="3"/>
    <x v="2"/>
    <x v="48"/>
    <x v="4"/>
    <s v="Internal"/>
    <n v="4"/>
    <x v="5"/>
    <s v="4"/>
    <n v="0.41046511627906979"/>
  </r>
  <r>
    <s v="D1699"/>
    <s v="2024-01-30 03:00:00"/>
    <x v="12"/>
    <s v="2024-01-30 15:00:00"/>
    <s v="2024/01/30"/>
    <s v="2024-01-30 13:00:00"/>
    <s v="2024/01/30"/>
    <s v="Winter"/>
    <n v="15"/>
    <n v="0"/>
    <x v="0"/>
    <n v="12"/>
    <n v="0"/>
    <x v="5"/>
    <x v="249"/>
    <x v="287"/>
    <n v="568"/>
    <x v="8"/>
    <s v="OK"/>
    <x v="2"/>
    <x v="0"/>
    <x v="36"/>
    <x v="0"/>
    <s v="Internal"/>
    <n v="4"/>
    <x v="5"/>
    <s v="4"/>
    <n v="6.5903307888040719E-2"/>
  </r>
  <r>
    <s v="D1698"/>
    <s v="2024-01-30 02:00:00"/>
    <x v="12"/>
    <s v="2024-01-30 14:00:00"/>
    <s v="2024/01/30"/>
    <s v="2024-01-30 12:00:00"/>
    <s v="2024/01/30"/>
    <s v="Winter"/>
    <n v="14.000000000058208"/>
    <n v="0"/>
    <x v="0"/>
    <n v="12"/>
    <n v="0"/>
    <x v="2"/>
    <x v="250"/>
    <x v="288"/>
    <n v="550"/>
    <x v="24"/>
    <s v="OK"/>
    <x v="0"/>
    <x v="2"/>
    <x v="23"/>
    <x v="0"/>
    <s v="External"/>
    <m/>
    <x v="7"/>
    <s v="4.3"/>
    <n v="0.30440917107583776"/>
  </r>
  <r>
    <s v="D1697"/>
    <s v="2024-01-30 01:00:00"/>
    <x v="12"/>
    <s v="2024-01-30 13:00:00"/>
    <s v="2024/01/30"/>
    <s v="2024-01-30 11:00:00"/>
    <s v="2024/01/30"/>
    <s v="Winter"/>
    <n v="12.999999999941792"/>
    <n v="0"/>
    <x v="0"/>
    <n v="12"/>
    <n v="0"/>
    <x v="5"/>
    <x v="130"/>
    <x v="234"/>
    <n v="250"/>
    <x v="0"/>
    <s v="OK"/>
    <x v="2"/>
    <x v="2"/>
    <x v="27"/>
    <x v="2"/>
    <s v="External"/>
    <n v="4.5"/>
    <x v="0"/>
    <s v="4.5"/>
    <n v="0.13517179023508138"/>
  </r>
  <r>
    <s v="D1696"/>
    <s v="2024-01-30 00:00:00"/>
    <x v="12"/>
    <s v="2024-01-30 12:00:00"/>
    <s v="2024/01/30"/>
    <s v="2024-01-30 10:00:00"/>
    <s v="2024/01/30"/>
    <s v="Winter"/>
    <n v="12"/>
    <n v="0"/>
    <x v="0"/>
    <n v="12"/>
    <n v="0"/>
    <x v="1"/>
    <x v="251"/>
    <x v="289"/>
    <n v="543"/>
    <x v="20"/>
    <s v="OK"/>
    <x v="0"/>
    <x v="2"/>
    <x v="39"/>
    <x v="4"/>
    <s v="Internal"/>
    <m/>
    <x v="10"/>
    <s v="4.3"/>
    <n v="0.34108065156932854"/>
  </r>
  <r>
    <s v="D1695"/>
    <s v="2024-01-29 23:00:00"/>
    <x v="13"/>
    <s v="2024-01-30 11:00:00"/>
    <s v="2024/01/30"/>
    <s v="2024-01-30 09:00:00"/>
    <s v="2024/01/30"/>
    <s v="Winter"/>
    <n v="11.000000000058208"/>
    <n v="0"/>
    <x v="0"/>
    <n v="12"/>
    <n v="1"/>
    <x v="2"/>
    <x v="252"/>
    <x v="290"/>
    <n v="261"/>
    <x v="9"/>
    <s v="OK"/>
    <x v="3"/>
    <x v="1"/>
    <x v="22"/>
    <x v="1"/>
    <s v="External"/>
    <n v="4"/>
    <x v="5"/>
    <s v="4"/>
    <n v="0.751"/>
  </r>
  <r>
    <s v="D1694"/>
    <s v="2024-01-29 22:00:00"/>
    <x v="13"/>
    <s v="2024-01-30 10:00:00"/>
    <s v="2024/01/30"/>
    <s v="2024-01-30 08:00:00"/>
    <s v="2024/01/30"/>
    <s v="Winter"/>
    <n v="9.9999999999417923"/>
    <n v="0"/>
    <x v="0"/>
    <n v="12"/>
    <n v="1"/>
    <x v="2"/>
    <x v="253"/>
    <x v="291"/>
    <n v="161"/>
    <x v="14"/>
    <s v="OK"/>
    <x v="1"/>
    <x v="3"/>
    <x v="49"/>
    <x v="4"/>
    <s v="External"/>
    <n v="3.8"/>
    <x v="3"/>
    <s v="3.8"/>
    <n v="0.27884968761484746"/>
  </r>
  <r>
    <s v="D1693"/>
    <s v="2024-01-29 21:00:00"/>
    <x v="13"/>
    <s v="2024-01-30 09:00:00"/>
    <s v="2024/01/30"/>
    <s v="2024-01-30 07:00:00"/>
    <s v="2024/01/30"/>
    <s v="Winter"/>
    <n v="9"/>
    <n v="0"/>
    <x v="0"/>
    <n v="12"/>
    <n v="1"/>
    <x v="2"/>
    <x v="254"/>
    <x v="292"/>
    <n v="386"/>
    <x v="9"/>
    <s v="OK"/>
    <x v="3"/>
    <x v="0"/>
    <x v="13"/>
    <x v="4"/>
    <s v="Internal"/>
    <n v="4.2"/>
    <x v="2"/>
    <s v="4.2"/>
    <n v="0.27303921568627448"/>
  </r>
  <r>
    <s v="D1692"/>
    <s v="2024-01-29 20:00:00"/>
    <x v="13"/>
    <s v="2024-01-30 08:00:00"/>
    <s v="2024/01/30"/>
    <s v="2024-01-30 06:00:00"/>
    <s v="2024/01/30"/>
    <s v="Winter"/>
    <n v="8.0000000000582077"/>
    <n v="0"/>
    <x v="0"/>
    <n v="12"/>
    <n v="1"/>
    <x v="0"/>
    <x v="255"/>
    <x v="293"/>
    <n v="375"/>
    <x v="3"/>
    <s v="OK"/>
    <x v="2"/>
    <x v="1"/>
    <x v="13"/>
    <x v="1"/>
    <s v="Internal"/>
    <m/>
    <x v="12"/>
    <s v="4.2"/>
    <n v="1.1811175337186899"/>
  </r>
  <r>
    <s v="D1691"/>
    <s v="2024-01-29 19:00:00"/>
    <x v="13"/>
    <s v="2024-01-30 07:00:00"/>
    <s v="2024/01/30"/>
    <s v="2024-01-30 05:00:00"/>
    <s v="2024/01/30"/>
    <s v="Winter"/>
    <n v="6.9999999999417923"/>
    <n v="0"/>
    <x v="0"/>
    <n v="12"/>
    <n v="1"/>
    <x v="2"/>
    <x v="256"/>
    <x v="294"/>
    <n v="648"/>
    <x v="9"/>
    <s v="OK"/>
    <x v="1"/>
    <x v="0"/>
    <x v="0"/>
    <x v="1"/>
    <s v="External"/>
    <m/>
    <x v="6"/>
    <s v="4.2"/>
    <n v="5.7414215686274508"/>
  </r>
  <r>
    <s v="D1690"/>
    <s v="2024-01-29 18:00:00"/>
    <x v="13"/>
    <s v="2024-01-30 06:00:00"/>
    <s v="2024/01/30"/>
    <s v="2024-01-30 04:00:00"/>
    <s v="2024/01/30"/>
    <s v="Winter"/>
    <n v="6"/>
    <n v="0"/>
    <x v="0"/>
    <n v="12"/>
    <n v="1"/>
    <x v="5"/>
    <x v="98"/>
    <x v="295"/>
    <n v="89"/>
    <x v="23"/>
    <s v="OK"/>
    <x v="2"/>
    <x v="1"/>
    <x v="45"/>
    <x v="0"/>
    <s v="Internal"/>
    <n v="4"/>
    <x v="5"/>
    <s v="4"/>
    <n v="0.46721311475409838"/>
  </r>
  <r>
    <s v="D1689"/>
    <s v="2024-01-29 17:00:00"/>
    <x v="13"/>
    <s v="2024-01-30 05:00:00"/>
    <s v="2024/01/30"/>
    <s v="2024-01-30 03:00:00"/>
    <s v="2024/01/30"/>
    <s v="Winter"/>
    <n v="5.0000000000582077"/>
    <n v="0"/>
    <x v="0"/>
    <n v="12"/>
    <n v="1"/>
    <x v="3"/>
    <x v="257"/>
    <x v="296"/>
    <n v="529"/>
    <x v="9"/>
    <s v="OK"/>
    <x v="1"/>
    <x v="2"/>
    <x v="44"/>
    <x v="0"/>
    <s v="External"/>
    <n v="4.7"/>
    <x v="9"/>
    <s v="4.7"/>
    <n v="1.2323869610935858"/>
  </r>
  <r>
    <s v="D1688"/>
    <s v="2024-01-29 16:00:00"/>
    <x v="13"/>
    <s v="2024-01-30 04:00:00"/>
    <s v="2024/01/30"/>
    <s v="2024-01-30 02:00:00"/>
    <s v="2024/01/30"/>
    <s v="Winter"/>
    <n v="3.9999999999417923"/>
    <n v="0"/>
    <x v="0"/>
    <n v="12"/>
    <n v="1"/>
    <x v="2"/>
    <x v="258"/>
    <x v="297"/>
    <n v="437"/>
    <x v="15"/>
    <s v="OK"/>
    <x v="1"/>
    <x v="0"/>
    <x v="34"/>
    <x v="1"/>
    <s v="Internal"/>
    <n v="4"/>
    <x v="5"/>
    <s v="4"/>
    <n v="0.47538461538461541"/>
  </r>
  <r>
    <s v="D1687"/>
    <s v="2024-01-29 15:00:00"/>
    <x v="13"/>
    <s v="2024-01-30 03:00:00"/>
    <s v="2024/01/30"/>
    <s v="2024-01-30 01:00:00"/>
    <s v="2024/01/30"/>
    <s v="Winter"/>
    <n v="3"/>
    <n v="0"/>
    <x v="0"/>
    <n v="12"/>
    <n v="1"/>
    <x v="2"/>
    <x v="145"/>
    <x v="298"/>
    <n v="608"/>
    <x v="28"/>
    <s v="OK"/>
    <x v="0"/>
    <x v="1"/>
    <x v="40"/>
    <x v="3"/>
    <s v="External"/>
    <n v="4.2"/>
    <x v="2"/>
    <s v="4.2"/>
    <n v="1.3842592592592593"/>
  </r>
  <r>
    <s v="D1686"/>
    <s v="2024-01-29 14:00:00"/>
    <x v="13"/>
    <s v="2024-01-30 02:00:00"/>
    <s v="2024/01/30"/>
    <s v="2024-01-30 00:00:00"/>
    <s v="2024/01/30"/>
    <s v="Winter"/>
    <n v="2.0000000000582077"/>
    <n v="0"/>
    <x v="0"/>
    <n v="12"/>
    <n v="1"/>
    <x v="2"/>
    <x v="259"/>
    <x v="299"/>
    <n v="483"/>
    <x v="14"/>
    <s v="OK"/>
    <x v="0"/>
    <x v="1"/>
    <x v="46"/>
    <x v="0"/>
    <s v="Internal"/>
    <m/>
    <x v="1"/>
    <s v="4.2"/>
    <n v="1.0515232974910393"/>
  </r>
  <r>
    <s v="D1685"/>
    <s v="2024-01-29 13:00:00"/>
    <x v="13"/>
    <s v="2024-01-30 01:00:00"/>
    <s v="2024/01/30"/>
    <s v="2024-01-29 23:00:00"/>
    <s v="2024/01/29"/>
    <s v="Winter"/>
    <n v="24.999999999941792"/>
    <n v="1"/>
    <x v="1"/>
    <n v="12"/>
    <n v="1"/>
    <x v="2"/>
    <x v="260"/>
    <x v="300"/>
    <n v="120"/>
    <x v="26"/>
    <s v="OK"/>
    <x v="2"/>
    <x v="3"/>
    <x v="7"/>
    <x v="1"/>
    <s v="External"/>
    <n v="3.8"/>
    <x v="3"/>
    <s v="3.8"/>
    <n v="2.58756038647343"/>
  </r>
  <r>
    <s v="D1684"/>
    <s v="2024-01-29 12:00:00"/>
    <x v="13"/>
    <s v="2024-01-30 00:00:00"/>
    <s v="2024/01/30"/>
    <s v="2024-01-29 22:00:00"/>
    <s v="2024/01/29"/>
    <s v="Winter"/>
    <n v="24"/>
    <n v="1"/>
    <x v="1"/>
    <n v="12"/>
    <n v="1"/>
    <x v="3"/>
    <x v="261"/>
    <x v="301"/>
    <n v="521"/>
    <x v="26"/>
    <s v="OK"/>
    <x v="2"/>
    <x v="2"/>
    <x v="37"/>
    <x v="2"/>
    <s v="External"/>
    <n v="3.8"/>
    <x v="3"/>
    <s v="3.8"/>
    <n v="0.31431159420289856"/>
  </r>
  <r>
    <s v="D1683"/>
    <s v="2024-01-29 11:00:00"/>
    <x v="13"/>
    <s v="2024-01-29 23:00:00"/>
    <s v="2024/01/29"/>
    <s v="2024-01-29 21:00:00"/>
    <s v="2024/01/29"/>
    <s v="Winter"/>
    <n v="23.000000000058208"/>
    <n v="0"/>
    <x v="0"/>
    <n v="12"/>
    <n v="0"/>
    <x v="4"/>
    <x v="262"/>
    <x v="302"/>
    <n v="777"/>
    <x v="14"/>
    <s v="OK"/>
    <x v="0"/>
    <x v="2"/>
    <x v="10"/>
    <x v="2"/>
    <s v="External"/>
    <n v="4.5"/>
    <x v="0"/>
    <s v="4.5"/>
    <n v="0.77609158679446222"/>
  </r>
  <r>
    <s v="D1682"/>
    <s v="2024-01-29 10:00:00"/>
    <x v="13"/>
    <s v="2024-01-29 22:00:00"/>
    <s v="2024/01/29"/>
    <s v="2024-01-29 20:00:00"/>
    <s v="2024/01/29"/>
    <s v="Winter"/>
    <n v="21.999999999941792"/>
    <n v="0"/>
    <x v="0"/>
    <n v="12"/>
    <n v="0"/>
    <x v="5"/>
    <x v="263"/>
    <x v="303"/>
    <n v="446"/>
    <x v="23"/>
    <s v="OK"/>
    <x v="3"/>
    <x v="1"/>
    <x v="46"/>
    <x v="1"/>
    <s v="External"/>
    <n v="4.2"/>
    <x v="2"/>
    <s v="4.2"/>
    <n v="0.37753807106598986"/>
  </r>
  <r>
    <s v="D1681"/>
    <s v="2024-01-29 09:00:00"/>
    <x v="13"/>
    <s v="2024-01-29 21:00:00"/>
    <s v="2024/01/29"/>
    <s v="2024-01-29 19:00:00"/>
    <s v="2024/01/29"/>
    <s v="Winter"/>
    <n v="21"/>
    <n v="0"/>
    <x v="0"/>
    <n v="12"/>
    <n v="0"/>
    <x v="1"/>
    <x v="264"/>
    <x v="304"/>
    <n v="549"/>
    <x v="2"/>
    <s v="OK"/>
    <x v="0"/>
    <x v="3"/>
    <x v="22"/>
    <x v="0"/>
    <s v="External"/>
    <n v="4"/>
    <x v="5"/>
    <s v="4"/>
    <n v="0.29940119760479039"/>
  </r>
  <r>
    <s v="D1680"/>
    <s v="2024-01-29 08:00:00"/>
    <x v="13"/>
    <s v="2024-01-29 20:00:00"/>
    <s v="2024/01/29"/>
    <s v="2024-01-29 18:00:00"/>
    <s v="2024/01/29"/>
    <s v="Winter"/>
    <n v="20.000000000058208"/>
    <n v="0"/>
    <x v="0"/>
    <n v="12"/>
    <n v="0"/>
    <x v="2"/>
    <x v="265"/>
    <x v="305"/>
    <n v="298"/>
    <x v="15"/>
    <s v="OK"/>
    <x v="0"/>
    <x v="2"/>
    <x v="36"/>
    <x v="0"/>
    <s v="Internal"/>
    <n v="4.5"/>
    <x v="0"/>
    <s v="4.5"/>
    <n v="0.53004535147392295"/>
  </r>
  <r>
    <s v="D1679"/>
    <s v="2024-01-29 07:00:00"/>
    <x v="13"/>
    <s v="2024-01-29 19:00:00"/>
    <s v="2024/01/29"/>
    <s v="2024-01-29 17:00:00"/>
    <s v="2024/01/29"/>
    <s v="Winter"/>
    <n v="18.999999999941792"/>
    <n v="0"/>
    <x v="0"/>
    <n v="12"/>
    <n v="0"/>
    <x v="4"/>
    <x v="127"/>
    <x v="306"/>
    <n v="454"/>
    <x v="27"/>
    <s v="OK"/>
    <x v="2"/>
    <x v="2"/>
    <x v="36"/>
    <x v="4"/>
    <s v="External"/>
    <n v="4"/>
    <x v="5"/>
    <s v="4"/>
    <n v="1.6643049932523617"/>
  </r>
  <r>
    <s v="D1678"/>
    <s v="2024-01-29 06:00:00"/>
    <x v="13"/>
    <s v="2024-01-29 18:00:00"/>
    <s v="2024/01/29"/>
    <s v="2024-01-29 16:00:00"/>
    <s v="2024/01/29"/>
    <s v="Winter"/>
    <n v="18"/>
    <n v="0"/>
    <x v="0"/>
    <n v="12"/>
    <n v="0"/>
    <x v="2"/>
    <x v="266"/>
    <x v="307"/>
    <n v="674"/>
    <x v="13"/>
    <s v="OK"/>
    <x v="2"/>
    <x v="2"/>
    <x v="46"/>
    <x v="1"/>
    <s v="External"/>
    <m/>
    <x v="6"/>
    <s v="4.2"/>
    <n v="0.17599502487562188"/>
  </r>
  <r>
    <s v="D1677"/>
    <s v="2024-01-29 05:00:00"/>
    <x v="13"/>
    <s v="2024-01-29 17:00:00"/>
    <s v="2024/01/29"/>
    <s v="2024-01-29 15:00:00"/>
    <s v="2024/01/29"/>
    <s v="Winter"/>
    <n v="17.000000000058208"/>
    <n v="0"/>
    <x v="0"/>
    <n v="12"/>
    <n v="0"/>
    <x v="2"/>
    <x v="267"/>
    <x v="308"/>
    <n v="281"/>
    <x v="16"/>
    <s v="OK"/>
    <x v="0"/>
    <x v="0"/>
    <x v="22"/>
    <x v="1"/>
    <s v="External"/>
    <n v="4.5"/>
    <x v="0"/>
    <s v="4.5"/>
    <n v="9.5645967166309784E-2"/>
  </r>
  <r>
    <s v="D1676"/>
    <s v="2024-01-29 04:00:00"/>
    <x v="13"/>
    <s v="2024-01-29 16:00:00"/>
    <s v="2024/01/29"/>
    <s v="2024-01-29 14:00:00"/>
    <s v="2024/01/29"/>
    <s v="Winter"/>
    <n v="15.999999999941792"/>
    <n v="0"/>
    <x v="0"/>
    <n v="12"/>
    <n v="0"/>
    <x v="3"/>
    <x v="268"/>
    <x v="309"/>
    <n v="482"/>
    <x v="19"/>
    <s v="OK"/>
    <x v="1"/>
    <x v="1"/>
    <x v="48"/>
    <x v="1"/>
    <s v="Internal"/>
    <m/>
    <x v="12"/>
    <s v="4.2"/>
    <n v="0.74064625850340138"/>
  </r>
  <r>
    <s v="D1675"/>
    <s v="2024-01-29 03:00:00"/>
    <x v="13"/>
    <s v="2024-01-29 15:00:00"/>
    <s v="2024/01/29"/>
    <s v="2024-01-29 13:00:00"/>
    <s v="2024/01/29"/>
    <s v="Winter"/>
    <n v="15"/>
    <n v="0"/>
    <x v="0"/>
    <n v="12"/>
    <n v="0"/>
    <x v="3"/>
    <x v="269"/>
    <x v="63"/>
    <n v="685"/>
    <x v="11"/>
    <s v="OK"/>
    <x v="2"/>
    <x v="0"/>
    <x v="29"/>
    <x v="1"/>
    <s v="Internal"/>
    <n v="4"/>
    <x v="5"/>
    <s v="4"/>
    <n v="0.56933333333333336"/>
  </r>
  <r>
    <s v="D1674"/>
    <s v="2024-01-29 02:00:00"/>
    <x v="13"/>
    <s v="2024-01-29 14:00:00"/>
    <s v="2024/01/29"/>
    <s v="2024-01-29 12:00:00"/>
    <s v="2024/01/29"/>
    <s v="Winter"/>
    <n v="14.000000000058208"/>
    <n v="0"/>
    <x v="0"/>
    <n v="12"/>
    <n v="0"/>
    <x v="3"/>
    <x v="270"/>
    <x v="310"/>
    <n v="215"/>
    <x v="20"/>
    <s v="OK"/>
    <x v="2"/>
    <x v="0"/>
    <x v="19"/>
    <x v="0"/>
    <s v="External"/>
    <m/>
    <x v="7"/>
    <s v="4.3"/>
    <n v="1.2439293598233996"/>
  </r>
  <r>
    <s v="D1673"/>
    <s v="2024-01-29 01:00:00"/>
    <x v="13"/>
    <s v="2024-01-29 13:00:00"/>
    <s v="2024/01/29"/>
    <s v="2024-01-29 11:00:00"/>
    <s v="2024/01/29"/>
    <s v="Winter"/>
    <n v="12.999999999941792"/>
    <n v="0"/>
    <x v="0"/>
    <n v="12"/>
    <n v="0"/>
    <x v="0"/>
    <x v="271"/>
    <x v="311"/>
    <n v="447"/>
    <x v="3"/>
    <s v="OK"/>
    <x v="3"/>
    <x v="2"/>
    <x v="33"/>
    <x v="2"/>
    <s v="Internal"/>
    <n v="4"/>
    <x v="5"/>
    <s v="4"/>
    <n v="0.36792014856081706"/>
  </r>
  <r>
    <s v="D1672"/>
    <s v="2024-01-29 00:00:00"/>
    <x v="13"/>
    <s v="2024-01-29 12:00:00"/>
    <s v="2024/01/29"/>
    <s v="2024-01-29 10:00:00"/>
    <s v="2024/01/29"/>
    <s v="Winter"/>
    <n v="12"/>
    <n v="0"/>
    <x v="0"/>
    <n v="12"/>
    <n v="0"/>
    <x v="5"/>
    <x v="253"/>
    <x v="312"/>
    <n v="478"/>
    <x v="15"/>
    <s v="OK"/>
    <x v="1"/>
    <x v="1"/>
    <x v="5"/>
    <x v="3"/>
    <s v="External"/>
    <n v="4.2"/>
    <x v="2"/>
    <s v="4.2"/>
    <n v="0.45415288496876149"/>
  </r>
  <r>
    <s v="D1671"/>
    <s v="2024-01-28 23:00:00"/>
    <x v="14"/>
    <s v="2024-01-29 11:00:00"/>
    <s v="2024/01/29"/>
    <s v="2024-01-29 09:00:00"/>
    <s v="2024/01/29"/>
    <s v="Winter"/>
    <n v="11.000000000058208"/>
    <n v="0"/>
    <x v="0"/>
    <n v="12"/>
    <n v="1"/>
    <x v="5"/>
    <x v="60"/>
    <x v="313"/>
    <n v="227"/>
    <x v="15"/>
    <s v="OK"/>
    <x v="0"/>
    <x v="0"/>
    <x v="30"/>
    <x v="1"/>
    <s v="Internal"/>
    <n v="4"/>
    <x v="5"/>
    <s v="4"/>
    <n v="0.21305841924398625"/>
  </r>
  <r>
    <s v="D1670"/>
    <s v="2024-01-28 22:00:00"/>
    <x v="14"/>
    <s v="2024-01-29 10:00:00"/>
    <s v="2024/01/29"/>
    <s v="2024-01-29 08:00:00"/>
    <s v="2024/01/29"/>
    <s v="Winter"/>
    <n v="9.9999999999417923"/>
    <n v="0"/>
    <x v="0"/>
    <n v="12"/>
    <n v="1"/>
    <x v="4"/>
    <x v="272"/>
    <x v="314"/>
    <n v="393"/>
    <x v="9"/>
    <s v="OK"/>
    <x v="1"/>
    <x v="1"/>
    <x v="24"/>
    <x v="2"/>
    <s v="Internal"/>
    <m/>
    <x v="14"/>
    <s v="4.1"/>
    <n v="0.28885135135135137"/>
  </r>
  <r>
    <s v="D1669"/>
    <s v="2024-01-28 21:00:00"/>
    <x v="14"/>
    <s v="2024-01-29 09:00:00"/>
    <s v="2024/01/29"/>
    <s v="2024-01-29 07:00:00"/>
    <s v="2024/01/29"/>
    <s v="Winter"/>
    <n v="9"/>
    <n v="0"/>
    <x v="0"/>
    <n v="12"/>
    <n v="1"/>
    <x v="4"/>
    <x v="273"/>
    <x v="315"/>
    <n v="436"/>
    <x v="11"/>
    <s v="OK"/>
    <x v="1"/>
    <x v="3"/>
    <x v="12"/>
    <x v="4"/>
    <s v="External"/>
    <m/>
    <x v="13"/>
    <s v="4.2"/>
    <n v="0.78328981723237601"/>
  </r>
  <r>
    <s v="D1668"/>
    <s v="2024-01-28 20:00:00"/>
    <x v="14"/>
    <s v="2024-01-29 08:00:00"/>
    <s v="2024/01/29"/>
    <s v="2024-01-29 06:00:00"/>
    <s v="2024/01/29"/>
    <s v="Winter"/>
    <n v="8.0000000000582077"/>
    <n v="0"/>
    <x v="0"/>
    <n v="12"/>
    <n v="1"/>
    <x v="1"/>
    <x v="274"/>
    <x v="316"/>
    <n v="431"/>
    <x v="22"/>
    <s v="OK"/>
    <x v="1"/>
    <x v="1"/>
    <x v="7"/>
    <x v="2"/>
    <s v="Internal"/>
    <n v="4.2"/>
    <x v="2"/>
    <s v="4.2"/>
    <n v="0.59585492227979275"/>
  </r>
  <r>
    <s v="D1667"/>
    <s v="2024-01-28 19:00:00"/>
    <x v="14"/>
    <s v="2024-01-29 07:00:00"/>
    <s v="2024/01/29"/>
    <s v="2024-01-29 05:00:00"/>
    <s v="2024/01/29"/>
    <s v="Winter"/>
    <n v="6.9999999999417923"/>
    <n v="0"/>
    <x v="0"/>
    <n v="12"/>
    <n v="1"/>
    <x v="4"/>
    <x v="275"/>
    <x v="317"/>
    <n v="351"/>
    <x v="27"/>
    <s v="OK"/>
    <x v="2"/>
    <x v="3"/>
    <x v="29"/>
    <x v="2"/>
    <s v="Internal"/>
    <n v="4.5"/>
    <x v="0"/>
    <s v="4.5"/>
    <n v="0.38658940397350994"/>
  </r>
  <r>
    <s v="D1666"/>
    <s v="2024-01-28 18:00:00"/>
    <x v="14"/>
    <s v="2024-01-29 06:00:00"/>
    <s v="2024/01/29"/>
    <s v="2024-01-29 04:00:00"/>
    <s v="2024/01/29"/>
    <s v="Winter"/>
    <n v="6"/>
    <n v="0"/>
    <x v="0"/>
    <n v="12"/>
    <n v="1"/>
    <x v="4"/>
    <x v="276"/>
    <x v="318"/>
    <n v="547"/>
    <x v="9"/>
    <s v="OK"/>
    <x v="0"/>
    <x v="1"/>
    <x v="26"/>
    <x v="1"/>
    <s v="External"/>
    <n v="4"/>
    <x v="5"/>
    <s v="4"/>
    <n v="0.32805164319248825"/>
  </r>
  <r>
    <s v="D1665"/>
    <s v="2024-01-28 17:00:00"/>
    <x v="14"/>
    <s v="2024-01-29 05:00:00"/>
    <s v="2024/01/29"/>
    <s v="2024-01-29 03:00:00"/>
    <s v="2024/01/29"/>
    <s v="Winter"/>
    <n v="5.0000000000582077"/>
    <n v="0"/>
    <x v="0"/>
    <n v="12"/>
    <n v="1"/>
    <x v="2"/>
    <x v="204"/>
    <x v="319"/>
    <n v="709"/>
    <x v="10"/>
    <s v="OK"/>
    <x v="1"/>
    <x v="1"/>
    <x v="33"/>
    <x v="4"/>
    <s v="External"/>
    <n v="4"/>
    <x v="5"/>
    <s v="4"/>
    <n v="0.18369663941871026"/>
  </r>
  <r>
    <s v="D1664"/>
    <s v="2024-01-28 16:00:00"/>
    <x v="14"/>
    <s v="2024-01-29 04:00:00"/>
    <s v="2024/01/29"/>
    <s v="2024-01-29 02:00:00"/>
    <s v="2024/01/29"/>
    <s v="Winter"/>
    <n v="3.9999999999417923"/>
    <n v="0"/>
    <x v="0"/>
    <n v="12"/>
    <n v="1"/>
    <x v="5"/>
    <x v="277"/>
    <x v="320"/>
    <n v="149"/>
    <x v="2"/>
    <s v="OK"/>
    <x v="3"/>
    <x v="0"/>
    <x v="9"/>
    <x v="4"/>
    <s v="External"/>
    <n v="4.5"/>
    <x v="0"/>
    <s v="4.5"/>
    <n v="0.46289187460012798"/>
  </r>
  <r>
    <s v="D1663"/>
    <s v="2024-01-28 15:00:00"/>
    <x v="14"/>
    <s v="2024-01-29 03:00:00"/>
    <s v="2024/01/29"/>
    <s v="2024-01-29 01:00:00"/>
    <s v="2024/01/29"/>
    <s v="Winter"/>
    <n v="3"/>
    <n v="0"/>
    <x v="0"/>
    <n v="12"/>
    <n v="1"/>
    <x v="4"/>
    <x v="278"/>
    <x v="321"/>
    <n v="513"/>
    <x v="10"/>
    <s v="OK"/>
    <x v="2"/>
    <x v="3"/>
    <x v="5"/>
    <x v="3"/>
    <s v="Internal"/>
    <n v="4"/>
    <x v="5"/>
    <s v="4"/>
    <n v="0.22572815533980584"/>
  </r>
  <r>
    <s v="D1662"/>
    <s v="2024-01-28 14:00:00"/>
    <x v="14"/>
    <s v="2024-01-29 02:00:00"/>
    <s v="2024/01/29"/>
    <s v="2024-01-29 00:00:00"/>
    <s v="2024/01/29"/>
    <s v="Winter"/>
    <n v="2.0000000000582077"/>
    <n v="0"/>
    <x v="0"/>
    <n v="12"/>
    <n v="1"/>
    <x v="1"/>
    <x v="123"/>
    <x v="322"/>
    <n v="669"/>
    <x v="1"/>
    <s v="OK"/>
    <x v="2"/>
    <x v="1"/>
    <x v="26"/>
    <x v="3"/>
    <s v="External"/>
    <n v="4.2"/>
    <x v="2"/>
    <s v="4.2"/>
    <n v="0.35430524759793053"/>
  </r>
  <r>
    <s v="D1661"/>
    <s v="2024-01-28 13:00:00"/>
    <x v="14"/>
    <s v="2024-01-29 01:00:00"/>
    <s v="2024/01/29"/>
    <s v="2024-01-28 23:00:00"/>
    <s v="2024/01/28"/>
    <s v="Winter"/>
    <n v="24.999999999941792"/>
    <n v="1"/>
    <x v="1"/>
    <n v="12"/>
    <n v="1"/>
    <x v="2"/>
    <x v="279"/>
    <x v="323"/>
    <n v="476"/>
    <x v="2"/>
    <s v="OK"/>
    <x v="0"/>
    <x v="3"/>
    <x v="39"/>
    <x v="2"/>
    <s v="Internal"/>
    <n v="4"/>
    <x v="5"/>
    <s v="4"/>
    <n v="0.23392857142857143"/>
  </r>
  <r>
    <s v="D1660"/>
    <s v="2024-01-28 12:00:00"/>
    <x v="14"/>
    <s v="2024-01-29 00:00:00"/>
    <s v="2024/01/29"/>
    <s v="2024-01-28 22:00:00"/>
    <s v="2024/01/28"/>
    <s v="Winter"/>
    <n v="24"/>
    <n v="1"/>
    <x v="1"/>
    <n v="12"/>
    <n v="1"/>
    <x v="5"/>
    <x v="13"/>
    <x v="324"/>
    <n v="706"/>
    <x v="0"/>
    <s v="OK"/>
    <x v="0"/>
    <x v="3"/>
    <x v="42"/>
    <x v="2"/>
    <s v="External"/>
    <n v="4"/>
    <x v="5"/>
    <s v="4"/>
    <n v="0.74861623616236161"/>
  </r>
  <r>
    <s v="D1659"/>
    <s v="2024-01-28 11:00:00"/>
    <x v="14"/>
    <s v="2024-01-28 23:00:00"/>
    <s v="2024/01/28"/>
    <s v="2024-01-28 21:00:00"/>
    <s v="2024/01/28"/>
    <s v="Winter"/>
    <n v="23.000000000058208"/>
    <n v="0"/>
    <x v="0"/>
    <n v="12"/>
    <n v="0"/>
    <x v="5"/>
    <x v="280"/>
    <x v="325"/>
    <n v="651"/>
    <x v="23"/>
    <s v="OK"/>
    <x v="0"/>
    <x v="2"/>
    <x v="32"/>
    <x v="1"/>
    <s v="Internal"/>
    <m/>
    <x v="12"/>
    <s v="4.2"/>
    <n v="0.64421052631578946"/>
  </r>
  <r>
    <s v="D1658"/>
    <s v="2024-01-28 10:00:00"/>
    <x v="14"/>
    <s v="2024-01-28 22:00:00"/>
    <s v="2024/01/28"/>
    <s v="2024-01-28 20:00:00"/>
    <s v="2024/01/28"/>
    <s v="Winter"/>
    <n v="21.999999999941792"/>
    <n v="0"/>
    <x v="0"/>
    <n v="12"/>
    <n v="0"/>
    <x v="0"/>
    <x v="281"/>
    <x v="326"/>
    <n v="552"/>
    <x v="4"/>
    <s v="OK"/>
    <x v="1"/>
    <x v="0"/>
    <x v="8"/>
    <x v="3"/>
    <s v="External"/>
    <m/>
    <x v="11"/>
    <s v="4.2"/>
    <n v="0.38384123401053422"/>
  </r>
  <r>
    <s v="D1657"/>
    <s v="2024-01-28 09:00:00"/>
    <x v="14"/>
    <s v="2024-01-28 21:00:00"/>
    <s v="2024/01/28"/>
    <s v="2024-01-28 19:00:00"/>
    <s v="2024/01/28"/>
    <s v="Winter"/>
    <n v="21"/>
    <n v="0"/>
    <x v="0"/>
    <n v="12"/>
    <n v="0"/>
    <x v="0"/>
    <x v="282"/>
    <x v="327"/>
    <n v="485"/>
    <x v="17"/>
    <s v="OK"/>
    <x v="3"/>
    <x v="1"/>
    <x v="13"/>
    <x v="3"/>
    <s v="External"/>
    <n v="4.7"/>
    <x v="9"/>
    <s v="4.7"/>
    <n v="0.36538461538461536"/>
  </r>
  <r>
    <s v="D1656"/>
    <s v="2024-01-28 08:00:00"/>
    <x v="14"/>
    <s v="2024-01-28 20:00:00"/>
    <s v="2024/01/28"/>
    <s v="2024-01-28 18:00:00"/>
    <s v="2024/01/28"/>
    <s v="Winter"/>
    <n v="20.000000000058208"/>
    <n v="0"/>
    <x v="0"/>
    <n v="12"/>
    <n v="0"/>
    <x v="0"/>
    <x v="154"/>
    <x v="177"/>
    <n v="421"/>
    <x v="3"/>
    <s v="OK"/>
    <x v="0"/>
    <x v="0"/>
    <x v="31"/>
    <x v="4"/>
    <s v="Internal"/>
    <n v="4.2"/>
    <x v="2"/>
    <s v="4.2"/>
    <n v="0.47792998477929982"/>
  </r>
  <r>
    <s v="D1655"/>
    <s v="2024-01-28 07:00:00"/>
    <x v="14"/>
    <s v="2024-01-28 19:00:00"/>
    <s v="2024/01/28"/>
    <s v="2024-01-28 17:00:00"/>
    <s v="2024/01/28"/>
    <s v="Winter"/>
    <n v="18.999999999941792"/>
    <n v="0"/>
    <x v="0"/>
    <n v="12"/>
    <n v="0"/>
    <x v="4"/>
    <x v="283"/>
    <x v="328"/>
    <n v="184"/>
    <x v="28"/>
    <s v="OK"/>
    <x v="2"/>
    <x v="0"/>
    <x v="46"/>
    <x v="3"/>
    <s v="Internal"/>
    <n v="4"/>
    <x v="5"/>
    <s v="4"/>
    <n v="0.31187624750499005"/>
  </r>
  <r>
    <s v="D1654"/>
    <s v="2024-01-28 06:00:00"/>
    <x v="14"/>
    <s v="2024-01-28 18:00:00"/>
    <s v="2024/01/28"/>
    <s v="2024-01-28 16:00:00"/>
    <s v="2024/01/28"/>
    <s v="Winter"/>
    <n v="18"/>
    <n v="0"/>
    <x v="0"/>
    <n v="12"/>
    <n v="0"/>
    <x v="0"/>
    <x v="284"/>
    <x v="329"/>
    <n v="541"/>
    <x v="8"/>
    <s v="OK"/>
    <x v="2"/>
    <x v="0"/>
    <x v="25"/>
    <x v="0"/>
    <s v="Internal"/>
    <m/>
    <x v="1"/>
    <s v="4.2"/>
    <n v="0.43950930626057527"/>
  </r>
  <r>
    <s v="D1653"/>
    <s v="2024-01-28 05:00:00"/>
    <x v="14"/>
    <s v="2024-01-28 17:00:00"/>
    <s v="2024/01/28"/>
    <s v="2024-01-28 15:00:00"/>
    <s v="2024/01/28"/>
    <s v="Winter"/>
    <n v="17.000000000058208"/>
    <n v="0"/>
    <x v="0"/>
    <n v="12"/>
    <n v="0"/>
    <x v="2"/>
    <x v="285"/>
    <x v="330"/>
    <n v="594"/>
    <x v="5"/>
    <s v="OK"/>
    <x v="0"/>
    <x v="3"/>
    <x v="36"/>
    <x v="1"/>
    <s v="External"/>
    <n v="4"/>
    <x v="5"/>
    <s v="4"/>
    <n v="0.69814090019569475"/>
  </r>
  <r>
    <s v="D1652"/>
    <s v="2024-01-28 04:00:00"/>
    <x v="14"/>
    <s v="2024-01-28 16:00:00"/>
    <s v="2024/01/28"/>
    <s v="2024-01-28 14:00:00"/>
    <s v="2024/01/28"/>
    <s v="Winter"/>
    <n v="15.999999999941792"/>
    <n v="0"/>
    <x v="0"/>
    <n v="12"/>
    <n v="0"/>
    <x v="3"/>
    <x v="101"/>
    <x v="331"/>
    <n v="467"/>
    <x v="17"/>
    <s v="OK"/>
    <x v="1"/>
    <x v="3"/>
    <x v="34"/>
    <x v="3"/>
    <s v="Internal"/>
    <n v="4.7"/>
    <x v="9"/>
    <s v="4.7"/>
    <n v="0.25175341454411221"/>
  </r>
  <r>
    <s v="D1651"/>
    <s v="2024-01-28 03:00:00"/>
    <x v="14"/>
    <s v="2024-01-28 15:00:00"/>
    <s v="2024/01/28"/>
    <s v="2024-01-28 13:00:00"/>
    <s v="2024/01/28"/>
    <s v="Winter"/>
    <n v="15"/>
    <n v="0"/>
    <x v="0"/>
    <n v="12"/>
    <n v="0"/>
    <x v="5"/>
    <x v="286"/>
    <x v="332"/>
    <n v="493"/>
    <x v="25"/>
    <s v="OK"/>
    <x v="0"/>
    <x v="2"/>
    <x v="13"/>
    <x v="4"/>
    <s v="External"/>
    <n v="4.7"/>
    <x v="9"/>
    <s v="4.7"/>
    <n v="0.87043189368770768"/>
  </r>
  <r>
    <s v="D1650"/>
    <s v="2024-01-28 02:00:00"/>
    <x v="14"/>
    <s v="2024-01-28 14:00:00"/>
    <s v="2024/01/28"/>
    <s v="2024-01-28 12:00:00"/>
    <s v="2024/01/28"/>
    <s v="Winter"/>
    <n v="14.000000000058208"/>
    <n v="0"/>
    <x v="0"/>
    <n v="12"/>
    <n v="0"/>
    <x v="1"/>
    <x v="287"/>
    <x v="333"/>
    <n v="470"/>
    <x v="3"/>
    <s v="OK"/>
    <x v="1"/>
    <x v="0"/>
    <x v="21"/>
    <x v="4"/>
    <s v="External"/>
    <n v="4.5"/>
    <x v="0"/>
    <s v="4.5"/>
    <n v="0.49524608501118567"/>
  </r>
  <r>
    <s v="D1649"/>
    <s v="2024-01-28 01:00:00"/>
    <x v="14"/>
    <s v="2024-01-28 13:00:00"/>
    <s v="2024/01/28"/>
    <s v="2024-01-28 11:00:00"/>
    <s v="2024/01/28"/>
    <s v="Winter"/>
    <n v="12.999999999941792"/>
    <n v="0"/>
    <x v="0"/>
    <n v="12"/>
    <n v="0"/>
    <x v="5"/>
    <x v="288"/>
    <x v="334"/>
    <n v="412"/>
    <x v="25"/>
    <s v="OK"/>
    <x v="0"/>
    <x v="0"/>
    <x v="44"/>
    <x v="1"/>
    <s v="External"/>
    <n v="4.5"/>
    <x v="0"/>
    <s v="4.5"/>
    <n v="0.12417218543046357"/>
  </r>
  <r>
    <s v="D1648"/>
    <s v="2024-01-28 00:00:00"/>
    <x v="14"/>
    <s v="2024-01-28 12:00:00"/>
    <s v="2024/01/28"/>
    <s v="2024-01-28 10:00:00"/>
    <s v="2024/01/28"/>
    <s v="Winter"/>
    <n v="12"/>
    <n v="0"/>
    <x v="0"/>
    <n v="12"/>
    <n v="0"/>
    <x v="2"/>
    <x v="289"/>
    <x v="335"/>
    <n v="542"/>
    <x v="2"/>
    <s v="OK"/>
    <x v="2"/>
    <x v="3"/>
    <x v="26"/>
    <x v="1"/>
    <s v="External"/>
    <n v="4"/>
    <x v="5"/>
    <s v="4"/>
    <n v="0.35416666666666669"/>
  </r>
  <r>
    <s v="D1647"/>
    <s v="2024-01-27 23:00:00"/>
    <x v="15"/>
    <s v="2024-01-28 11:00:00"/>
    <s v="2024/01/28"/>
    <s v="2024-01-28 09:00:00"/>
    <s v="2024/01/28"/>
    <s v="Winter"/>
    <n v="11.000000000058208"/>
    <n v="0"/>
    <x v="0"/>
    <n v="12"/>
    <n v="1"/>
    <x v="3"/>
    <x v="177"/>
    <x v="336"/>
    <n v="420"/>
    <x v="17"/>
    <s v="OK"/>
    <x v="2"/>
    <x v="1"/>
    <x v="17"/>
    <x v="3"/>
    <s v="Internal"/>
    <n v="3.8"/>
    <x v="3"/>
    <s v="3.8"/>
    <n v="0.51956300813008127"/>
  </r>
  <r>
    <s v="D1646"/>
    <s v="2024-01-27 22:00:00"/>
    <x v="15"/>
    <s v="2024-01-28 10:00:00"/>
    <s v="2024/01/28"/>
    <s v="2024-01-28 08:00:00"/>
    <s v="2024/01/28"/>
    <s v="Winter"/>
    <n v="9.9999999999417923"/>
    <n v="0"/>
    <x v="0"/>
    <n v="12"/>
    <n v="1"/>
    <x v="3"/>
    <x v="290"/>
    <x v="337"/>
    <n v="228"/>
    <x v="19"/>
    <s v="OK"/>
    <x v="0"/>
    <x v="0"/>
    <x v="24"/>
    <x v="4"/>
    <s v="External"/>
    <n v="3.8"/>
    <x v="3"/>
    <s v="3.8"/>
    <n v="0.24424703891708968"/>
  </r>
  <r>
    <s v="D1645"/>
    <s v="2024-01-27 21:00:00"/>
    <x v="15"/>
    <s v="2024-01-28 09:00:00"/>
    <s v="2024/01/28"/>
    <s v="2024-01-28 07:00:00"/>
    <s v="2024/01/28"/>
    <s v="Winter"/>
    <n v="9"/>
    <n v="0"/>
    <x v="0"/>
    <n v="12"/>
    <n v="1"/>
    <x v="4"/>
    <x v="291"/>
    <x v="338"/>
    <n v="306"/>
    <x v="19"/>
    <s v="OK"/>
    <x v="0"/>
    <x v="1"/>
    <x v="1"/>
    <x v="1"/>
    <s v="External"/>
    <n v="4.7"/>
    <x v="9"/>
    <s v="4.7"/>
    <n v="1.3083634175691938"/>
  </r>
  <r>
    <s v="D1644"/>
    <s v="2024-01-27 20:00:00"/>
    <x v="15"/>
    <s v="2024-01-28 08:00:00"/>
    <s v="2024/01/28"/>
    <s v="2024-01-28 06:00:00"/>
    <s v="2024/01/28"/>
    <s v="Winter"/>
    <n v="8.0000000000582077"/>
    <n v="0"/>
    <x v="0"/>
    <n v="12"/>
    <n v="1"/>
    <x v="2"/>
    <x v="292"/>
    <x v="339"/>
    <n v="480"/>
    <x v="12"/>
    <s v="OK"/>
    <x v="1"/>
    <x v="3"/>
    <x v="9"/>
    <x v="1"/>
    <s v="External"/>
    <n v="4.7"/>
    <x v="9"/>
    <s v="4.7"/>
    <n v="0.65406320541760721"/>
  </r>
  <r>
    <s v="D1643"/>
    <s v="2024-01-27 19:00:00"/>
    <x v="15"/>
    <s v="2024-01-28 07:00:00"/>
    <s v="2024/01/28"/>
    <s v="2024-01-28 05:00:00"/>
    <s v="2024/01/28"/>
    <s v="Winter"/>
    <n v="6.9999999999417923"/>
    <n v="0"/>
    <x v="0"/>
    <n v="12"/>
    <n v="1"/>
    <x v="1"/>
    <x v="293"/>
    <x v="340"/>
    <n v="303"/>
    <x v="7"/>
    <s v="OK"/>
    <x v="2"/>
    <x v="0"/>
    <x v="16"/>
    <x v="2"/>
    <s v="Internal"/>
    <n v="4"/>
    <x v="5"/>
    <s v="4"/>
    <n v="0.19844632768361581"/>
  </r>
  <r>
    <s v="D1642"/>
    <s v="2024-01-27 18:00:00"/>
    <x v="15"/>
    <s v="2024-01-28 06:00:00"/>
    <s v="2024/01/28"/>
    <s v="2024-01-28 04:00:00"/>
    <s v="2024/01/28"/>
    <s v="Winter"/>
    <n v="6"/>
    <n v="0"/>
    <x v="0"/>
    <n v="12"/>
    <n v="1"/>
    <x v="0"/>
    <x v="294"/>
    <x v="341"/>
    <n v="495"/>
    <x v="27"/>
    <s v="OK"/>
    <x v="1"/>
    <x v="3"/>
    <x v="25"/>
    <x v="0"/>
    <s v="Internal"/>
    <n v="4.5"/>
    <x v="0"/>
    <s v="4.5"/>
    <n v="0.5350783475783476"/>
  </r>
  <r>
    <s v="D1641"/>
    <s v="2024-01-27 17:00:00"/>
    <x v="15"/>
    <s v="2024-01-28 05:00:00"/>
    <s v="2024/01/28"/>
    <s v="2024-01-28 03:00:00"/>
    <s v="2024/01/28"/>
    <s v="Winter"/>
    <n v="5.0000000000582077"/>
    <n v="0"/>
    <x v="0"/>
    <n v="12"/>
    <n v="1"/>
    <x v="0"/>
    <x v="282"/>
    <x v="342"/>
    <n v="413"/>
    <x v="4"/>
    <s v="OK"/>
    <x v="1"/>
    <x v="2"/>
    <x v="6"/>
    <x v="3"/>
    <s v="External"/>
    <m/>
    <x v="11"/>
    <s v="4.2"/>
    <n v="0.71212121212121215"/>
  </r>
  <r>
    <s v="D1640"/>
    <s v="2024-01-27 16:00:00"/>
    <x v="15"/>
    <s v="2024-01-28 04:00:00"/>
    <s v="2024/01/28"/>
    <s v="2024-01-28 02:00:00"/>
    <s v="2024/01/28"/>
    <s v="Winter"/>
    <n v="3.9999999999417923"/>
    <n v="0"/>
    <x v="0"/>
    <n v="12"/>
    <n v="1"/>
    <x v="0"/>
    <x v="295"/>
    <x v="343"/>
    <n v="740"/>
    <x v="26"/>
    <s v="OK"/>
    <x v="2"/>
    <x v="2"/>
    <x v="21"/>
    <x v="2"/>
    <s v="Internal"/>
    <n v="3.8"/>
    <x v="3"/>
    <s v="3.8"/>
    <n v="0.71912013536379016"/>
  </r>
  <r>
    <s v="D1639"/>
    <s v="2024-01-27 15:00:00"/>
    <x v="15"/>
    <s v="2024-01-28 03:00:00"/>
    <s v="2024/01/28"/>
    <s v="2024-01-28 01:00:00"/>
    <s v="2024/01/28"/>
    <s v="Winter"/>
    <n v="3"/>
    <n v="0"/>
    <x v="0"/>
    <n v="12"/>
    <n v="1"/>
    <x v="5"/>
    <x v="296"/>
    <x v="344"/>
    <n v="605"/>
    <x v="11"/>
    <s v="OK"/>
    <x v="3"/>
    <x v="2"/>
    <x v="37"/>
    <x v="0"/>
    <s v="External"/>
    <n v="4"/>
    <x v="5"/>
    <s v="4"/>
    <n v="0.34984520123839008"/>
  </r>
  <r>
    <s v="D1638"/>
    <s v="2024-01-27 14:00:00"/>
    <x v="15"/>
    <s v="2024-01-28 02:00:00"/>
    <s v="2024/01/28"/>
    <s v="2024-01-28 00:00:00"/>
    <s v="2024/01/28"/>
    <s v="Winter"/>
    <n v="2.0000000000582077"/>
    <n v="0"/>
    <x v="0"/>
    <n v="12"/>
    <n v="1"/>
    <x v="2"/>
    <x v="106"/>
    <x v="103"/>
    <n v="349"/>
    <x v="3"/>
    <s v="OK"/>
    <x v="3"/>
    <x v="1"/>
    <x v="44"/>
    <x v="3"/>
    <s v="Internal"/>
    <m/>
    <x v="8"/>
    <s v="4.2"/>
    <n v="0.38492665655032876"/>
  </r>
  <r>
    <s v="D1637"/>
    <s v="2024-01-27 13:00:00"/>
    <x v="15"/>
    <s v="2024-01-28 01:00:00"/>
    <s v="2024/01/28"/>
    <s v="2024-01-27 23:00:00"/>
    <s v="2024/01/27"/>
    <s v="Winter"/>
    <n v="24.999999999941792"/>
    <n v="1"/>
    <x v="1"/>
    <n v="12"/>
    <n v="1"/>
    <x v="5"/>
    <x v="223"/>
    <x v="345"/>
    <n v="610"/>
    <x v="27"/>
    <s v="OK"/>
    <x v="3"/>
    <x v="1"/>
    <x v="22"/>
    <x v="1"/>
    <s v="Internal"/>
    <m/>
    <x v="12"/>
    <s v="4.2"/>
    <n v="0.66946597760551252"/>
  </r>
  <r>
    <s v="D1636"/>
    <s v="2024-01-27 12:00:00"/>
    <x v="15"/>
    <s v="2024-01-28 00:00:00"/>
    <s v="2024/01/28"/>
    <s v="2024-01-27 22:00:00"/>
    <s v="2024/01/27"/>
    <s v="Winter"/>
    <n v="24"/>
    <n v="1"/>
    <x v="1"/>
    <n v="12"/>
    <n v="1"/>
    <x v="3"/>
    <x v="144"/>
    <x v="346"/>
    <n v="373"/>
    <x v="10"/>
    <s v="OK"/>
    <x v="2"/>
    <x v="2"/>
    <x v="33"/>
    <x v="0"/>
    <s v="Internal"/>
    <n v="4.5"/>
    <x v="0"/>
    <s v="4.5"/>
    <n v="0.44500448028673834"/>
  </r>
  <r>
    <s v="D1635"/>
    <s v="2024-01-27 11:00:00"/>
    <x v="15"/>
    <s v="2024-01-27 23:00:00"/>
    <s v="2024/01/27"/>
    <s v="2024-01-27 21:00:00"/>
    <s v="2024/01/27"/>
    <s v="Winter"/>
    <n v="23.000000000058208"/>
    <n v="0"/>
    <x v="0"/>
    <n v="12"/>
    <n v="0"/>
    <x v="2"/>
    <x v="297"/>
    <x v="347"/>
    <n v="665"/>
    <x v="5"/>
    <s v="OK"/>
    <x v="0"/>
    <x v="3"/>
    <x v="46"/>
    <x v="4"/>
    <s v="External"/>
    <n v="3.8"/>
    <x v="3"/>
    <s v="3.8"/>
    <n v="0.34005214600882472"/>
  </r>
  <r>
    <s v="D1634"/>
    <s v="2024-01-27 10:00:00"/>
    <x v="15"/>
    <s v="2024-01-27 22:00:00"/>
    <s v="2024/01/27"/>
    <s v="2024-01-27 20:00:00"/>
    <s v="2024/01/27"/>
    <s v="Winter"/>
    <n v="21.999999999941792"/>
    <n v="0"/>
    <x v="0"/>
    <n v="12"/>
    <n v="0"/>
    <x v="4"/>
    <x v="298"/>
    <x v="348"/>
    <n v="389"/>
    <x v="10"/>
    <s v="OK"/>
    <x v="0"/>
    <x v="2"/>
    <x v="7"/>
    <x v="0"/>
    <s v="External"/>
    <m/>
    <x v="7"/>
    <s v="4.3"/>
    <n v="2.0646551724137931"/>
  </r>
  <r>
    <s v="D1633"/>
    <s v="2024-01-27 09:00:00"/>
    <x v="15"/>
    <s v="2024-01-27 21:00:00"/>
    <s v="2024/01/27"/>
    <s v="2024-01-27 19:00:00"/>
    <s v="2024/01/27"/>
    <s v="Winter"/>
    <n v="21"/>
    <n v="0"/>
    <x v="0"/>
    <n v="12"/>
    <n v="0"/>
    <x v="4"/>
    <x v="299"/>
    <x v="349"/>
    <n v="91"/>
    <x v="22"/>
    <s v="OK"/>
    <x v="1"/>
    <x v="2"/>
    <x v="0"/>
    <x v="4"/>
    <s v="External"/>
    <n v="4"/>
    <x v="5"/>
    <s v="4"/>
    <n v="0.39031986531986534"/>
  </r>
  <r>
    <s v="D1632"/>
    <s v="2024-01-27 08:00:00"/>
    <x v="15"/>
    <s v="2024-01-27 20:00:00"/>
    <s v="2024/01/27"/>
    <s v="2024-01-27 18:00:00"/>
    <s v="2024/01/27"/>
    <s v="Winter"/>
    <n v="20.000000000058208"/>
    <n v="0"/>
    <x v="0"/>
    <n v="12"/>
    <n v="0"/>
    <x v="3"/>
    <x v="261"/>
    <x v="350"/>
    <n v="157"/>
    <x v="26"/>
    <s v="OK"/>
    <x v="2"/>
    <x v="3"/>
    <x v="15"/>
    <x v="0"/>
    <s v="Internal"/>
    <n v="3.8"/>
    <x v="3"/>
    <s v="3.8"/>
    <n v="0.39673913043478259"/>
  </r>
  <r>
    <s v="D1631"/>
    <s v="2024-01-27 07:00:00"/>
    <x v="15"/>
    <s v="2024-01-27 19:00:00"/>
    <s v="2024/01/27"/>
    <s v="2024-01-27 17:00:00"/>
    <s v="2024/01/27"/>
    <s v="Winter"/>
    <n v="18.999999999941792"/>
    <n v="0"/>
    <x v="0"/>
    <n v="12"/>
    <n v="0"/>
    <x v="0"/>
    <x v="300"/>
    <x v="351"/>
    <n v="166"/>
    <x v="6"/>
    <s v="OK"/>
    <x v="1"/>
    <x v="2"/>
    <x v="38"/>
    <x v="0"/>
    <s v="Internal"/>
    <n v="3.8"/>
    <x v="3"/>
    <s v="3.8"/>
    <n v="7.9982817869415801E-2"/>
  </r>
  <r>
    <s v="D1630"/>
    <s v="2024-01-27 06:00:00"/>
    <x v="15"/>
    <s v="2024-01-27 18:00:00"/>
    <s v="2024/01/27"/>
    <s v="2024-01-27 16:00:00"/>
    <s v="2024/01/27"/>
    <s v="Winter"/>
    <n v="18"/>
    <n v="0"/>
    <x v="0"/>
    <n v="12"/>
    <n v="0"/>
    <x v="1"/>
    <x v="131"/>
    <x v="352"/>
    <n v="232"/>
    <x v="0"/>
    <s v="OK"/>
    <x v="0"/>
    <x v="0"/>
    <x v="14"/>
    <x v="1"/>
    <s v="External"/>
    <n v="3.8"/>
    <x v="3"/>
    <s v="3.8"/>
    <n v="0.158675799086758"/>
  </r>
  <r>
    <s v="D1629"/>
    <s v="2024-01-27 05:00:00"/>
    <x v="15"/>
    <s v="2024-01-27 17:00:00"/>
    <s v="2024/01/27"/>
    <s v="2024-01-27 15:00:00"/>
    <s v="2024/01/27"/>
    <s v="Winter"/>
    <n v="17.000000000058208"/>
    <n v="0"/>
    <x v="0"/>
    <n v="12"/>
    <n v="0"/>
    <x v="3"/>
    <x v="301"/>
    <x v="353"/>
    <n v="673"/>
    <x v="4"/>
    <s v="OK"/>
    <x v="3"/>
    <x v="3"/>
    <x v="40"/>
    <x v="3"/>
    <s v="External"/>
    <n v="4.7"/>
    <x v="9"/>
    <s v="4.7"/>
    <n v="1.0877321603128054"/>
  </r>
  <r>
    <s v="D1628"/>
    <s v="2024-01-27 04:00:00"/>
    <x v="15"/>
    <s v="2024-01-27 16:00:00"/>
    <s v="2024/01/27"/>
    <s v="2024-01-27 14:00:00"/>
    <s v="2024/01/27"/>
    <s v="Winter"/>
    <n v="15.999999999941792"/>
    <n v="0"/>
    <x v="0"/>
    <n v="12"/>
    <n v="0"/>
    <x v="1"/>
    <x v="302"/>
    <x v="354"/>
    <n v="97"/>
    <x v="25"/>
    <s v="OK"/>
    <x v="0"/>
    <x v="0"/>
    <x v="21"/>
    <x v="4"/>
    <s v="Internal"/>
    <m/>
    <x v="10"/>
    <s v="4.3"/>
    <n v="0.56390704429920113"/>
  </r>
  <r>
    <s v="D1627"/>
    <s v="2024-01-27 03:00:00"/>
    <x v="15"/>
    <s v="2024-01-27 15:00:00"/>
    <s v="2024/01/27"/>
    <s v="2024-01-27 13:00:00"/>
    <s v="2024/01/27"/>
    <s v="Winter"/>
    <n v="15"/>
    <n v="0"/>
    <x v="0"/>
    <n v="12"/>
    <n v="0"/>
    <x v="3"/>
    <x v="252"/>
    <x v="355"/>
    <n v="214"/>
    <x v="1"/>
    <s v="OK"/>
    <x v="0"/>
    <x v="0"/>
    <x v="29"/>
    <x v="2"/>
    <s v="Internal"/>
    <n v="4.5"/>
    <x v="0"/>
    <s v="4.5"/>
    <n v="0.24066666666666667"/>
  </r>
  <r>
    <s v="D1626"/>
    <s v="2024-01-27 02:00:00"/>
    <x v="15"/>
    <s v="2024-01-27 14:00:00"/>
    <s v="2024/01/27"/>
    <s v="2024-01-27 12:00:00"/>
    <s v="2024/01/27"/>
    <s v="Winter"/>
    <n v="14.000000000058208"/>
    <n v="0"/>
    <x v="0"/>
    <n v="12"/>
    <n v="0"/>
    <x v="4"/>
    <x v="303"/>
    <x v="356"/>
    <n v="749"/>
    <x v="18"/>
    <s v="OK"/>
    <x v="3"/>
    <x v="1"/>
    <x v="8"/>
    <x v="1"/>
    <s v="External"/>
    <n v="4"/>
    <x v="5"/>
    <s v="4"/>
    <n v="3.8136704119850187"/>
  </r>
  <r>
    <s v="D1625"/>
    <s v="2024-01-27 01:00:00"/>
    <x v="15"/>
    <s v="2024-01-27 13:00:00"/>
    <s v="2024/01/27"/>
    <s v="2024-01-27 11:00:00"/>
    <s v="2024/01/27"/>
    <s v="Winter"/>
    <n v="12.999999999941792"/>
    <n v="0"/>
    <x v="0"/>
    <n v="12"/>
    <n v="0"/>
    <x v="0"/>
    <x v="110"/>
    <x v="357"/>
    <n v="84"/>
    <x v="11"/>
    <s v="OK"/>
    <x v="0"/>
    <x v="1"/>
    <x v="15"/>
    <x v="4"/>
    <s v="Internal"/>
    <m/>
    <x v="10"/>
    <s v="4.3"/>
    <n v="0.39183006535947712"/>
  </r>
  <r>
    <s v="D1624"/>
    <s v="2024-01-27 00:00:00"/>
    <x v="15"/>
    <s v="2024-01-27 12:00:00"/>
    <s v="2024/01/27"/>
    <s v="2024-01-27 10:00:00"/>
    <s v="2024/01/27"/>
    <s v="Winter"/>
    <n v="12"/>
    <n v="0"/>
    <x v="0"/>
    <n v="12"/>
    <n v="0"/>
    <x v="3"/>
    <x v="304"/>
    <x v="358"/>
    <n v="696"/>
    <x v="23"/>
    <s v="OK"/>
    <x v="3"/>
    <x v="0"/>
    <x v="4"/>
    <x v="4"/>
    <s v="External"/>
    <n v="4"/>
    <x v="5"/>
    <s v="4"/>
    <n v="0.62804515745692213"/>
  </r>
  <r>
    <s v="D1623"/>
    <s v="2024-01-26 23:00:00"/>
    <x v="16"/>
    <s v="2024-01-27 11:00:00"/>
    <s v="2024/01/27"/>
    <s v="2024-01-27 09:00:00"/>
    <s v="2024/01/27"/>
    <s v="Winter"/>
    <n v="11.000000000058208"/>
    <n v="0"/>
    <x v="0"/>
    <n v="12"/>
    <n v="1"/>
    <x v="2"/>
    <x v="305"/>
    <x v="359"/>
    <n v="189"/>
    <x v="13"/>
    <s v="OK"/>
    <x v="3"/>
    <x v="1"/>
    <x v="17"/>
    <x v="1"/>
    <s v="Internal"/>
    <n v="4.7"/>
    <x v="9"/>
    <s v="4.7"/>
    <n v="0.3852836879432624"/>
  </r>
  <r>
    <s v="D1622"/>
    <s v="2024-01-26 22:00:00"/>
    <x v="16"/>
    <s v="2024-01-27 10:00:00"/>
    <s v="2024/01/27"/>
    <s v="2024-01-27 08:00:00"/>
    <s v="2024/01/27"/>
    <s v="Winter"/>
    <n v="9.9999999999417923"/>
    <n v="0"/>
    <x v="0"/>
    <n v="12"/>
    <n v="1"/>
    <x v="5"/>
    <x v="306"/>
    <x v="127"/>
    <n v="326"/>
    <x v="3"/>
    <s v="OK"/>
    <x v="2"/>
    <x v="1"/>
    <x v="46"/>
    <x v="3"/>
    <s v="External"/>
    <n v="4"/>
    <x v="5"/>
    <s v="4"/>
    <n v="0.80593607305936077"/>
  </r>
  <r>
    <s v="D1621"/>
    <s v="2024-01-26 21:00:00"/>
    <x v="16"/>
    <s v="2024-01-27 09:00:00"/>
    <s v="2024/01/27"/>
    <s v="2024-01-27 07:00:00"/>
    <s v="2024/01/27"/>
    <s v="Winter"/>
    <n v="9"/>
    <n v="0"/>
    <x v="0"/>
    <n v="12"/>
    <n v="1"/>
    <x v="1"/>
    <x v="307"/>
    <x v="360"/>
    <n v="384"/>
    <x v="20"/>
    <s v="OK"/>
    <x v="1"/>
    <x v="2"/>
    <x v="42"/>
    <x v="3"/>
    <s v="Internal"/>
    <n v="4.5"/>
    <x v="0"/>
    <s v="4.5"/>
    <n v="4.1631578947368419"/>
  </r>
  <r>
    <s v="D1620"/>
    <s v="2024-01-26 20:00:00"/>
    <x v="16"/>
    <s v="2024-01-27 08:00:00"/>
    <s v="2024/01/27"/>
    <s v="2024-01-27 06:00:00"/>
    <s v="2024/01/27"/>
    <s v="Winter"/>
    <n v="8.0000000000582077"/>
    <n v="0"/>
    <x v="0"/>
    <n v="12"/>
    <n v="1"/>
    <x v="3"/>
    <x v="308"/>
    <x v="361"/>
    <n v="408"/>
    <x v="24"/>
    <s v="OK"/>
    <x v="1"/>
    <x v="1"/>
    <x v="38"/>
    <x v="2"/>
    <s v="Internal"/>
    <n v="4.2"/>
    <x v="2"/>
    <s v="4.2"/>
    <n v="0.10618085618085618"/>
  </r>
  <r>
    <s v="D1619"/>
    <s v="2024-01-26 19:00:00"/>
    <x v="16"/>
    <s v="2024-01-27 07:00:00"/>
    <s v="2024/01/27"/>
    <s v="2024-01-27 05:00:00"/>
    <s v="2024/01/27"/>
    <s v="Winter"/>
    <n v="6.9999999999417923"/>
    <n v="0"/>
    <x v="0"/>
    <n v="12"/>
    <n v="1"/>
    <x v="4"/>
    <x v="309"/>
    <x v="362"/>
    <n v="222"/>
    <x v="19"/>
    <s v="OK"/>
    <x v="2"/>
    <x v="1"/>
    <x v="0"/>
    <x v="0"/>
    <s v="Internal"/>
    <n v="3.8"/>
    <x v="3"/>
    <s v="3.8"/>
    <n v="0.45608660130718953"/>
  </r>
  <r>
    <s v="D1618"/>
    <s v="2024-01-26 18:00:00"/>
    <x v="16"/>
    <s v="2024-01-27 06:00:00"/>
    <s v="2024/01/27"/>
    <s v="2024-01-27 04:00:00"/>
    <s v="2024/01/27"/>
    <s v="Winter"/>
    <n v="6"/>
    <n v="0"/>
    <x v="0"/>
    <n v="12"/>
    <n v="1"/>
    <x v="5"/>
    <x v="310"/>
    <x v="0"/>
    <n v="554"/>
    <x v="14"/>
    <s v="OK"/>
    <x v="3"/>
    <x v="0"/>
    <x v="49"/>
    <x v="0"/>
    <s v="External"/>
    <n v="4.7"/>
    <x v="9"/>
    <s v="4.7"/>
    <n v="0.41771488469601675"/>
  </r>
  <r>
    <s v="D1617"/>
    <s v="2024-01-26 17:00:00"/>
    <x v="16"/>
    <s v="2024-01-27 05:00:00"/>
    <s v="2024/01/27"/>
    <s v="2024-01-27 03:00:00"/>
    <s v="2024/01/27"/>
    <s v="Winter"/>
    <n v="5.0000000000582077"/>
    <n v="0"/>
    <x v="0"/>
    <n v="12"/>
    <n v="1"/>
    <x v="2"/>
    <x v="311"/>
    <x v="363"/>
    <n v="333"/>
    <x v="23"/>
    <s v="OK"/>
    <x v="1"/>
    <x v="3"/>
    <x v="18"/>
    <x v="3"/>
    <s v="External"/>
    <n v="4.2"/>
    <x v="2"/>
    <s v="4.2"/>
    <n v="0.19219298245614036"/>
  </r>
  <r>
    <s v="D1616"/>
    <s v="2024-01-26 16:00:00"/>
    <x v="16"/>
    <s v="2024-01-27 04:00:00"/>
    <s v="2024/01/27"/>
    <s v="2024-01-27 02:00:00"/>
    <s v="2024/01/27"/>
    <s v="Winter"/>
    <n v="3.9999999999417923"/>
    <n v="0"/>
    <x v="0"/>
    <n v="12"/>
    <n v="1"/>
    <x v="3"/>
    <x v="61"/>
    <x v="331"/>
    <n v="727"/>
    <x v="25"/>
    <s v="OK"/>
    <x v="1"/>
    <x v="2"/>
    <x v="6"/>
    <x v="3"/>
    <s v="Internal"/>
    <n v="3.8"/>
    <x v="3"/>
    <s v="3.8"/>
    <n v="3.7267759562841531"/>
  </r>
  <r>
    <s v="D1615"/>
    <s v="2024-01-26 15:00:00"/>
    <x v="16"/>
    <s v="2024-01-27 03:00:00"/>
    <s v="2024/01/27"/>
    <s v="2024-01-27 01:00:00"/>
    <s v="2024/01/27"/>
    <s v="Winter"/>
    <n v="3"/>
    <n v="0"/>
    <x v="0"/>
    <n v="12"/>
    <n v="1"/>
    <x v="4"/>
    <x v="56"/>
    <x v="364"/>
    <n v="483"/>
    <x v="1"/>
    <s v="OK"/>
    <x v="3"/>
    <x v="3"/>
    <x v="9"/>
    <x v="2"/>
    <s v="Internal"/>
    <n v="4.5"/>
    <x v="0"/>
    <s v="4.5"/>
    <n v="0.31657509157509156"/>
  </r>
  <r>
    <s v="D1614"/>
    <s v="2024-01-26 14:00:00"/>
    <x v="16"/>
    <s v="2024-01-27 02:00:00"/>
    <s v="2024/01/27"/>
    <s v="2024-01-27 00:00:00"/>
    <s v="2024/01/27"/>
    <s v="Winter"/>
    <n v="2.0000000000582077"/>
    <n v="0"/>
    <x v="0"/>
    <n v="12"/>
    <n v="1"/>
    <x v="2"/>
    <x v="312"/>
    <x v="365"/>
    <n v="93"/>
    <x v="22"/>
    <s v="OK"/>
    <x v="3"/>
    <x v="1"/>
    <x v="34"/>
    <x v="2"/>
    <s v="External"/>
    <n v="3.8"/>
    <x v="3"/>
    <s v="3.8"/>
    <n v="0.75961538461538458"/>
  </r>
  <r>
    <s v="D1613"/>
    <s v="2024-01-26 13:00:00"/>
    <x v="16"/>
    <s v="2024-01-27 01:00:00"/>
    <s v="2024/01/27"/>
    <s v="2024-01-26 23:00:00"/>
    <s v="2024/01/26"/>
    <s v="Winter"/>
    <n v="24.999999999941792"/>
    <n v="1"/>
    <x v="1"/>
    <n v="12"/>
    <n v="1"/>
    <x v="3"/>
    <x v="313"/>
    <x v="4"/>
    <n v="70"/>
    <x v="22"/>
    <s v="OK"/>
    <x v="2"/>
    <x v="0"/>
    <x v="38"/>
    <x v="4"/>
    <s v="Internal"/>
    <n v="4.5"/>
    <x v="0"/>
    <s v="4.5"/>
    <n v="1.5403439153439153"/>
  </r>
  <r>
    <s v="D1612"/>
    <s v="2024-01-26 12:00:00"/>
    <x v="16"/>
    <s v="2024-01-27 00:00:00"/>
    <s v="2024/01/27"/>
    <s v="2024-01-26 22:00:00"/>
    <s v="2024/01/26"/>
    <s v="Winter"/>
    <n v="24"/>
    <n v="1"/>
    <x v="1"/>
    <n v="12"/>
    <n v="1"/>
    <x v="1"/>
    <x v="167"/>
    <x v="366"/>
    <n v="168"/>
    <x v="27"/>
    <s v="OK"/>
    <x v="2"/>
    <x v="1"/>
    <x v="33"/>
    <x v="4"/>
    <s v="Internal"/>
    <n v="4.5"/>
    <x v="0"/>
    <s v="4.5"/>
    <n v="0.20288002726653034"/>
  </r>
  <r>
    <s v="D1611"/>
    <s v="2024-01-26 11:00:00"/>
    <x v="16"/>
    <s v="2024-01-26 23:00:00"/>
    <s v="2024/01/26"/>
    <s v="2024-01-26 21:00:00"/>
    <s v="2024/01/26"/>
    <s v="Winter"/>
    <n v="23.000000000058208"/>
    <n v="0"/>
    <x v="0"/>
    <n v="12"/>
    <n v="0"/>
    <x v="0"/>
    <x v="31"/>
    <x v="367"/>
    <n v="496"/>
    <x v="17"/>
    <s v="OK"/>
    <x v="1"/>
    <x v="3"/>
    <x v="41"/>
    <x v="2"/>
    <s v="Internal"/>
    <n v="4.2"/>
    <x v="2"/>
    <s v="4.2"/>
    <n v="0.33874323761964209"/>
  </r>
  <r>
    <s v="D1610"/>
    <s v="2024-01-26 10:00:00"/>
    <x v="16"/>
    <s v="2024-01-26 22:00:00"/>
    <s v="2024/01/26"/>
    <s v="2024-01-26 20:00:00"/>
    <s v="2024/01/26"/>
    <s v="Winter"/>
    <n v="21.999999999941792"/>
    <n v="0"/>
    <x v="0"/>
    <n v="12"/>
    <n v="0"/>
    <x v="0"/>
    <x v="146"/>
    <x v="368"/>
    <n v="640"/>
    <x v="11"/>
    <s v="OK"/>
    <x v="0"/>
    <x v="0"/>
    <x v="34"/>
    <x v="3"/>
    <s v="External"/>
    <n v="4"/>
    <x v="5"/>
    <s v="4"/>
    <n v="0.24068684516880093"/>
  </r>
  <r>
    <s v="D1609"/>
    <s v="2024-01-26 09:00:00"/>
    <x v="16"/>
    <s v="2024-01-26 21:00:00"/>
    <s v="2024/01/26"/>
    <s v="2024-01-26 19:00:00"/>
    <s v="2024/01/26"/>
    <s v="Winter"/>
    <n v="21"/>
    <n v="0"/>
    <x v="0"/>
    <n v="12"/>
    <n v="0"/>
    <x v="3"/>
    <x v="314"/>
    <x v="369"/>
    <n v="741"/>
    <x v="21"/>
    <s v="OK"/>
    <x v="2"/>
    <x v="1"/>
    <x v="44"/>
    <x v="4"/>
    <s v="Internal"/>
    <m/>
    <x v="10"/>
    <s v="4.3"/>
    <n v="0.47234513274336282"/>
  </r>
  <r>
    <s v="D1608"/>
    <s v="2024-01-26 08:00:00"/>
    <x v="16"/>
    <s v="2024-01-26 20:00:00"/>
    <s v="2024/01/26"/>
    <s v="2024-01-26 18:00:00"/>
    <s v="2024/01/26"/>
    <s v="Winter"/>
    <n v="20.000000000058208"/>
    <n v="0"/>
    <x v="0"/>
    <n v="12"/>
    <n v="0"/>
    <x v="5"/>
    <x v="315"/>
    <x v="370"/>
    <n v="457"/>
    <x v="22"/>
    <s v="OK"/>
    <x v="1"/>
    <x v="3"/>
    <x v="49"/>
    <x v="0"/>
    <s v="Internal"/>
    <m/>
    <x v="1"/>
    <s v="4.2"/>
    <n v="0.28265765765765766"/>
  </r>
  <r>
    <s v="D1607"/>
    <s v="2024-01-26 07:00:00"/>
    <x v="16"/>
    <s v="2024-01-26 19:00:00"/>
    <s v="2024/01/26"/>
    <s v="2024-01-26 17:00:00"/>
    <s v="2024/01/26"/>
    <s v="Winter"/>
    <n v="18.999999999941792"/>
    <n v="0"/>
    <x v="0"/>
    <n v="12"/>
    <n v="0"/>
    <x v="2"/>
    <x v="275"/>
    <x v="371"/>
    <n v="355"/>
    <x v="12"/>
    <s v="OK"/>
    <x v="1"/>
    <x v="1"/>
    <x v="7"/>
    <x v="0"/>
    <s v="Internal"/>
    <n v="4"/>
    <x v="5"/>
    <s v="4"/>
    <n v="0.61120309050772625"/>
  </r>
  <r>
    <s v="D1606"/>
    <s v="2024-01-26 06:00:00"/>
    <x v="16"/>
    <s v="2024-01-26 18:00:00"/>
    <s v="2024/01/26"/>
    <s v="2024-01-26 16:00:00"/>
    <s v="2024/01/26"/>
    <s v="Winter"/>
    <n v="18"/>
    <n v="0"/>
    <x v="0"/>
    <n v="12"/>
    <n v="0"/>
    <x v="0"/>
    <x v="316"/>
    <x v="372"/>
    <n v="726"/>
    <x v="1"/>
    <s v="OK"/>
    <x v="1"/>
    <x v="2"/>
    <x v="0"/>
    <x v="0"/>
    <s v="External"/>
    <n v="4.7"/>
    <x v="9"/>
    <s v="4.7"/>
    <n v="1.3376251788268956"/>
  </r>
  <r>
    <s v="D1605"/>
    <s v="2024-01-26 05:00:00"/>
    <x v="16"/>
    <s v="2024-01-26 17:00:00"/>
    <s v="2024/01/26"/>
    <s v="2024-01-26 15:00:00"/>
    <s v="2024/01/26"/>
    <s v="Winter"/>
    <n v="17.000000000058208"/>
    <n v="0"/>
    <x v="0"/>
    <n v="12"/>
    <n v="0"/>
    <x v="5"/>
    <x v="317"/>
    <x v="373"/>
    <n v="305"/>
    <x v="6"/>
    <s v="OK"/>
    <x v="3"/>
    <x v="0"/>
    <x v="8"/>
    <x v="2"/>
    <s v="External"/>
    <n v="4.7"/>
    <x v="9"/>
    <s v="4.7"/>
    <n v="0.54913294797687862"/>
  </r>
  <r>
    <s v="D1604"/>
    <s v="2024-01-26 04:00:00"/>
    <x v="16"/>
    <s v="2024-01-26 16:00:00"/>
    <s v="2024/01/26"/>
    <s v="2024-01-26 14:00:00"/>
    <s v="2024/01/26"/>
    <s v="Winter"/>
    <n v="15.999999999941792"/>
    <n v="0"/>
    <x v="0"/>
    <n v="12"/>
    <n v="0"/>
    <x v="2"/>
    <x v="129"/>
    <x v="152"/>
    <n v="164"/>
    <x v="24"/>
    <s v="OK"/>
    <x v="2"/>
    <x v="0"/>
    <x v="18"/>
    <x v="1"/>
    <s v="Internal"/>
    <m/>
    <x v="12"/>
    <s v="4.2"/>
    <n v="0.21217166111727709"/>
  </r>
  <r>
    <s v="D1603"/>
    <s v="2024-01-26 03:00:00"/>
    <x v="16"/>
    <s v="2024-01-26 15:00:00"/>
    <s v="2024/01/26"/>
    <s v="2024-01-26 13:00:00"/>
    <s v="2024/01/26"/>
    <s v="Winter"/>
    <n v="15"/>
    <n v="0"/>
    <x v="0"/>
    <n v="12"/>
    <n v="0"/>
    <x v="2"/>
    <x v="138"/>
    <x v="374"/>
    <n v="596"/>
    <x v="17"/>
    <s v="OK"/>
    <x v="3"/>
    <x v="1"/>
    <x v="42"/>
    <x v="0"/>
    <s v="Internal"/>
    <m/>
    <x v="1"/>
    <s v="4.2"/>
    <n v="1.1603773584905661"/>
  </r>
  <r>
    <s v="D1602"/>
    <s v="2024-01-26 02:00:00"/>
    <x v="16"/>
    <s v="2024-01-26 14:00:00"/>
    <s v="2024/01/26"/>
    <s v="2024-01-26 12:00:00"/>
    <s v="2024/01/26"/>
    <s v="Winter"/>
    <n v="14.000000000058208"/>
    <n v="0"/>
    <x v="0"/>
    <n v="12"/>
    <n v="0"/>
    <x v="5"/>
    <x v="250"/>
    <x v="375"/>
    <n v="289"/>
    <x v="9"/>
    <s v="OK"/>
    <x v="0"/>
    <x v="0"/>
    <x v="39"/>
    <x v="4"/>
    <s v="External"/>
    <n v="4"/>
    <x v="5"/>
    <s v="4"/>
    <n v="7.5573192239858908E-2"/>
  </r>
  <r>
    <s v="D1601"/>
    <s v="2024-01-26 01:00:00"/>
    <x v="16"/>
    <s v="2024-01-26 13:00:00"/>
    <s v="2024/01/26"/>
    <s v="2024-01-26 11:00:00"/>
    <s v="2024/01/26"/>
    <s v="Winter"/>
    <n v="12.999999999941792"/>
    <n v="0"/>
    <x v="0"/>
    <n v="12"/>
    <n v="0"/>
    <x v="3"/>
    <x v="318"/>
    <x v="37"/>
    <n v="484"/>
    <x v="14"/>
    <s v="OK"/>
    <x v="1"/>
    <x v="1"/>
    <x v="2"/>
    <x v="1"/>
    <s v="Internal"/>
    <m/>
    <x v="12"/>
    <s v="4.2"/>
    <n v="0.67163882259347651"/>
  </r>
  <r>
    <s v="D1600"/>
    <s v="2024-01-26 00:00:00"/>
    <x v="16"/>
    <s v="2024-01-26 12:00:00"/>
    <s v="2024/01/26"/>
    <s v="2024-01-26 10:00:00"/>
    <s v="2024/01/26"/>
    <s v="Winter"/>
    <n v="12"/>
    <n v="0"/>
    <x v="0"/>
    <n v="12"/>
    <n v="0"/>
    <x v="5"/>
    <x v="319"/>
    <x v="376"/>
    <n v="778"/>
    <x v="5"/>
    <s v="OK"/>
    <x v="3"/>
    <x v="3"/>
    <x v="1"/>
    <x v="3"/>
    <s v="External"/>
    <n v="4.2"/>
    <x v="2"/>
    <s v="4.2"/>
    <n v="0.18508287292817679"/>
  </r>
  <r>
    <s v="D1599"/>
    <s v="2024-01-25 23:00:00"/>
    <x v="17"/>
    <s v="2024-01-26 11:00:00"/>
    <s v="2024/01/26"/>
    <s v="2024-01-26 09:00:00"/>
    <s v="2024/01/26"/>
    <s v="Winter"/>
    <n v="11.000000000058208"/>
    <n v="0"/>
    <x v="0"/>
    <n v="12"/>
    <n v="1"/>
    <x v="0"/>
    <x v="320"/>
    <x v="377"/>
    <n v="133"/>
    <x v="23"/>
    <s v="OK"/>
    <x v="2"/>
    <x v="3"/>
    <x v="32"/>
    <x v="3"/>
    <s v="External"/>
    <m/>
    <x v="11"/>
    <s v="4.2"/>
    <n v="0.73056653491436097"/>
  </r>
  <r>
    <s v="D1598"/>
    <s v="2024-01-25 22:00:00"/>
    <x v="17"/>
    <s v="2024-01-26 10:00:00"/>
    <s v="2024/01/26"/>
    <s v="2024-01-26 08:00:00"/>
    <s v="2024/01/26"/>
    <s v="Winter"/>
    <n v="9.9999999999417923"/>
    <n v="0"/>
    <x v="0"/>
    <n v="12"/>
    <n v="1"/>
    <x v="5"/>
    <x v="321"/>
    <x v="378"/>
    <n v="710"/>
    <x v="10"/>
    <s v="OK"/>
    <x v="3"/>
    <x v="1"/>
    <x v="22"/>
    <x v="3"/>
    <s v="External"/>
    <m/>
    <x v="11"/>
    <s v="4.2"/>
    <n v="0.35967503692762187"/>
  </r>
  <r>
    <s v="D1597"/>
    <s v="2024-01-25 21:00:00"/>
    <x v="17"/>
    <s v="2024-01-26 09:00:00"/>
    <s v="2024/01/26"/>
    <s v="2024-01-26 07:00:00"/>
    <s v="2024/01/26"/>
    <s v="Winter"/>
    <n v="9"/>
    <n v="0"/>
    <x v="0"/>
    <n v="12"/>
    <n v="1"/>
    <x v="4"/>
    <x v="63"/>
    <x v="379"/>
    <n v="487"/>
    <x v="1"/>
    <s v="OK"/>
    <x v="0"/>
    <x v="1"/>
    <x v="4"/>
    <x v="2"/>
    <s v="External"/>
    <m/>
    <x v="4"/>
    <s v="4.2"/>
    <n v="1.9897260273972603"/>
  </r>
  <r>
    <s v="D1596"/>
    <s v="2024-01-25 20:00:00"/>
    <x v="17"/>
    <s v="2024-01-26 08:00:00"/>
    <s v="2024/01/26"/>
    <s v="2024-01-26 06:00:00"/>
    <s v="2024/01/26"/>
    <s v="Winter"/>
    <n v="8.0000000000582077"/>
    <n v="0"/>
    <x v="0"/>
    <n v="12"/>
    <n v="1"/>
    <x v="1"/>
    <x v="147"/>
    <x v="380"/>
    <n v="456"/>
    <x v="6"/>
    <s v="OK"/>
    <x v="3"/>
    <x v="3"/>
    <x v="29"/>
    <x v="1"/>
    <s v="External"/>
    <n v="4.7"/>
    <x v="9"/>
    <s v="4.7"/>
    <n v="0.52497371188222919"/>
  </r>
  <r>
    <s v="D1595"/>
    <s v="2024-01-25 19:00:00"/>
    <x v="17"/>
    <s v="2024-01-26 07:00:00"/>
    <s v="2024/01/26"/>
    <s v="2024-01-26 05:00:00"/>
    <s v="2024/01/26"/>
    <s v="Winter"/>
    <n v="6.9999999999417923"/>
    <n v="0"/>
    <x v="0"/>
    <n v="12"/>
    <n v="1"/>
    <x v="5"/>
    <x v="322"/>
    <x v="381"/>
    <n v="691"/>
    <x v="14"/>
    <s v="OK"/>
    <x v="0"/>
    <x v="2"/>
    <x v="8"/>
    <x v="3"/>
    <s v="Internal"/>
    <m/>
    <x v="8"/>
    <s v="4.2"/>
    <n v="0.31321839080459768"/>
  </r>
  <r>
    <s v="D1594"/>
    <s v="2024-01-25 18:00:00"/>
    <x v="17"/>
    <s v="2024-01-26 06:00:00"/>
    <s v="2024/01/26"/>
    <s v="2024-01-26 04:00:00"/>
    <s v="2024/01/26"/>
    <s v="Winter"/>
    <n v="6"/>
    <n v="0"/>
    <x v="0"/>
    <n v="12"/>
    <n v="1"/>
    <x v="2"/>
    <x v="323"/>
    <x v="382"/>
    <n v="586"/>
    <x v="7"/>
    <s v="OK"/>
    <x v="1"/>
    <x v="3"/>
    <x v="0"/>
    <x v="4"/>
    <s v="Internal"/>
    <m/>
    <x v="10"/>
    <s v="4.3"/>
    <n v="0.1516531713900135"/>
  </r>
  <r>
    <s v="D1593"/>
    <s v="2024-01-25 17:00:00"/>
    <x v="17"/>
    <s v="2024-01-26 05:00:00"/>
    <s v="2024/01/26"/>
    <s v="2024-01-26 03:00:00"/>
    <s v="2024/01/26"/>
    <s v="Winter"/>
    <n v="5.0000000000582077"/>
    <n v="0"/>
    <x v="0"/>
    <n v="12"/>
    <n v="1"/>
    <x v="3"/>
    <x v="324"/>
    <x v="383"/>
    <n v="248"/>
    <x v="15"/>
    <s v="OK"/>
    <x v="3"/>
    <x v="1"/>
    <x v="36"/>
    <x v="0"/>
    <s v="External"/>
    <n v="4.5"/>
    <x v="0"/>
    <s v="4.5"/>
    <n v="0.45451237263464339"/>
  </r>
  <r>
    <s v="D1592"/>
    <s v="2024-01-25 16:00:00"/>
    <x v="17"/>
    <s v="2024-01-26 04:00:00"/>
    <s v="2024/01/26"/>
    <s v="2024-01-26 02:00:00"/>
    <s v="2024/01/26"/>
    <s v="Winter"/>
    <n v="3.9999999999417923"/>
    <n v="0"/>
    <x v="0"/>
    <n v="12"/>
    <n v="1"/>
    <x v="4"/>
    <x v="325"/>
    <x v="247"/>
    <n v="242"/>
    <x v="8"/>
    <s v="OK"/>
    <x v="0"/>
    <x v="0"/>
    <x v="48"/>
    <x v="4"/>
    <s v="Internal"/>
    <m/>
    <x v="10"/>
    <s v="4.3"/>
    <n v="0.4698669991687448"/>
  </r>
  <r>
    <s v="D1591"/>
    <s v="2024-01-25 15:00:00"/>
    <x v="17"/>
    <s v="2024-01-26 03:00:00"/>
    <s v="2024/01/26"/>
    <s v="2024-01-26 01:00:00"/>
    <s v="2024/01/26"/>
    <s v="Winter"/>
    <n v="3"/>
    <n v="0"/>
    <x v="0"/>
    <n v="12"/>
    <n v="1"/>
    <x v="1"/>
    <x v="326"/>
    <x v="384"/>
    <n v="502"/>
    <x v="6"/>
    <s v="OK"/>
    <x v="0"/>
    <x v="0"/>
    <x v="30"/>
    <x v="1"/>
    <s v="External"/>
    <n v="4"/>
    <x v="5"/>
    <s v="4"/>
    <n v="0.26612021857923496"/>
  </r>
  <r>
    <s v="D1590"/>
    <s v="2024-01-25 14:00:00"/>
    <x v="17"/>
    <s v="2024-01-26 02:00:00"/>
    <s v="2024/01/26"/>
    <s v="2024-01-26 00:00:00"/>
    <s v="2024/01/26"/>
    <s v="Winter"/>
    <n v="2.0000000000582077"/>
    <n v="0"/>
    <x v="0"/>
    <n v="12"/>
    <n v="1"/>
    <x v="2"/>
    <x v="327"/>
    <x v="385"/>
    <n v="310"/>
    <x v="15"/>
    <s v="OK"/>
    <x v="2"/>
    <x v="1"/>
    <x v="42"/>
    <x v="4"/>
    <s v="Internal"/>
    <n v="4"/>
    <x v="5"/>
    <s v="4"/>
    <n v="1.4679245283018867"/>
  </r>
  <r>
    <s v="D1589"/>
    <s v="2024-01-25 13:00:00"/>
    <x v="17"/>
    <s v="2024-01-26 01:00:00"/>
    <s v="2024/01/26"/>
    <s v="2024-01-25 23:00:00"/>
    <s v="2024/01/25"/>
    <s v="Winter"/>
    <n v="24.999999999941792"/>
    <n v="1"/>
    <x v="1"/>
    <n v="12"/>
    <n v="1"/>
    <x v="0"/>
    <x v="328"/>
    <x v="386"/>
    <n v="482"/>
    <x v="9"/>
    <s v="OK"/>
    <x v="1"/>
    <x v="1"/>
    <x v="13"/>
    <x v="3"/>
    <s v="Internal"/>
    <m/>
    <x v="8"/>
    <s v="4.2"/>
    <n v="0.36732456140350878"/>
  </r>
  <r>
    <s v="D1588"/>
    <s v="2024-01-25 12:00:00"/>
    <x v="17"/>
    <s v="2024-01-26 00:00:00"/>
    <s v="2024/01/26"/>
    <s v="2024-01-25 22:00:00"/>
    <s v="2024/01/25"/>
    <s v="Winter"/>
    <n v="24"/>
    <n v="1"/>
    <x v="1"/>
    <n v="12"/>
    <n v="1"/>
    <x v="1"/>
    <x v="329"/>
    <x v="26"/>
    <n v="357"/>
    <x v="18"/>
    <s v="OK"/>
    <x v="3"/>
    <x v="1"/>
    <x v="19"/>
    <x v="3"/>
    <s v="External"/>
    <n v="3.8"/>
    <x v="3"/>
    <s v="3.8"/>
    <n v="0.5101374570446735"/>
  </r>
  <r>
    <s v="D1587"/>
    <s v="2024-01-25 11:00:00"/>
    <x v="17"/>
    <s v="2024-01-25 23:00:00"/>
    <s v="2024/01/25"/>
    <s v="2024-01-25 21:00:00"/>
    <s v="2024/01/25"/>
    <s v="Winter"/>
    <n v="23.000000000058208"/>
    <n v="0"/>
    <x v="0"/>
    <n v="12"/>
    <n v="0"/>
    <x v="5"/>
    <x v="323"/>
    <x v="387"/>
    <n v="704"/>
    <x v="3"/>
    <s v="OK"/>
    <x v="1"/>
    <x v="1"/>
    <x v="4"/>
    <x v="4"/>
    <s v="External"/>
    <n v="4.7"/>
    <x v="9"/>
    <s v="4.7"/>
    <n v="0.14203778677462889"/>
  </r>
  <r>
    <s v="D1586"/>
    <s v="2024-01-25 10:00:00"/>
    <x v="17"/>
    <s v="2024-01-25 22:00:00"/>
    <s v="2024/01/25"/>
    <s v="2024-01-25 20:00:00"/>
    <s v="2024/01/25"/>
    <s v="Winter"/>
    <n v="21.999999999941792"/>
    <n v="0"/>
    <x v="0"/>
    <n v="12"/>
    <n v="0"/>
    <x v="3"/>
    <x v="330"/>
    <x v="388"/>
    <n v="535"/>
    <x v="6"/>
    <s v="OK"/>
    <x v="1"/>
    <x v="1"/>
    <x v="34"/>
    <x v="2"/>
    <s v="Internal"/>
    <m/>
    <x v="14"/>
    <s v="4.1"/>
    <n v="0.29766875434933893"/>
  </r>
  <r>
    <s v="D1585"/>
    <s v="2024-01-25 09:00:00"/>
    <x v="17"/>
    <s v="2024-01-25 21:00:00"/>
    <s v="2024/01/25"/>
    <s v="2024-01-25 19:00:00"/>
    <s v="2024/01/25"/>
    <s v="Winter"/>
    <n v="21"/>
    <n v="0"/>
    <x v="0"/>
    <n v="12"/>
    <n v="0"/>
    <x v="2"/>
    <x v="331"/>
    <x v="389"/>
    <n v="101"/>
    <x v="21"/>
    <s v="OK"/>
    <x v="1"/>
    <x v="2"/>
    <x v="0"/>
    <x v="4"/>
    <s v="External"/>
    <n v="4.5"/>
    <x v="0"/>
    <s v="4.5"/>
    <n v="0.37071563088512244"/>
  </r>
  <r>
    <s v="D1584"/>
    <s v="2024-01-25 08:00:00"/>
    <x v="17"/>
    <s v="2024-01-25 20:00:00"/>
    <s v="2024/01/25"/>
    <s v="2024-01-25 18:00:00"/>
    <s v="2024/01/25"/>
    <s v="Winter"/>
    <n v="20.000000000058208"/>
    <n v="0"/>
    <x v="0"/>
    <n v="12"/>
    <n v="0"/>
    <x v="2"/>
    <x v="309"/>
    <x v="390"/>
    <n v="676"/>
    <x v="12"/>
    <s v="OK"/>
    <x v="1"/>
    <x v="2"/>
    <x v="21"/>
    <x v="4"/>
    <s v="Internal"/>
    <m/>
    <x v="10"/>
    <s v="4.3"/>
    <n v="0.45128676470588236"/>
  </r>
  <r>
    <s v="D1583"/>
    <s v="2024-01-25 07:00:00"/>
    <x v="17"/>
    <s v="2024-01-25 19:00:00"/>
    <s v="2024/01/25"/>
    <s v="2024-01-25 17:00:00"/>
    <s v="2024/01/25"/>
    <s v="Winter"/>
    <n v="18.999999999941792"/>
    <n v="0"/>
    <x v="0"/>
    <n v="12"/>
    <n v="0"/>
    <x v="2"/>
    <x v="332"/>
    <x v="391"/>
    <n v="493"/>
    <x v="9"/>
    <s v="OK"/>
    <x v="1"/>
    <x v="2"/>
    <x v="43"/>
    <x v="1"/>
    <s v="Internal"/>
    <n v="4.2"/>
    <x v="2"/>
    <s v="4.2"/>
    <n v="0.76054590570719605"/>
  </r>
  <r>
    <s v="D1582"/>
    <s v="2024-01-25 06:00:00"/>
    <x v="17"/>
    <s v="2024-01-25 18:00:00"/>
    <s v="2024/01/25"/>
    <s v="2024-01-25 16:00:00"/>
    <s v="2024/01/25"/>
    <s v="Winter"/>
    <n v="18"/>
    <n v="0"/>
    <x v="0"/>
    <n v="12"/>
    <n v="0"/>
    <x v="4"/>
    <x v="214"/>
    <x v="392"/>
    <n v="181"/>
    <x v="11"/>
    <s v="OK"/>
    <x v="3"/>
    <x v="1"/>
    <x v="1"/>
    <x v="0"/>
    <s v="External"/>
    <m/>
    <x v="7"/>
    <s v="4.3"/>
    <n v="1.2468847352024923"/>
  </r>
  <r>
    <s v="D1581"/>
    <s v="2024-01-25 05:00:00"/>
    <x v="17"/>
    <s v="2024-01-25 17:00:00"/>
    <s v="2024/01/25"/>
    <s v="2024-01-25 15:00:00"/>
    <s v="2024/01/25"/>
    <s v="Winter"/>
    <n v="17.000000000058208"/>
    <n v="0"/>
    <x v="0"/>
    <n v="12"/>
    <n v="0"/>
    <x v="5"/>
    <x v="266"/>
    <x v="393"/>
    <n v="679"/>
    <x v="15"/>
    <s v="OK"/>
    <x v="3"/>
    <x v="1"/>
    <x v="44"/>
    <x v="0"/>
    <s v="Internal"/>
    <m/>
    <x v="1"/>
    <s v="4.2"/>
    <n v="0.3250414593698176"/>
  </r>
  <r>
    <s v="D1580"/>
    <s v="2024-01-25 04:00:00"/>
    <x v="17"/>
    <s v="2024-01-25 16:00:00"/>
    <s v="2024/01/25"/>
    <s v="2024-01-25 14:00:00"/>
    <s v="2024/01/25"/>
    <s v="Winter"/>
    <n v="15.999999999941792"/>
    <n v="0"/>
    <x v="0"/>
    <n v="12"/>
    <n v="0"/>
    <x v="4"/>
    <x v="333"/>
    <x v="394"/>
    <n v="548"/>
    <x v="5"/>
    <s v="OK"/>
    <x v="1"/>
    <x v="3"/>
    <x v="25"/>
    <x v="2"/>
    <s v="External"/>
    <n v="4.7"/>
    <x v="9"/>
    <s v="4.7"/>
    <n v="1.3902116402116402"/>
  </r>
  <r>
    <s v="D1579"/>
    <s v="2024-01-25 03:00:00"/>
    <x v="17"/>
    <s v="2024-01-25 15:00:00"/>
    <s v="2024/01/25"/>
    <s v="2024-01-25 13:00:00"/>
    <s v="2024/01/25"/>
    <s v="Winter"/>
    <n v="15"/>
    <n v="0"/>
    <x v="0"/>
    <n v="12"/>
    <n v="0"/>
    <x v="2"/>
    <x v="334"/>
    <x v="395"/>
    <n v="475"/>
    <x v="24"/>
    <s v="OK"/>
    <x v="2"/>
    <x v="0"/>
    <x v="5"/>
    <x v="0"/>
    <s v="Internal"/>
    <n v="4.2"/>
    <x v="2"/>
    <s v="4.2"/>
    <n v="0.13945578231292516"/>
  </r>
  <r>
    <s v="D1578"/>
    <s v="2024-01-25 02:00:00"/>
    <x v="17"/>
    <s v="2024-01-25 14:00:00"/>
    <s v="2024/01/25"/>
    <s v="2024-01-25 12:00:00"/>
    <s v="2024/01/25"/>
    <s v="Winter"/>
    <n v="14.000000000058208"/>
    <n v="0"/>
    <x v="0"/>
    <n v="12"/>
    <n v="0"/>
    <x v="5"/>
    <x v="94"/>
    <x v="396"/>
    <n v="756"/>
    <x v="10"/>
    <s v="OK"/>
    <x v="1"/>
    <x v="2"/>
    <x v="8"/>
    <x v="1"/>
    <s v="External"/>
    <n v="4"/>
    <x v="5"/>
    <s v="4"/>
    <n v="0.31850137174211246"/>
  </r>
  <r>
    <s v="D1577"/>
    <s v="2024-01-25 01:00:00"/>
    <x v="17"/>
    <s v="2024-01-25 13:00:00"/>
    <s v="2024/01/25"/>
    <s v="2024-01-25 11:00:00"/>
    <s v="2024/01/25"/>
    <s v="Winter"/>
    <n v="12.999999999941792"/>
    <n v="0"/>
    <x v="0"/>
    <n v="12"/>
    <n v="0"/>
    <x v="0"/>
    <x v="216"/>
    <x v="397"/>
    <n v="285"/>
    <x v="12"/>
    <s v="OK"/>
    <x v="2"/>
    <x v="3"/>
    <x v="16"/>
    <x v="0"/>
    <s v="External"/>
    <n v="4.5"/>
    <x v="0"/>
    <s v="4.5"/>
    <n v="0.24453840732910501"/>
  </r>
  <r>
    <s v="D1576"/>
    <s v="2024-01-25 00:00:00"/>
    <x v="17"/>
    <s v="2024-01-25 12:00:00"/>
    <s v="2024/01/25"/>
    <s v="2024-01-25 10:00:00"/>
    <s v="2024/01/25"/>
    <s v="Winter"/>
    <n v="12"/>
    <n v="0"/>
    <x v="0"/>
    <n v="12"/>
    <n v="0"/>
    <x v="5"/>
    <x v="230"/>
    <x v="398"/>
    <n v="102"/>
    <x v="5"/>
    <s v="OK"/>
    <x v="1"/>
    <x v="2"/>
    <x v="3"/>
    <x v="0"/>
    <s v="External"/>
    <n v="4.5"/>
    <x v="0"/>
    <s v="4.5"/>
    <n v="0.49705014749262538"/>
  </r>
  <r>
    <s v="D1575"/>
    <s v="2024-01-24 23:00:00"/>
    <x v="18"/>
    <s v="2024-01-25 11:00:00"/>
    <s v="2024/01/25"/>
    <s v="2024-01-25 09:00:00"/>
    <s v="2024/01/25"/>
    <s v="Winter"/>
    <n v="11.000000000058208"/>
    <n v="0"/>
    <x v="0"/>
    <n v="12"/>
    <n v="1"/>
    <x v="3"/>
    <x v="335"/>
    <x v="399"/>
    <n v="637"/>
    <x v="24"/>
    <s v="OK"/>
    <x v="3"/>
    <x v="1"/>
    <x v="44"/>
    <x v="0"/>
    <s v="Internal"/>
    <n v="4.7"/>
    <x v="9"/>
    <s v="4.7"/>
    <n v="0.75722543352601157"/>
  </r>
  <r>
    <s v="D1574"/>
    <s v="2024-01-24 22:00:00"/>
    <x v="18"/>
    <s v="2024-01-25 10:00:00"/>
    <s v="2024/01/25"/>
    <s v="2024-01-25 08:00:00"/>
    <s v="2024/01/25"/>
    <s v="Winter"/>
    <n v="9.9999999999417923"/>
    <n v="0"/>
    <x v="0"/>
    <n v="12"/>
    <n v="1"/>
    <x v="4"/>
    <x v="205"/>
    <x v="400"/>
    <n v="334"/>
    <x v="17"/>
    <s v="OK"/>
    <x v="2"/>
    <x v="1"/>
    <x v="31"/>
    <x v="3"/>
    <s v="External"/>
    <m/>
    <x v="11"/>
    <s v="4.2"/>
    <n v="0.83128415300546443"/>
  </r>
  <r>
    <s v="D1573"/>
    <s v="2024-01-24 21:00:00"/>
    <x v="18"/>
    <s v="2024-01-25 09:00:00"/>
    <s v="2024/01/25"/>
    <s v="2024-01-25 07:00:00"/>
    <s v="2024/01/25"/>
    <s v="Winter"/>
    <n v="9"/>
    <n v="0"/>
    <x v="0"/>
    <n v="12"/>
    <n v="1"/>
    <x v="3"/>
    <x v="226"/>
    <x v="323"/>
    <n v="233"/>
    <x v="1"/>
    <s v="OK"/>
    <x v="1"/>
    <x v="1"/>
    <x v="40"/>
    <x v="4"/>
    <s v="Internal"/>
    <n v="3.8"/>
    <x v="3"/>
    <s v="3.8"/>
    <n v="0.25331491712707183"/>
  </r>
  <r>
    <s v="D1572"/>
    <s v="2024-01-24 20:00:00"/>
    <x v="18"/>
    <s v="2024-01-25 08:00:00"/>
    <s v="2024/01/25"/>
    <s v="2024-01-25 06:00:00"/>
    <s v="2024/01/25"/>
    <s v="Winter"/>
    <n v="8.0000000000582077"/>
    <n v="0"/>
    <x v="0"/>
    <n v="12"/>
    <n v="1"/>
    <x v="2"/>
    <x v="336"/>
    <x v="401"/>
    <n v="522"/>
    <x v="28"/>
    <s v="OK"/>
    <x v="1"/>
    <x v="2"/>
    <x v="1"/>
    <x v="2"/>
    <s v="Internal"/>
    <n v="4"/>
    <x v="5"/>
    <s v="4"/>
    <n v="0.49393004115226335"/>
  </r>
  <r>
    <s v="D1571"/>
    <s v="2024-01-24 19:00:00"/>
    <x v="18"/>
    <s v="2024-01-25 07:00:00"/>
    <s v="2024/01/25"/>
    <s v="2024-01-25 05:00:00"/>
    <s v="2024/01/25"/>
    <s v="Winter"/>
    <n v="6.9999999999417923"/>
    <n v="0"/>
    <x v="0"/>
    <n v="12"/>
    <n v="1"/>
    <x v="3"/>
    <x v="337"/>
    <x v="402"/>
    <n v="175"/>
    <x v="17"/>
    <s v="OK"/>
    <x v="1"/>
    <x v="0"/>
    <x v="18"/>
    <x v="4"/>
    <s v="Internal"/>
    <n v="4.5"/>
    <x v="0"/>
    <s v="4.5"/>
    <n v="0.32083825265643445"/>
  </r>
  <r>
    <s v="D1570"/>
    <s v="2024-01-24 18:00:00"/>
    <x v="18"/>
    <s v="2024-01-25 06:00:00"/>
    <s v="2024/01/25"/>
    <s v="2024-01-25 04:00:00"/>
    <s v="2024/01/25"/>
    <s v="Winter"/>
    <n v="6"/>
    <n v="0"/>
    <x v="0"/>
    <n v="12"/>
    <n v="1"/>
    <x v="2"/>
    <x v="338"/>
    <x v="249"/>
    <n v="616"/>
    <x v="27"/>
    <s v="OK"/>
    <x v="1"/>
    <x v="1"/>
    <x v="24"/>
    <x v="2"/>
    <s v="External"/>
    <n v="4.2"/>
    <x v="2"/>
    <s v="4.2"/>
    <n v="0.52345844504021444"/>
  </r>
  <r>
    <s v="D1569"/>
    <s v="2024-01-24 17:00:00"/>
    <x v="18"/>
    <s v="2024-01-25 05:00:00"/>
    <s v="2024/01/25"/>
    <s v="2024-01-25 03:00:00"/>
    <s v="2024/01/25"/>
    <s v="Winter"/>
    <n v="5.0000000000582077"/>
    <n v="0"/>
    <x v="0"/>
    <n v="12"/>
    <n v="1"/>
    <x v="2"/>
    <x v="339"/>
    <x v="403"/>
    <n v="285"/>
    <x v="1"/>
    <s v="OK"/>
    <x v="0"/>
    <x v="0"/>
    <x v="46"/>
    <x v="2"/>
    <s v="Internal"/>
    <n v="4"/>
    <x v="5"/>
    <s v="4"/>
    <n v="0.43133242382901321"/>
  </r>
  <r>
    <s v="D1568"/>
    <s v="2024-01-24 16:00:00"/>
    <x v="18"/>
    <s v="2024-01-25 04:00:00"/>
    <s v="2024/01/25"/>
    <s v="2024-01-25 02:00:00"/>
    <s v="2024/01/25"/>
    <s v="Winter"/>
    <n v="3.9999999999417923"/>
    <n v="0"/>
    <x v="0"/>
    <n v="12"/>
    <n v="1"/>
    <x v="3"/>
    <x v="143"/>
    <x v="404"/>
    <n v="335"/>
    <x v="17"/>
    <s v="OK"/>
    <x v="1"/>
    <x v="1"/>
    <x v="13"/>
    <x v="3"/>
    <s v="External"/>
    <n v="4.5"/>
    <x v="0"/>
    <s v="4.5"/>
    <n v="0.73591127098321341"/>
  </r>
  <r>
    <s v="D1567"/>
    <s v="2024-01-24 15:00:00"/>
    <x v="18"/>
    <s v="2024-01-25 03:00:00"/>
    <s v="2024/01/25"/>
    <s v="2024-01-25 01:00:00"/>
    <s v="2024/01/25"/>
    <s v="Winter"/>
    <n v="3"/>
    <n v="0"/>
    <x v="0"/>
    <n v="12"/>
    <n v="1"/>
    <x v="2"/>
    <x v="340"/>
    <x v="405"/>
    <n v="545"/>
    <x v="5"/>
    <s v="OK"/>
    <x v="0"/>
    <x v="3"/>
    <x v="46"/>
    <x v="4"/>
    <s v="External"/>
    <n v="4.7"/>
    <x v="9"/>
    <s v="4.7"/>
    <n v="0.80113636363636365"/>
  </r>
  <r>
    <s v="D1566"/>
    <s v="2024-01-24 14:00:00"/>
    <x v="18"/>
    <s v="2024-01-25 02:00:00"/>
    <s v="2024/01/25"/>
    <s v="2024-01-25 00:00:00"/>
    <s v="2024/01/25"/>
    <s v="Winter"/>
    <n v="2.0000000000582077"/>
    <n v="0"/>
    <x v="0"/>
    <n v="12"/>
    <n v="1"/>
    <x v="5"/>
    <x v="341"/>
    <x v="406"/>
    <n v="181"/>
    <x v="27"/>
    <s v="OK"/>
    <x v="0"/>
    <x v="0"/>
    <x v="34"/>
    <x v="3"/>
    <s v="External"/>
    <n v="3.8"/>
    <x v="3"/>
    <s v="3.8"/>
    <n v="0.44591416813639034"/>
  </r>
  <r>
    <s v="D1565"/>
    <s v="2024-01-24 13:00:00"/>
    <x v="18"/>
    <s v="2024-01-25 01:00:00"/>
    <s v="2024/01/25"/>
    <s v="2024-01-24 23:00:00"/>
    <s v="2024/01/24"/>
    <s v="Winter"/>
    <n v="24.999999999941792"/>
    <n v="1"/>
    <x v="1"/>
    <n v="12"/>
    <n v="1"/>
    <x v="2"/>
    <x v="83"/>
    <x v="407"/>
    <n v="282"/>
    <x v="10"/>
    <s v="OK"/>
    <x v="2"/>
    <x v="2"/>
    <x v="30"/>
    <x v="2"/>
    <s v="Internal"/>
    <n v="4.5"/>
    <x v="0"/>
    <s v="4.5"/>
    <n v="0.19662534435261708"/>
  </r>
  <r>
    <s v="D1564"/>
    <s v="2024-01-24 12:00:00"/>
    <x v="18"/>
    <s v="2024-01-25 00:00:00"/>
    <s v="2024/01/25"/>
    <s v="2024-01-24 22:00:00"/>
    <s v="2024/01/24"/>
    <s v="Winter"/>
    <n v="24"/>
    <n v="1"/>
    <x v="1"/>
    <n v="12"/>
    <n v="1"/>
    <x v="5"/>
    <x v="342"/>
    <x v="408"/>
    <n v="720"/>
    <x v="12"/>
    <s v="OK"/>
    <x v="3"/>
    <x v="0"/>
    <x v="44"/>
    <x v="2"/>
    <s v="External"/>
    <m/>
    <x v="4"/>
    <s v="4.2"/>
    <n v="7.183908045977011E-2"/>
  </r>
  <r>
    <s v="D1563"/>
    <s v="2024-01-24 11:00:00"/>
    <x v="18"/>
    <s v="2024-01-24 23:00:00"/>
    <s v="2024/01/24"/>
    <s v="2024-01-24 21:00:00"/>
    <s v="2024/01/24"/>
    <s v="Winter"/>
    <n v="23.000000000058208"/>
    <n v="0"/>
    <x v="0"/>
    <n v="12"/>
    <n v="0"/>
    <x v="0"/>
    <x v="343"/>
    <x v="409"/>
    <n v="343"/>
    <x v="27"/>
    <s v="OK"/>
    <x v="2"/>
    <x v="1"/>
    <x v="25"/>
    <x v="0"/>
    <s v="Internal"/>
    <n v="3.8"/>
    <x v="3"/>
    <s v="3.8"/>
    <n v="0.29154002026342452"/>
  </r>
  <r>
    <s v="D1562"/>
    <s v="2024-01-24 10:00:00"/>
    <x v="18"/>
    <s v="2024-01-24 22:00:00"/>
    <s v="2024/01/24"/>
    <s v="2024-01-24 20:00:00"/>
    <s v="2024/01/24"/>
    <s v="Winter"/>
    <n v="21.999999999941792"/>
    <n v="0"/>
    <x v="0"/>
    <n v="12"/>
    <n v="0"/>
    <x v="5"/>
    <x v="344"/>
    <x v="410"/>
    <n v="129"/>
    <x v="20"/>
    <s v="OK"/>
    <x v="3"/>
    <x v="2"/>
    <x v="48"/>
    <x v="3"/>
    <s v="Internal"/>
    <n v="4.7"/>
    <x v="9"/>
    <s v="4.7"/>
    <n v="0.43633540372670809"/>
  </r>
  <r>
    <s v="D1561"/>
    <s v="2024-01-24 09:00:00"/>
    <x v="18"/>
    <s v="2024-01-24 21:00:00"/>
    <s v="2024/01/24"/>
    <s v="2024-01-24 19:00:00"/>
    <s v="2024/01/24"/>
    <s v="Winter"/>
    <n v="21"/>
    <n v="0"/>
    <x v="0"/>
    <n v="12"/>
    <n v="0"/>
    <x v="5"/>
    <x v="345"/>
    <x v="411"/>
    <n v="550"/>
    <x v="8"/>
    <s v="OK"/>
    <x v="3"/>
    <x v="1"/>
    <x v="48"/>
    <x v="3"/>
    <s v="Internal"/>
    <n v="4"/>
    <x v="5"/>
    <s v="4"/>
    <n v="0.59968847352024923"/>
  </r>
  <r>
    <s v="D1560"/>
    <s v="2024-01-24 08:00:00"/>
    <x v="18"/>
    <s v="2024-01-24 20:00:00"/>
    <s v="2024/01/24"/>
    <s v="2024-01-24 18:00:00"/>
    <s v="2024/01/24"/>
    <s v="Winter"/>
    <n v="20.000000000058208"/>
    <n v="0"/>
    <x v="0"/>
    <n v="12"/>
    <n v="0"/>
    <x v="1"/>
    <x v="169"/>
    <x v="412"/>
    <n v="137"/>
    <x v="11"/>
    <s v="OK"/>
    <x v="3"/>
    <x v="0"/>
    <x v="49"/>
    <x v="0"/>
    <s v="External"/>
    <n v="3.8"/>
    <x v="3"/>
    <s v="3.8"/>
    <n v="0.5067567567567568"/>
  </r>
  <r>
    <s v="D1559"/>
    <s v="2024-01-24 07:00:00"/>
    <x v="18"/>
    <s v="2024-01-24 19:00:00"/>
    <s v="2024/01/24"/>
    <s v="2024-01-24 17:00:00"/>
    <s v="2024/01/24"/>
    <s v="Winter"/>
    <n v="18.999999999941792"/>
    <n v="0"/>
    <x v="0"/>
    <n v="12"/>
    <n v="0"/>
    <x v="1"/>
    <x v="346"/>
    <x v="413"/>
    <n v="568"/>
    <x v="22"/>
    <s v="OK"/>
    <x v="2"/>
    <x v="1"/>
    <x v="19"/>
    <x v="4"/>
    <s v="Internal"/>
    <n v="3.8"/>
    <x v="3"/>
    <s v="3.8"/>
    <n v="0.21934688847812692"/>
  </r>
  <r>
    <s v="D1558"/>
    <s v="2024-01-24 06:00:00"/>
    <x v="18"/>
    <s v="2024-01-24 18:00:00"/>
    <s v="2024/01/24"/>
    <s v="2024-01-24 16:00:00"/>
    <s v="2024/01/24"/>
    <s v="Winter"/>
    <n v="18"/>
    <n v="0"/>
    <x v="0"/>
    <n v="12"/>
    <n v="0"/>
    <x v="2"/>
    <x v="347"/>
    <x v="414"/>
    <n v="673"/>
    <x v="6"/>
    <s v="OK"/>
    <x v="3"/>
    <x v="2"/>
    <x v="17"/>
    <x v="2"/>
    <s v="Internal"/>
    <n v="4"/>
    <x v="5"/>
    <s v="4"/>
    <n v="0.93584280303030298"/>
  </r>
  <r>
    <s v="D1557"/>
    <s v="2024-01-24 05:00:00"/>
    <x v="18"/>
    <s v="2024-01-24 17:00:00"/>
    <s v="2024/01/24"/>
    <s v="2024-01-24 15:00:00"/>
    <s v="2024/01/24"/>
    <s v="Winter"/>
    <n v="17.000000000058208"/>
    <n v="0"/>
    <x v="0"/>
    <n v="12"/>
    <n v="0"/>
    <x v="4"/>
    <x v="348"/>
    <x v="415"/>
    <n v="352"/>
    <x v="28"/>
    <s v="OK"/>
    <x v="1"/>
    <x v="0"/>
    <x v="1"/>
    <x v="1"/>
    <s v="Internal"/>
    <n v="4.5"/>
    <x v="0"/>
    <s v="4.5"/>
    <n v="0.15362629510539477"/>
  </r>
  <r>
    <s v="D1556"/>
    <s v="2024-01-24 04:00:00"/>
    <x v="18"/>
    <s v="2024-01-24 16:00:00"/>
    <s v="2024/01/24"/>
    <s v="2024-01-24 14:00:00"/>
    <s v="2024/01/24"/>
    <s v="Winter"/>
    <n v="15.999999999941792"/>
    <n v="0"/>
    <x v="0"/>
    <n v="12"/>
    <n v="0"/>
    <x v="2"/>
    <x v="330"/>
    <x v="416"/>
    <n v="592"/>
    <x v="23"/>
    <s v="OK"/>
    <x v="1"/>
    <x v="3"/>
    <x v="47"/>
    <x v="1"/>
    <s v="External"/>
    <n v="4.7"/>
    <x v="9"/>
    <s v="4.7"/>
    <n v="0.25591510090466252"/>
  </r>
  <r>
    <s v="D1555"/>
    <s v="2024-01-24 03:00:00"/>
    <x v="18"/>
    <s v="2024-01-24 15:00:00"/>
    <s v="2024/01/24"/>
    <s v="2024-01-24 13:00:00"/>
    <s v="2024/01/24"/>
    <s v="Winter"/>
    <n v="15"/>
    <n v="0"/>
    <x v="0"/>
    <n v="12"/>
    <n v="0"/>
    <x v="2"/>
    <x v="70"/>
    <x v="417"/>
    <n v="739"/>
    <x v="13"/>
    <s v="OK"/>
    <x v="2"/>
    <x v="3"/>
    <x v="0"/>
    <x v="2"/>
    <s v="External"/>
    <m/>
    <x v="4"/>
    <s v="4.2"/>
    <n v="8.8330834582708642E-2"/>
  </r>
  <r>
    <s v="D1554"/>
    <s v="2024-01-24 02:00:00"/>
    <x v="18"/>
    <s v="2024-01-24 14:00:00"/>
    <s v="2024/01/24"/>
    <s v="2024-01-24 12:00:00"/>
    <s v="2024/01/24"/>
    <s v="Winter"/>
    <n v="14.000000000058208"/>
    <n v="0"/>
    <x v="0"/>
    <n v="12"/>
    <n v="0"/>
    <x v="0"/>
    <x v="349"/>
    <x v="418"/>
    <n v="281"/>
    <x v="0"/>
    <s v="OK"/>
    <x v="1"/>
    <x v="1"/>
    <x v="21"/>
    <x v="3"/>
    <s v="External"/>
    <n v="4.7"/>
    <x v="9"/>
    <s v="4.7"/>
    <n v="0.66699475065616798"/>
  </r>
  <r>
    <s v="D1553"/>
    <s v="2024-01-24 01:00:00"/>
    <x v="18"/>
    <s v="2024-01-24 13:00:00"/>
    <s v="2024/01/24"/>
    <s v="2024-01-24 11:00:00"/>
    <s v="2024/01/24"/>
    <s v="Winter"/>
    <n v="12.999999999941792"/>
    <n v="0"/>
    <x v="0"/>
    <n v="12"/>
    <n v="0"/>
    <x v="2"/>
    <x v="350"/>
    <x v="419"/>
    <n v="172"/>
    <x v="23"/>
    <s v="OK"/>
    <x v="1"/>
    <x v="1"/>
    <x v="41"/>
    <x v="1"/>
    <s v="Internal"/>
    <m/>
    <x v="12"/>
    <s v="4.2"/>
    <n v="0.28661436043747029"/>
  </r>
  <r>
    <s v="D1552"/>
    <s v="2024-01-24 00:00:00"/>
    <x v="18"/>
    <s v="2024-01-24 12:00:00"/>
    <s v="2024/01/24"/>
    <s v="2024-01-24 10:00:00"/>
    <s v="2024/01/24"/>
    <s v="Winter"/>
    <n v="12"/>
    <n v="0"/>
    <x v="0"/>
    <n v="12"/>
    <n v="0"/>
    <x v="4"/>
    <x v="351"/>
    <x v="420"/>
    <n v="224"/>
    <x v="22"/>
    <s v="OK"/>
    <x v="0"/>
    <x v="1"/>
    <x v="35"/>
    <x v="4"/>
    <s v="Internal"/>
    <n v="4.5"/>
    <x v="0"/>
    <s v="4.5"/>
    <n v="0.50920165889061686"/>
  </r>
  <r>
    <s v="D1551"/>
    <s v="2024-01-23 23:00:00"/>
    <x v="19"/>
    <s v="2024-01-24 11:00:00"/>
    <s v="2024/01/24"/>
    <s v="2024-01-24 09:00:00"/>
    <s v="2024/01/24"/>
    <s v="Winter"/>
    <n v="11.000000000058208"/>
    <n v="0"/>
    <x v="0"/>
    <n v="12"/>
    <n v="1"/>
    <x v="2"/>
    <x v="352"/>
    <x v="421"/>
    <n v="215"/>
    <x v="5"/>
    <s v="OK"/>
    <x v="2"/>
    <x v="1"/>
    <x v="18"/>
    <x v="4"/>
    <s v="Internal"/>
    <m/>
    <x v="10"/>
    <s v="4.3"/>
    <n v="0.23342670401493931"/>
  </r>
  <r>
    <s v="D1550"/>
    <s v="2024-01-23 22:00:00"/>
    <x v="19"/>
    <s v="2024-01-24 10:00:00"/>
    <s v="2024/01/24"/>
    <s v="2024-01-24 08:00:00"/>
    <s v="2024/01/24"/>
    <s v="Winter"/>
    <n v="9.9999999999417923"/>
    <n v="0"/>
    <x v="0"/>
    <n v="12"/>
    <n v="1"/>
    <x v="0"/>
    <x v="353"/>
    <x v="422"/>
    <n v="102"/>
    <x v="5"/>
    <s v="OK"/>
    <x v="0"/>
    <x v="3"/>
    <x v="18"/>
    <x v="4"/>
    <s v="Internal"/>
    <n v="4.2"/>
    <x v="2"/>
    <s v="4.2"/>
    <n v="0.13662018592297476"/>
  </r>
  <r>
    <s v="D1549"/>
    <s v="2024-01-23 21:00:00"/>
    <x v="19"/>
    <s v="2024-01-24 09:00:00"/>
    <s v="2024/01/24"/>
    <s v="2024-01-24 07:00:00"/>
    <s v="2024/01/24"/>
    <s v="Winter"/>
    <n v="9"/>
    <n v="0"/>
    <x v="0"/>
    <n v="12"/>
    <n v="1"/>
    <x v="2"/>
    <x v="354"/>
    <x v="360"/>
    <n v="410"/>
    <x v="28"/>
    <s v="OK"/>
    <x v="0"/>
    <x v="0"/>
    <x v="14"/>
    <x v="4"/>
    <s v="External"/>
    <n v="4.5"/>
    <x v="0"/>
    <s v="4.5"/>
    <n v="0.78472222222222221"/>
  </r>
  <r>
    <s v="D1548"/>
    <s v="2024-01-23 20:00:00"/>
    <x v="19"/>
    <s v="2024-01-24 08:00:00"/>
    <s v="2024/01/24"/>
    <s v="2024-01-24 06:00:00"/>
    <s v="2024/01/24"/>
    <s v="Winter"/>
    <n v="8.0000000000582077"/>
    <n v="0"/>
    <x v="0"/>
    <n v="12"/>
    <n v="1"/>
    <x v="3"/>
    <x v="339"/>
    <x v="423"/>
    <n v="250"/>
    <x v="17"/>
    <s v="OK"/>
    <x v="1"/>
    <x v="3"/>
    <x v="3"/>
    <x v="2"/>
    <s v="Internal"/>
    <m/>
    <x v="14"/>
    <s v="4.1"/>
    <n v="0.30729877216916779"/>
  </r>
  <r>
    <s v="D1547"/>
    <s v="2024-01-23 19:00:00"/>
    <x v="19"/>
    <s v="2024-01-24 07:00:00"/>
    <s v="2024/01/24"/>
    <s v="2024-01-24 05:00:00"/>
    <s v="2024/01/24"/>
    <s v="Winter"/>
    <n v="6.9999999999417923"/>
    <n v="0"/>
    <x v="0"/>
    <n v="12"/>
    <n v="1"/>
    <x v="2"/>
    <x v="355"/>
    <x v="424"/>
    <n v="106"/>
    <x v="8"/>
    <s v="OK"/>
    <x v="2"/>
    <x v="2"/>
    <x v="12"/>
    <x v="4"/>
    <s v="External"/>
    <m/>
    <x v="13"/>
    <s v="4.2"/>
    <n v="5.7344276094276093E-2"/>
  </r>
  <r>
    <s v="D1546"/>
    <s v="2024-01-23 18:00:00"/>
    <x v="19"/>
    <s v="2024-01-24 06:00:00"/>
    <s v="2024/01/24"/>
    <s v="2024-01-24 04:00:00"/>
    <s v="2024/01/24"/>
    <s v="Winter"/>
    <n v="6"/>
    <n v="0"/>
    <x v="0"/>
    <n v="12"/>
    <n v="1"/>
    <x v="4"/>
    <x v="143"/>
    <x v="425"/>
    <n v="144"/>
    <x v="16"/>
    <s v="OK"/>
    <x v="1"/>
    <x v="1"/>
    <x v="36"/>
    <x v="0"/>
    <s v="External"/>
    <n v="4.5"/>
    <x v="0"/>
    <s v="4.5"/>
    <n v="1.1291966426858513"/>
  </r>
  <r>
    <s v="D1545"/>
    <s v="2024-01-23 17:00:00"/>
    <x v="19"/>
    <s v="2024-01-24 05:00:00"/>
    <s v="2024/01/24"/>
    <s v="2024-01-24 03:00:00"/>
    <s v="2024/01/24"/>
    <s v="Winter"/>
    <n v="5.0000000000582077"/>
    <n v="0"/>
    <x v="0"/>
    <n v="12"/>
    <n v="1"/>
    <x v="2"/>
    <x v="260"/>
    <x v="426"/>
    <n v="98"/>
    <x v="9"/>
    <s v="OK"/>
    <x v="2"/>
    <x v="3"/>
    <x v="7"/>
    <x v="4"/>
    <s v="External"/>
    <m/>
    <x v="13"/>
    <s v="4.2"/>
    <n v="2.3834541062801931"/>
  </r>
  <r>
    <s v="D1544"/>
    <s v="2024-01-23 16:00:00"/>
    <x v="19"/>
    <s v="2024-01-24 04:00:00"/>
    <s v="2024/01/24"/>
    <s v="2024-01-24 02:00:00"/>
    <s v="2024/01/24"/>
    <s v="Winter"/>
    <n v="3.9999999999417923"/>
    <n v="0"/>
    <x v="0"/>
    <n v="12"/>
    <n v="1"/>
    <x v="1"/>
    <x v="356"/>
    <x v="427"/>
    <n v="277"/>
    <x v="28"/>
    <s v="OK"/>
    <x v="1"/>
    <x v="2"/>
    <x v="46"/>
    <x v="0"/>
    <s v="External"/>
    <n v="3.8"/>
    <x v="3"/>
    <s v="3.8"/>
    <n v="0.26298701298701299"/>
  </r>
  <r>
    <s v="D1543"/>
    <s v="2024-01-23 15:00:00"/>
    <x v="19"/>
    <s v="2024-01-24 03:00:00"/>
    <s v="2024/01/24"/>
    <s v="2024-01-24 01:00:00"/>
    <s v="2024/01/24"/>
    <s v="Winter"/>
    <n v="3"/>
    <n v="0"/>
    <x v="0"/>
    <n v="12"/>
    <n v="1"/>
    <x v="5"/>
    <x v="357"/>
    <x v="428"/>
    <n v="224"/>
    <x v="13"/>
    <s v="OK"/>
    <x v="3"/>
    <x v="2"/>
    <x v="30"/>
    <x v="4"/>
    <s v="Internal"/>
    <m/>
    <x v="10"/>
    <s v="4.3"/>
    <n v="2.4815400843881856"/>
  </r>
  <r>
    <s v="D1542"/>
    <s v="2024-01-23 14:00:00"/>
    <x v="19"/>
    <s v="2024-01-24 02:00:00"/>
    <s v="2024/01/24"/>
    <s v="2024-01-24 00:00:00"/>
    <s v="2024/01/24"/>
    <s v="Winter"/>
    <n v="2.0000000000582077"/>
    <n v="0"/>
    <x v="0"/>
    <n v="12"/>
    <n v="1"/>
    <x v="3"/>
    <x v="358"/>
    <x v="429"/>
    <n v="232"/>
    <x v="25"/>
    <s v="OK"/>
    <x v="1"/>
    <x v="0"/>
    <x v="33"/>
    <x v="1"/>
    <s v="Internal"/>
    <n v="4"/>
    <x v="5"/>
    <s v="4"/>
    <n v="0.23373287671232876"/>
  </r>
  <r>
    <s v="D1541"/>
    <s v="2024-01-23 13:00:00"/>
    <x v="19"/>
    <s v="2024-01-24 01:00:00"/>
    <s v="2024/01/24"/>
    <s v="2024-01-23 23:00:00"/>
    <s v="2024/01/23"/>
    <s v="Winter"/>
    <n v="24.999999999941792"/>
    <n v="1"/>
    <x v="1"/>
    <n v="12"/>
    <n v="1"/>
    <x v="0"/>
    <x v="359"/>
    <x v="430"/>
    <n v="212"/>
    <x v="24"/>
    <s v="OK"/>
    <x v="3"/>
    <x v="0"/>
    <x v="6"/>
    <x v="2"/>
    <s v="External"/>
    <n v="3.8"/>
    <x v="3"/>
    <s v="3.8"/>
    <n v="0.10537394749876176"/>
  </r>
  <r>
    <s v="D1540"/>
    <s v="2024-01-23 12:00:00"/>
    <x v="19"/>
    <s v="2024-01-24 00:00:00"/>
    <s v="2024/01/24"/>
    <s v="2024-01-23 22:00:00"/>
    <s v="2024/01/23"/>
    <s v="Winter"/>
    <n v="24"/>
    <n v="1"/>
    <x v="1"/>
    <n v="12"/>
    <n v="1"/>
    <x v="4"/>
    <x v="139"/>
    <x v="431"/>
    <n v="227"/>
    <x v="17"/>
    <s v="OK"/>
    <x v="2"/>
    <x v="3"/>
    <x v="5"/>
    <x v="4"/>
    <s v="External"/>
    <n v="4.2"/>
    <x v="2"/>
    <s v="4.2"/>
    <n v="0.37050438596491231"/>
  </r>
  <r>
    <s v="D1539"/>
    <s v="2024-01-23 11:00:00"/>
    <x v="19"/>
    <s v="2024-01-23 23:00:00"/>
    <s v="2024/01/23"/>
    <s v="2024-01-23 21:00:00"/>
    <s v="2024/01/23"/>
    <s v="Winter"/>
    <n v="23.000000000058208"/>
    <n v="0"/>
    <x v="0"/>
    <n v="12"/>
    <n v="0"/>
    <x v="5"/>
    <x v="360"/>
    <x v="432"/>
    <n v="384"/>
    <x v="10"/>
    <s v="OK"/>
    <x v="0"/>
    <x v="0"/>
    <x v="25"/>
    <x v="2"/>
    <s v="External"/>
    <n v="3.8"/>
    <x v="3"/>
    <s v="3.8"/>
    <n v="0.77540650406504064"/>
  </r>
  <r>
    <s v="D1538"/>
    <s v="2024-01-23 10:00:00"/>
    <x v="19"/>
    <s v="2024-01-23 22:00:00"/>
    <s v="2024/01/23"/>
    <s v="2024-01-23 20:00:00"/>
    <s v="2024/01/23"/>
    <s v="Winter"/>
    <n v="21.999999999941792"/>
    <n v="0"/>
    <x v="0"/>
    <n v="12"/>
    <n v="0"/>
    <x v="4"/>
    <x v="361"/>
    <x v="433"/>
    <n v="449"/>
    <x v="11"/>
    <s v="OK"/>
    <x v="0"/>
    <x v="3"/>
    <x v="48"/>
    <x v="4"/>
    <s v="External"/>
    <n v="4.7"/>
    <x v="9"/>
    <s v="4.7"/>
    <n v="1.875"/>
  </r>
  <r>
    <s v="D1537"/>
    <s v="2024-01-23 09:00:00"/>
    <x v="19"/>
    <s v="2024-01-23 21:00:00"/>
    <s v="2024/01/23"/>
    <s v="2024-01-23 19:00:00"/>
    <s v="2024/01/23"/>
    <s v="Winter"/>
    <n v="21"/>
    <n v="0"/>
    <x v="0"/>
    <n v="12"/>
    <n v="0"/>
    <x v="4"/>
    <x v="362"/>
    <x v="434"/>
    <n v="139"/>
    <x v="3"/>
    <s v="OK"/>
    <x v="3"/>
    <x v="3"/>
    <x v="43"/>
    <x v="1"/>
    <s v="External"/>
    <n v="4.7"/>
    <x v="9"/>
    <s v="4.7"/>
    <n v="0.11844092110230275"/>
  </r>
  <r>
    <s v="D1536"/>
    <s v="2024-01-23 08:00:00"/>
    <x v="19"/>
    <s v="2024-01-23 20:00:00"/>
    <s v="2024/01/23"/>
    <s v="2024-01-23 18:00:00"/>
    <s v="2024/01/23"/>
    <s v="Winter"/>
    <n v="20.000000000058208"/>
    <n v="0"/>
    <x v="0"/>
    <n v="12"/>
    <n v="0"/>
    <x v="1"/>
    <x v="363"/>
    <x v="435"/>
    <n v="786"/>
    <x v="17"/>
    <s v="OK"/>
    <x v="0"/>
    <x v="2"/>
    <x v="7"/>
    <x v="1"/>
    <s v="External"/>
    <n v="4.7"/>
    <x v="9"/>
    <s v="4.7"/>
    <n v="0.62898089171974525"/>
  </r>
  <r>
    <s v="D1535"/>
    <s v="2024-01-23 07:00:00"/>
    <x v="19"/>
    <s v="2024-01-23 19:00:00"/>
    <s v="2024/01/23"/>
    <s v="2024-01-23 17:00:00"/>
    <s v="2024/01/23"/>
    <s v="Winter"/>
    <n v="18.999999999941792"/>
    <n v="0"/>
    <x v="0"/>
    <n v="12"/>
    <n v="0"/>
    <x v="5"/>
    <x v="146"/>
    <x v="436"/>
    <n v="239"/>
    <x v="17"/>
    <s v="OK"/>
    <x v="3"/>
    <x v="1"/>
    <x v="29"/>
    <x v="0"/>
    <s v="External"/>
    <n v="3.8"/>
    <x v="3"/>
    <s v="3.8"/>
    <n v="0.433546759798215"/>
  </r>
  <r>
    <s v="D1534"/>
    <s v="2024-01-23 06:00:00"/>
    <x v="19"/>
    <s v="2024-01-23 18:00:00"/>
    <s v="2024/01/23"/>
    <s v="2024-01-23 16:00:00"/>
    <s v="2024/01/23"/>
    <s v="Winter"/>
    <n v="18"/>
    <n v="0"/>
    <x v="0"/>
    <n v="12"/>
    <n v="0"/>
    <x v="5"/>
    <x v="364"/>
    <x v="437"/>
    <n v="600"/>
    <x v="18"/>
    <s v="OK"/>
    <x v="0"/>
    <x v="0"/>
    <x v="14"/>
    <x v="3"/>
    <s v="Internal"/>
    <n v="3.8"/>
    <x v="3"/>
    <s v="3.8"/>
    <n v="0.23138414367060886"/>
  </r>
  <r>
    <s v="D1533"/>
    <s v="2024-01-23 05:00:00"/>
    <x v="19"/>
    <s v="2024-01-23 17:00:00"/>
    <s v="2024/01/23"/>
    <s v="2024-01-23 15:00:00"/>
    <s v="2024/01/23"/>
    <s v="Winter"/>
    <n v="17.000000000058208"/>
    <n v="0"/>
    <x v="0"/>
    <n v="12"/>
    <n v="0"/>
    <x v="2"/>
    <x v="255"/>
    <x v="199"/>
    <n v="270"/>
    <x v="17"/>
    <s v="OK"/>
    <x v="2"/>
    <x v="1"/>
    <x v="31"/>
    <x v="2"/>
    <s v="Internal"/>
    <n v="4"/>
    <x v="5"/>
    <s v="4"/>
    <n v="1.1211464354527938"/>
  </r>
  <r>
    <s v="D1532"/>
    <s v="2024-01-23 04:00:00"/>
    <x v="19"/>
    <s v="2024-01-23 16:00:00"/>
    <s v="2024/01/23"/>
    <s v="2024-01-23 14:00:00"/>
    <s v="2024/01/23"/>
    <s v="Winter"/>
    <n v="15.999999999941792"/>
    <n v="0"/>
    <x v="0"/>
    <n v="12"/>
    <n v="0"/>
    <x v="0"/>
    <x v="99"/>
    <x v="438"/>
    <n v="787"/>
    <x v="1"/>
    <s v="OK"/>
    <x v="3"/>
    <x v="0"/>
    <x v="14"/>
    <x v="3"/>
    <s v="Internal"/>
    <m/>
    <x v="8"/>
    <s v="4.2"/>
    <n v="0.32185906351414001"/>
  </r>
  <r>
    <s v="D1531"/>
    <s v="2024-01-23 03:00:00"/>
    <x v="19"/>
    <s v="2024-01-23 15:00:00"/>
    <s v="2024/01/23"/>
    <s v="2024-01-23 13:00:00"/>
    <s v="2024/01/23"/>
    <s v="Winter"/>
    <n v="15"/>
    <n v="0"/>
    <x v="0"/>
    <n v="12"/>
    <n v="0"/>
    <x v="1"/>
    <x v="365"/>
    <x v="439"/>
    <n v="172"/>
    <x v="5"/>
    <s v="OK"/>
    <x v="0"/>
    <x v="1"/>
    <x v="49"/>
    <x v="4"/>
    <s v="External"/>
    <n v="4"/>
    <x v="5"/>
    <s v="4"/>
    <n v="0.34824950690335305"/>
  </r>
  <r>
    <s v="D1530"/>
    <s v="2024-01-23 02:00:00"/>
    <x v="19"/>
    <s v="2024-01-23 14:00:00"/>
    <s v="2024/01/23"/>
    <s v="2024-01-23 12:00:00"/>
    <s v="2024/01/23"/>
    <s v="Winter"/>
    <n v="14.000000000058208"/>
    <n v="0"/>
    <x v="0"/>
    <n v="12"/>
    <n v="0"/>
    <x v="5"/>
    <x v="366"/>
    <x v="440"/>
    <n v="502"/>
    <x v="20"/>
    <s v="OK"/>
    <x v="1"/>
    <x v="3"/>
    <x v="30"/>
    <x v="3"/>
    <s v="External"/>
    <m/>
    <x v="11"/>
    <s v="4.2"/>
    <n v="0.65879828326180256"/>
  </r>
  <r>
    <s v="D1529"/>
    <s v="2024-01-23 01:00:00"/>
    <x v="19"/>
    <s v="2024-01-23 13:00:00"/>
    <s v="2024/01/23"/>
    <s v="2024-01-23 11:00:00"/>
    <s v="2024/01/23"/>
    <s v="Winter"/>
    <n v="12.999999999941792"/>
    <n v="0"/>
    <x v="0"/>
    <n v="12"/>
    <n v="0"/>
    <x v="3"/>
    <x v="301"/>
    <x v="441"/>
    <n v="590"/>
    <x v="28"/>
    <s v="OK"/>
    <x v="1"/>
    <x v="1"/>
    <x v="6"/>
    <x v="3"/>
    <s v="External"/>
    <m/>
    <x v="11"/>
    <s v="4.2"/>
    <n v="0.44379276637341153"/>
  </r>
  <r>
    <s v="D1528"/>
    <s v="2024-01-23 00:00:00"/>
    <x v="19"/>
    <s v="2024-01-23 12:00:00"/>
    <s v="2024/01/23"/>
    <s v="2024-01-23 10:00:00"/>
    <s v="2024/01/23"/>
    <s v="Winter"/>
    <n v="12"/>
    <n v="0"/>
    <x v="0"/>
    <n v="12"/>
    <n v="0"/>
    <x v="2"/>
    <x v="154"/>
    <x v="442"/>
    <n v="613"/>
    <x v="6"/>
    <s v="OK"/>
    <x v="1"/>
    <x v="2"/>
    <x v="42"/>
    <x v="3"/>
    <s v="Internal"/>
    <n v="4.5"/>
    <x v="0"/>
    <s v="4.5"/>
    <n v="0.16311516996448502"/>
  </r>
  <r>
    <s v="D1527"/>
    <s v="2024-01-22 23:00:00"/>
    <x v="20"/>
    <s v="2024-01-23 11:00:00"/>
    <s v="2024/01/23"/>
    <s v="2024-01-23 09:00:00"/>
    <s v="2024/01/23"/>
    <s v="Winter"/>
    <n v="11.000000000058208"/>
    <n v="0"/>
    <x v="0"/>
    <n v="12"/>
    <n v="1"/>
    <x v="5"/>
    <x v="336"/>
    <x v="443"/>
    <n v="717"/>
    <x v="16"/>
    <s v="OK"/>
    <x v="2"/>
    <x v="2"/>
    <x v="24"/>
    <x v="3"/>
    <s v="External"/>
    <n v="3.8"/>
    <x v="3"/>
    <s v="3.8"/>
    <n v="0.39495884773662554"/>
  </r>
  <r>
    <s v="D1526"/>
    <s v="2024-01-22 22:00:00"/>
    <x v="20"/>
    <s v="2024-01-23 10:00:00"/>
    <s v="2024/01/23"/>
    <s v="2024-01-23 08:00:00"/>
    <s v="2024/01/23"/>
    <s v="Winter"/>
    <n v="9.9999999999417923"/>
    <n v="0"/>
    <x v="0"/>
    <n v="12"/>
    <n v="1"/>
    <x v="4"/>
    <x v="314"/>
    <x v="444"/>
    <n v="538"/>
    <x v="24"/>
    <s v="OK"/>
    <x v="1"/>
    <x v="2"/>
    <x v="40"/>
    <x v="4"/>
    <s v="External"/>
    <n v="4.5"/>
    <x v="0"/>
    <s v="4.5"/>
    <n v="1.3281710914454277"/>
  </r>
  <r>
    <s v="D1525"/>
    <s v="2024-01-22 21:00:00"/>
    <x v="20"/>
    <s v="2024-01-23 09:00:00"/>
    <s v="2024/01/23"/>
    <s v="2024-01-23 07:00:00"/>
    <s v="2024/01/23"/>
    <s v="Winter"/>
    <n v="9"/>
    <n v="0"/>
    <x v="0"/>
    <n v="12"/>
    <n v="1"/>
    <x v="5"/>
    <x v="329"/>
    <x v="445"/>
    <n v="240"/>
    <x v="15"/>
    <s v="OK"/>
    <x v="1"/>
    <x v="0"/>
    <x v="21"/>
    <x v="2"/>
    <s v="Internal"/>
    <n v="4.5"/>
    <x v="0"/>
    <s v="4.5"/>
    <n v="0.70773195876288664"/>
  </r>
  <r>
    <s v="D1524"/>
    <s v="2024-01-22 20:00:00"/>
    <x v="20"/>
    <s v="2024-01-23 08:00:00"/>
    <s v="2024/01/23"/>
    <s v="2024-01-23 06:00:00"/>
    <s v="2024/01/23"/>
    <s v="Winter"/>
    <n v="8.0000000000582077"/>
    <n v="0"/>
    <x v="0"/>
    <n v="12"/>
    <n v="1"/>
    <x v="4"/>
    <x v="344"/>
    <x v="446"/>
    <n v="605"/>
    <x v="19"/>
    <s v="OK"/>
    <x v="0"/>
    <x v="1"/>
    <x v="26"/>
    <x v="0"/>
    <s v="Internal"/>
    <m/>
    <x v="1"/>
    <s v="4.2"/>
    <n v="0.63474810213940647"/>
  </r>
  <r>
    <s v="D1523"/>
    <s v="2024-01-22 19:00:00"/>
    <x v="20"/>
    <s v="2024-01-23 07:00:00"/>
    <s v="2024/01/23"/>
    <s v="2024-01-23 05:00:00"/>
    <s v="2024/01/23"/>
    <s v="Winter"/>
    <n v="6.9999999999417923"/>
    <n v="0"/>
    <x v="0"/>
    <n v="12"/>
    <n v="1"/>
    <x v="3"/>
    <x v="266"/>
    <x v="447"/>
    <n v="470"/>
    <x v="5"/>
    <s v="OK"/>
    <x v="1"/>
    <x v="0"/>
    <x v="20"/>
    <x v="1"/>
    <s v="Internal"/>
    <n v="4.5"/>
    <x v="0"/>
    <s v="4.5"/>
    <n v="0.62023217247097839"/>
  </r>
  <r>
    <s v="D1522"/>
    <s v="2024-01-22 18:00:00"/>
    <x v="20"/>
    <s v="2024-01-23 06:00:00"/>
    <s v="2024/01/23"/>
    <s v="2024-01-23 04:00:00"/>
    <s v="2024/01/23"/>
    <s v="Winter"/>
    <n v="6"/>
    <n v="0"/>
    <x v="0"/>
    <n v="12"/>
    <n v="1"/>
    <x v="4"/>
    <x v="77"/>
    <x v="448"/>
    <n v="163"/>
    <x v="1"/>
    <s v="OK"/>
    <x v="3"/>
    <x v="1"/>
    <x v="38"/>
    <x v="3"/>
    <s v="External"/>
    <n v="4.7"/>
    <x v="9"/>
    <s v="4.7"/>
    <n v="0.16224747474747475"/>
  </r>
  <r>
    <s v="D1521"/>
    <s v="2024-01-22 17:00:00"/>
    <x v="20"/>
    <s v="2024-01-23 05:00:00"/>
    <s v="2024/01/23"/>
    <s v="2024-01-23 03:00:00"/>
    <s v="2024/01/23"/>
    <s v="Winter"/>
    <n v="5.0000000000582077"/>
    <n v="0"/>
    <x v="0"/>
    <n v="12"/>
    <n v="1"/>
    <x v="3"/>
    <x v="210"/>
    <x v="449"/>
    <n v="453"/>
    <x v="18"/>
    <s v="OK"/>
    <x v="2"/>
    <x v="0"/>
    <x v="4"/>
    <x v="0"/>
    <s v="Internal"/>
    <n v="4.2"/>
    <x v="2"/>
    <s v="4.2"/>
    <n v="0.63621480026195154"/>
  </r>
  <r>
    <s v="D1520"/>
    <s v="2024-01-22 16:00:00"/>
    <x v="20"/>
    <s v="2024-01-23 04:00:00"/>
    <s v="2024/01/23"/>
    <s v="2024-01-23 02:00:00"/>
    <s v="2024/01/23"/>
    <s v="Winter"/>
    <n v="3.9999999999417923"/>
    <n v="0"/>
    <x v="0"/>
    <n v="12"/>
    <n v="1"/>
    <x v="4"/>
    <x v="367"/>
    <x v="450"/>
    <n v="463"/>
    <x v="24"/>
    <s v="OK"/>
    <x v="0"/>
    <x v="1"/>
    <x v="38"/>
    <x v="4"/>
    <s v="Internal"/>
    <n v="4.7"/>
    <x v="9"/>
    <s v="4.7"/>
    <n v="0.31738826815642457"/>
  </r>
  <r>
    <s v="D1519"/>
    <s v="2024-01-22 15:00:00"/>
    <x v="20"/>
    <s v="2024-01-23 03:00:00"/>
    <s v="2024/01/23"/>
    <s v="2024-01-23 01:00:00"/>
    <s v="2024/01/23"/>
    <s v="Winter"/>
    <n v="3"/>
    <n v="0"/>
    <x v="0"/>
    <n v="12"/>
    <n v="1"/>
    <x v="2"/>
    <x v="368"/>
    <x v="451"/>
    <n v="641"/>
    <x v="28"/>
    <s v="OK"/>
    <x v="0"/>
    <x v="3"/>
    <x v="0"/>
    <x v="2"/>
    <s v="Internal"/>
    <n v="4.7"/>
    <x v="9"/>
    <s v="4.7"/>
    <n v="0.97538677918424754"/>
  </r>
  <r>
    <s v="D1518"/>
    <s v="2024-01-22 14:00:00"/>
    <x v="20"/>
    <s v="2024-01-23 02:00:00"/>
    <s v="2024/01/23"/>
    <s v="2024-01-23 00:00:00"/>
    <s v="2024/01/23"/>
    <s v="Winter"/>
    <n v="2.0000000000582077"/>
    <n v="0"/>
    <x v="0"/>
    <n v="12"/>
    <n v="1"/>
    <x v="2"/>
    <x v="369"/>
    <x v="452"/>
    <n v="749"/>
    <x v="19"/>
    <s v="OK"/>
    <x v="3"/>
    <x v="1"/>
    <x v="10"/>
    <x v="1"/>
    <s v="External"/>
    <n v="4.2"/>
    <x v="2"/>
    <s v="4.2"/>
    <n v="0.53975741239892183"/>
  </r>
  <r>
    <s v="D1517"/>
    <s v="2024-01-22 13:00:00"/>
    <x v="20"/>
    <s v="2024-01-23 01:00:00"/>
    <s v="2024/01/23"/>
    <s v="2024-01-22 23:00:00"/>
    <s v="2024/01/22"/>
    <s v="Winter"/>
    <n v="24.999999999941792"/>
    <n v="1"/>
    <x v="1"/>
    <n v="12"/>
    <n v="1"/>
    <x v="2"/>
    <x v="370"/>
    <x v="453"/>
    <n v="254"/>
    <x v="10"/>
    <s v="OK"/>
    <x v="0"/>
    <x v="1"/>
    <x v="35"/>
    <x v="0"/>
    <s v="Internal"/>
    <n v="4.2"/>
    <x v="2"/>
    <s v="4.2"/>
    <n v="0.24974332648870637"/>
  </r>
  <r>
    <s v="D1516"/>
    <s v="2024-01-22 12:00:00"/>
    <x v="20"/>
    <s v="2024-01-23 00:00:00"/>
    <s v="2024/01/23"/>
    <s v="2024-01-22 22:00:00"/>
    <s v="2024/01/22"/>
    <s v="Winter"/>
    <n v="24"/>
    <n v="1"/>
    <x v="1"/>
    <n v="12"/>
    <n v="1"/>
    <x v="3"/>
    <x v="371"/>
    <x v="454"/>
    <n v="489"/>
    <x v="24"/>
    <s v="OK"/>
    <x v="2"/>
    <x v="2"/>
    <x v="1"/>
    <x v="2"/>
    <s v="External"/>
    <n v="4.7"/>
    <x v="9"/>
    <s v="4.7"/>
    <n v="0.11524822695035461"/>
  </r>
  <r>
    <s v="D1515"/>
    <s v="2024-01-22 11:00:00"/>
    <x v="20"/>
    <s v="2024-01-22 23:00:00"/>
    <s v="2024/01/22"/>
    <s v="2024-01-22 21:00:00"/>
    <s v="2024/01/22"/>
    <s v="Winter"/>
    <n v="23.000000000058208"/>
    <n v="0"/>
    <x v="0"/>
    <n v="12"/>
    <n v="0"/>
    <x v="3"/>
    <x v="68"/>
    <x v="455"/>
    <n v="708"/>
    <x v="9"/>
    <s v="OK"/>
    <x v="3"/>
    <x v="1"/>
    <x v="33"/>
    <x v="2"/>
    <s v="External"/>
    <n v="4.5"/>
    <x v="0"/>
    <s v="4.5"/>
    <n v="0.17645971914264597"/>
  </r>
  <r>
    <s v="D1514"/>
    <s v="2024-01-22 10:00:00"/>
    <x v="20"/>
    <s v="2024-01-22 22:00:00"/>
    <s v="2024/01/22"/>
    <s v="2024-01-22 20:00:00"/>
    <s v="2024/01/22"/>
    <s v="Winter"/>
    <n v="21.999999999941792"/>
    <n v="0"/>
    <x v="0"/>
    <n v="12"/>
    <n v="0"/>
    <x v="4"/>
    <x v="372"/>
    <x v="456"/>
    <n v="416"/>
    <x v="6"/>
    <s v="OK"/>
    <x v="1"/>
    <x v="0"/>
    <x v="4"/>
    <x v="4"/>
    <s v="External"/>
    <n v="4.2"/>
    <x v="2"/>
    <s v="4.2"/>
    <n v="0.65243902439024393"/>
  </r>
  <r>
    <s v="D1513"/>
    <s v="2024-01-22 09:00:00"/>
    <x v="20"/>
    <s v="2024-01-22 21:00:00"/>
    <s v="2024/01/22"/>
    <s v="2024-01-22 19:00:00"/>
    <s v="2024/01/22"/>
    <s v="Winter"/>
    <n v="21"/>
    <n v="0"/>
    <x v="0"/>
    <n v="12"/>
    <n v="0"/>
    <x v="5"/>
    <x v="80"/>
    <x v="457"/>
    <n v="328"/>
    <x v="12"/>
    <s v="OK"/>
    <x v="1"/>
    <x v="2"/>
    <x v="6"/>
    <x v="3"/>
    <s v="Internal"/>
    <n v="4.5"/>
    <x v="0"/>
    <s v="4.5"/>
    <n v="0.78952668680765359"/>
  </r>
  <r>
    <s v="D1512"/>
    <s v="2024-01-22 08:00:00"/>
    <x v="20"/>
    <s v="2024-01-22 20:00:00"/>
    <s v="2024/01/22"/>
    <s v="2024-01-22 18:00:00"/>
    <s v="2024/01/22"/>
    <s v="Winter"/>
    <n v="20.000000000058208"/>
    <n v="0"/>
    <x v="0"/>
    <n v="12"/>
    <n v="0"/>
    <x v="0"/>
    <x v="373"/>
    <x v="458"/>
    <n v="262"/>
    <x v="14"/>
    <s v="OK"/>
    <x v="0"/>
    <x v="2"/>
    <x v="4"/>
    <x v="1"/>
    <s v="Internal"/>
    <n v="4.5"/>
    <x v="0"/>
    <s v="4.5"/>
    <n v="0.16164799253034548"/>
  </r>
  <r>
    <s v="D1511"/>
    <s v="2024-01-22 07:00:00"/>
    <x v="20"/>
    <s v="2024-01-22 19:00:00"/>
    <s v="2024/01/22"/>
    <s v="2024-01-22 17:00:00"/>
    <s v="2024/01/22"/>
    <s v="Winter"/>
    <n v="18.999999999941792"/>
    <n v="0"/>
    <x v="0"/>
    <n v="12"/>
    <n v="0"/>
    <x v="2"/>
    <x v="374"/>
    <x v="459"/>
    <n v="86"/>
    <x v="16"/>
    <s v="OK"/>
    <x v="1"/>
    <x v="3"/>
    <x v="6"/>
    <x v="2"/>
    <s v="External"/>
    <m/>
    <x v="4"/>
    <s v="4.2"/>
    <n v="0.15417690417690419"/>
  </r>
  <r>
    <s v="D1510"/>
    <s v="2024-01-22 06:00:00"/>
    <x v="20"/>
    <s v="2024-01-22 18:00:00"/>
    <s v="2024/01/22"/>
    <s v="2024-01-22 16:00:00"/>
    <s v="2024/01/22"/>
    <s v="Winter"/>
    <n v="18"/>
    <n v="0"/>
    <x v="0"/>
    <n v="12"/>
    <n v="0"/>
    <x v="2"/>
    <x v="375"/>
    <x v="460"/>
    <n v="688"/>
    <x v="6"/>
    <s v="OK"/>
    <x v="0"/>
    <x v="2"/>
    <x v="4"/>
    <x v="3"/>
    <s v="Internal"/>
    <n v="4"/>
    <x v="5"/>
    <s v="4"/>
    <n v="0.16735324407826982"/>
  </r>
  <r>
    <s v="D1509"/>
    <s v="2024-01-22 05:00:00"/>
    <x v="20"/>
    <s v="2024-01-22 17:00:00"/>
    <s v="2024/01/22"/>
    <s v="2024-01-22 15:00:00"/>
    <s v="2024/01/22"/>
    <s v="Winter"/>
    <n v="17.000000000058208"/>
    <n v="0"/>
    <x v="0"/>
    <n v="12"/>
    <n v="0"/>
    <x v="2"/>
    <x v="315"/>
    <x v="461"/>
    <n v="65"/>
    <x v="10"/>
    <s v="OK"/>
    <x v="3"/>
    <x v="0"/>
    <x v="31"/>
    <x v="2"/>
    <s v="Internal"/>
    <m/>
    <x v="14"/>
    <s v="4.1"/>
    <n v="0.13429054054054054"/>
  </r>
  <r>
    <s v="D1508"/>
    <s v="2024-01-22 04:00:00"/>
    <x v="20"/>
    <s v="2024-01-22 16:00:00"/>
    <s v="2024/01/22"/>
    <s v="2024-01-22 14:00:00"/>
    <s v="2024/01/22"/>
    <s v="Winter"/>
    <n v="15.999999999941792"/>
    <n v="0"/>
    <x v="0"/>
    <n v="12"/>
    <n v="0"/>
    <x v="1"/>
    <x v="376"/>
    <x v="462"/>
    <n v="233"/>
    <x v="25"/>
    <s v="OK"/>
    <x v="2"/>
    <x v="3"/>
    <x v="36"/>
    <x v="4"/>
    <s v="External"/>
    <m/>
    <x v="13"/>
    <s v="4.2"/>
    <n v="0.36526048870447209"/>
  </r>
  <r>
    <s v="D1507"/>
    <s v="2024-01-22 03:00:00"/>
    <x v="20"/>
    <s v="2024-01-22 15:00:00"/>
    <s v="2024/01/22"/>
    <s v="2024-01-22 13:00:00"/>
    <s v="2024/01/22"/>
    <s v="Winter"/>
    <n v="15"/>
    <n v="0"/>
    <x v="0"/>
    <n v="12"/>
    <n v="0"/>
    <x v="5"/>
    <x v="377"/>
    <x v="463"/>
    <n v="251"/>
    <x v="5"/>
    <s v="OK"/>
    <x v="3"/>
    <x v="0"/>
    <x v="6"/>
    <x v="0"/>
    <s v="External"/>
    <m/>
    <x v="7"/>
    <s v="4.3"/>
    <n v="0.12809139784946236"/>
  </r>
  <r>
    <s v="D1506"/>
    <s v="2024-01-22 02:00:00"/>
    <x v="20"/>
    <s v="2024-01-22 14:00:00"/>
    <s v="2024/01/22"/>
    <s v="2024-01-22 12:00:00"/>
    <s v="2024/01/22"/>
    <s v="Winter"/>
    <n v="14.000000000058208"/>
    <n v="0"/>
    <x v="0"/>
    <n v="12"/>
    <n v="0"/>
    <x v="5"/>
    <x v="14"/>
    <x v="464"/>
    <n v="257"/>
    <x v="9"/>
    <s v="OK"/>
    <x v="1"/>
    <x v="2"/>
    <x v="46"/>
    <x v="1"/>
    <s v="Internal"/>
    <n v="4.7"/>
    <x v="9"/>
    <s v="4.7"/>
    <n v="0.27616487455197131"/>
  </r>
  <r>
    <s v="D1505"/>
    <s v="2024-01-22 01:00:00"/>
    <x v="20"/>
    <s v="2024-01-22 13:00:00"/>
    <s v="2024/01/22"/>
    <s v="2024-01-22 11:00:00"/>
    <s v="2024/01/22"/>
    <s v="Winter"/>
    <n v="12.999999999941792"/>
    <n v="0"/>
    <x v="0"/>
    <n v="12"/>
    <n v="0"/>
    <x v="5"/>
    <x v="125"/>
    <x v="465"/>
    <n v="509"/>
    <x v="1"/>
    <s v="OK"/>
    <x v="3"/>
    <x v="0"/>
    <x v="10"/>
    <x v="4"/>
    <s v="Internal"/>
    <m/>
    <x v="10"/>
    <s v="4.3"/>
    <n v="2.3048387096774192"/>
  </r>
  <r>
    <s v="D1504"/>
    <s v="2024-01-22 00:00:00"/>
    <x v="20"/>
    <s v="2024-01-22 12:00:00"/>
    <s v="2024/01/22"/>
    <s v="2024-01-22 10:00:00"/>
    <s v="2024/01/22"/>
    <s v="Winter"/>
    <n v="12"/>
    <n v="0"/>
    <x v="0"/>
    <n v="12"/>
    <n v="0"/>
    <x v="1"/>
    <x v="178"/>
    <x v="466"/>
    <n v="381"/>
    <x v="19"/>
    <s v="OK"/>
    <x v="1"/>
    <x v="1"/>
    <x v="35"/>
    <x v="1"/>
    <s v="Internal"/>
    <n v="3.8"/>
    <x v="3"/>
    <s v="3.8"/>
    <n v="3.2532679738562091"/>
  </r>
  <r>
    <s v="D1503"/>
    <s v="2024-01-21 23:00:00"/>
    <x v="21"/>
    <s v="2024-01-22 11:00:00"/>
    <s v="2024/01/22"/>
    <s v="2024-01-22 09:00:00"/>
    <s v="2024/01/22"/>
    <s v="Winter"/>
    <n v="11.000000000058208"/>
    <n v="0"/>
    <x v="0"/>
    <n v="12"/>
    <n v="1"/>
    <x v="4"/>
    <x v="292"/>
    <x v="467"/>
    <n v="649"/>
    <x v="7"/>
    <s v="OK"/>
    <x v="1"/>
    <x v="2"/>
    <x v="43"/>
    <x v="3"/>
    <s v="External"/>
    <n v="4.5"/>
    <x v="0"/>
    <s v="4.5"/>
    <n v="0.78592927012791569"/>
  </r>
  <r>
    <s v="D1502"/>
    <s v="2024-01-21 22:00:00"/>
    <x v="21"/>
    <s v="2024-01-22 10:00:00"/>
    <s v="2024/01/22"/>
    <s v="2024-01-22 08:00:00"/>
    <s v="2024/01/22"/>
    <s v="Winter"/>
    <n v="9.9999999999417923"/>
    <n v="0"/>
    <x v="0"/>
    <n v="12"/>
    <n v="1"/>
    <x v="2"/>
    <x v="86"/>
    <x v="468"/>
    <n v="97"/>
    <x v="25"/>
    <s v="OK"/>
    <x v="0"/>
    <x v="3"/>
    <x v="28"/>
    <x v="3"/>
    <s v="External"/>
    <m/>
    <x v="11"/>
    <s v="4.2"/>
    <n v="0.67127403846153844"/>
  </r>
  <r>
    <s v="D1501"/>
    <s v="2024-01-21 21:00:00"/>
    <x v="21"/>
    <s v="2024-01-22 09:00:00"/>
    <s v="2024/01/22"/>
    <s v="2024-01-22 07:00:00"/>
    <s v="2024/01/22"/>
    <s v="Winter"/>
    <n v="9"/>
    <n v="0"/>
    <x v="0"/>
    <n v="12"/>
    <n v="1"/>
    <x v="0"/>
    <x v="255"/>
    <x v="469"/>
    <n v="670"/>
    <x v="15"/>
    <s v="OK"/>
    <x v="1"/>
    <x v="2"/>
    <x v="27"/>
    <x v="1"/>
    <s v="External"/>
    <n v="4.7"/>
    <x v="9"/>
    <s v="4.7"/>
    <n v="0.25457610789980734"/>
  </r>
  <r>
    <s v="D1500"/>
    <s v="2024-01-21 20:00:00"/>
    <x v="21"/>
    <s v="2024-01-22 08:00:00"/>
    <s v="2024/01/22"/>
    <s v="2024-01-22 06:00:00"/>
    <s v="2024/01/22"/>
    <s v="Winter"/>
    <n v="8.0000000000582077"/>
    <n v="0"/>
    <x v="0"/>
    <n v="12"/>
    <n v="1"/>
    <x v="2"/>
    <x v="161"/>
    <x v="470"/>
    <n v="768"/>
    <x v="20"/>
    <s v="OK"/>
    <x v="1"/>
    <x v="0"/>
    <x v="43"/>
    <x v="0"/>
    <s v="Internal"/>
    <n v="3.8"/>
    <x v="3"/>
    <s v="3.8"/>
    <n v="0.49623064384678078"/>
  </r>
  <r>
    <s v="D1499"/>
    <s v="2024-01-21 19:00:00"/>
    <x v="21"/>
    <s v="2024-01-22 07:00:00"/>
    <s v="2024/01/22"/>
    <s v="2024-01-22 05:00:00"/>
    <s v="2024/01/22"/>
    <s v="Winter"/>
    <n v="6.9999999999417923"/>
    <n v="0"/>
    <x v="0"/>
    <n v="12"/>
    <n v="1"/>
    <x v="5"/>
    <x v="378"/>
    <x v="471"/>
    <n v="277"/>
    <x v="20"/>
    <s v="OK"/>
    <x v="0"/>
    <x v="0"/>
    <x v="7"/>
    <x v="1"/>
    <s v="Internal"/>
    <m/>
    <x v="12"/>
    <s v="4.2"/>
    <n v="0.33303571428571427"/>
  </r>
  <r>
    <s v="D1498"/>
    <s v="2024-01-21 18:00:00"/>
    <x v="21"/>
    <s v="2024-01-22 06:00:00"/>
    <s v="2024/01/22"/>
    <s v="2024-01-22 04:00:00"/>
    <s v="2024/01/22"/>
    <s v="Winter"/>
    <n v="6"/>
    <n v="0"/>
    <x v="0"/>
    <n v="12"/>
    <n v="1"/>
    <x v="0"/>
    <x v="379"/>
    <x v="447"/>
    <n v="335"/>
    <x v="7"/>
    <s v="OK"/>
    <x v="3"/>
    <x v="1"/>
    <x v="49"/>
    <x v="1"/>
    <s v="Internal"/>
    <n v="4.5"/>
    <x v="0"/>
    <s v="4.5"/>
    <n v="0.58944050433412132"/>
  </r>
  <r>
    <s v="D1497"/>
    <s v="2024-01-21 17:00:00"/>
    <x v="21"/>
    <s v="2024-01-22 05:00:00"/>
    <s v="2024/01/22"/>
    <s v="2024-01-22 03:00:00"/>
    <s v="2024/01/22"/>
    <s v="Winter"/>
    <n v="5.0000000000582077"/>
    <n v="0"/>
    <x v="0"/>
    <n v="12"/>
    <n v="1"/>
    <x v="5"/>
    <x v="358"/>
    <x v="472"/>
    <n v="393"/>
    <x v="24"/>
    <s v="OK"/>
    <x v="3"/>
    <x v="3"/>
    <x v="3"/>
    <x v="0"/>
    <s v="External"/>
    <m/>
    <x v="7"/>
    <s v="4.3"/>
    <n v="6.763698630136987E-2"/>
  </r>
  <r>
    <s v="D1496"/>
    <s v="2024-01-21 16:00:00"/>
    <x v="21"/>
    <s v="2024-01-22 04:00:00"/>
    <s v="2024/01/22"/>
    <s v="2024-01-22 02:00:00"/>
    <s v="2024/01/22"/>
    <s v="Winter"/>
    <n v="3.9999999999417923"/>
    <n v="0"/>
    <x v="0"/>
    <n v="12"/>
    <n v="1"/>
    <x v="0"/>
    <x v="12"/>
    <x v="473"/>
    <n v="162"/>
    <x v="5"/>
    <s v="OK"/>
    <x v="2"/>
    <x v="3"/>
    <x v="15"/>
    <x v="2"/>
    <s v="External"/>
    <m/>
    <x v="4"/>
    <s v="4.2"/>
    <n v="1.206855791962175"/>
  </r>
  <r>
    <s v="D1495"/>
    <s v="2024-01-21 15:00:00"/>
    <x v="21"/>
    <s v="2024-01-22 03:00:00"/>
    <s v="2024/01/22"/>
    <s v="2024-01-22 01:00:00"/>
    <s v="2024/01/22"/>
    <s v="Winter"/>
    <n v="3"/>
    <n v="0"/>
    <x v="0"/>
    <n v="12"/>
    <n v="1"/>
    <x v="2"/>
    <x v="149"/>
    <x v="474"/>
    <n v="147"/>
    <x v="23"/>
    <s v="OK"/>
    <x v="1"/>
    <x v="1"/>
    <x v="0"/>
    <x v="3"/>
    <s v="Internal"/>
    <m/>
    <x v="8"/>
    <s v="4.2"/>
    <n v="3.8110119047619047"/>
  </r>
  <r>
    <s v="D1494"/>
    <s v="2024-01-21 14:00:00"/>
    <x v="21"/>
    <s v="2024-01-22 02:00:00"/>
    <s v="2024/01/22"/>
    <s v="2024-01-22 00:00:00"/>
    <s v="2024/01/22"/>
    <s v="Winter"/>
    <n v="2.0000000000582077"/>
    <n v="0"/>
    <x v="0"/>
    <n v="12"/>
    <n v="1"/>
    <x v="5"/>
    <x v="165"/>
    <x v="475"/>
    <n v="162"/>
    <x v="26"/>
    <s v="OK"/>
    <x v="1"/>
    <x v="2"/>
    <x v="36"/>
    <x v="2"/>
    <s v="Internal"/>
    <n v="3.8"/>
    <x v="3"/>
    <s v="3.8"/>
    <n v="0.5423728813559322"/>
  </r>
  <r>
    <s v="D1493"/>
    <s v="2024-01-21 13:00:00"/>
    <x v="21"/>
    <s v="2024-01-22 01:00:00"/>
    <s v="2024/01/22"/>
    <s v="2024-01-21 23:00:00"/>
    <s v="2024/01/21"/>
    <s v="Winter"/>
    <n v="24.999999999941792"/>
    <n v="1"/>
    <x v="1"/>
    <n v="12"/>
    <n v="1"/>
    <x v="0"/>
    <x v="132"/>
    <x v="476"/>
    <n v="476"/>
    <x v="5"/>
    <s v="OK"/>
    <x v="0"/>
    <x v="3"/>
    <x v="1"/>
    <x v="0"/>
    <s v="Internal"/>
    <m/>
    <x v="1"/>
    <s v="4.2"/>
    <n v="9.6733176838810636E-2"/>
  </r>
  <r>
    <s v="D1492"/>
    <s v="2024-01-21 12:00:00"/>
    <x v="21"/>
    <s v="2024-01-22 00:00:00"/>
    <s v="2024/01/22"/>
    <s v="2024-01-21 22:00:00"/>
    <s v="2024/01/21"/>
    <s v="Winter"/>
    <n v="24"/>
    <n v="1"/>
    <x v="1"/>
    <n v="12"/>
    <n v="1"/>
    <x v="2"/>
    <x v="380"/>
    <x v="477"/>
    <n v="238"/>
    <x v="16"/>
    <s v="OK"/>
    <x v="3"/>
    <x v="0"/>
    <x v="44"/>
    <x v="1"/>
    <s v="Internal"/>
    <n v="4"/>
    <x v="5"/>
    <s v="4"/>
    <n v="1.96494708994709"/>
  </r>
  <r>
    <s v="D1491"/>
    <s v="2024-01-21 11:00:00"/>
    <x v="21"/>
    <s v="2024-01-21 23:00:00"/>
    <s v="2024/01/21"/>
    <s v="2024-01-21 21:00:00"/>
    <s v="2024/01/21"/>
    <s v="Winter"/>
    <n v="23.000000000058208"/>
    <n v="0"/>
    <x v="0"/>
    <n v="12"/>
    <n v="0"/>
    <x v="2"/>
    <x v="381"/>
    <x v="478"/>
    <n v="340"/>
    <x v="24"/>
    <s v="OK"/>
    <x v="1"/>
    <x v="2"/>
    <x v="1"/>
    <x v="4"/>
    <s v="Internal"/>
    <m/>
    <x v="10"/>
    <s v="4.3"/>
    <n v="0.49314814814814817"/>
  </r>
  <r>
    <s v="D1490"/>
    <s v="2024-01-21 10:00:00"/>
    <x v="21"/>
    <s v="2024-01-21 22:00:00"/>
    <s v="2024/01/21"/>
    <s v="2024-01-21 20:00:00"/>
    <s v="2024/01/21"/>
    <s v="Winter"/>
    <n v="21.999999999941792"/>
    <n v="0"/>
    <x v="0"/>
    <n v="12"/>
    <n v="0"/>
    <x v="0"/>
    <x v="382"/>
    <x v="479"/>
    <n v="523"/>
    <x v="26"/>
    <s v="OK"/>
    <x v="3"/>
    <x v="3"/>
    <x v="45"/>
    <x v="3"/>
    <s v="Internal"/>
    <m/>
    <x v="8"/>
    <s v="4.2"/>
    <n v="0.95071335927367051"/>
  </r>
  <r>
    <s v="D1489"/>
    <s v="2024-01-21 09:00:00"/>
    <x v="21"/>
    <s v="2024-01-21 21:00:00"/>
    <s v="2024/01/21"/>
    <s v="2024-01-21 19:00:00"/>
    <s v="2024/01/21"/>
    <s v="Winter"/>
    <n v="21"/>
    <n v="0"/>
    <x v="0"/>
    <n v="12"/>
    <n v="0"/>
    <x v="5"/>
    <x v="383"/>
    <x v="480"/>
    <n v="257"/>
    <x v="17"/>
    <s v="OK"/>
    <x v="1"/>
    <x v="1"/>
    <x v="36"/>
    <x v="0"/>
    <s v="Internal"/>
    <n v="3.8"/>
    <x v="3"/>
    <s v="3.8"/>
    <n v="0.25181598062953997"/>
  </r>
  <r>
    <s v="D1488"/>
    <s v="2024-01-21 08:00:00"/>
    <x v="21"/>
    <s v="2024-01-21 20:00:00"/>
    <s v="2024/01/21"/>
    <s v="2024-01-21 18:00:00"/>
    <s v="2024/01/21"/>
    <s v="Winter"/>
    <n v="20.000000000058208"/>
    <n v="0"/>
    <x v="0"/>
    <n v="12"/>
    <n v="0"/>
    <x v="0"/>
    <x v="330"/>
    <x v="481"/>
    <n v="312"/>
    <x v="15"/>
    <s v="OK"/>
    <x v="2"/>
    <x v="3"/>
    <x v="0"/>
    <x v="0"/>
    <s v="External"/>
    <n v="4.2"/>
    <x v="2"/>
    <s v="4.2"/>
    <n v="0.35490605427974947"/>
  </r>
  <r>
    <s v="D1487"/>
    <s v="2024-01-21 07:00:00"/>
    <x v="21"/>
    <s v="2024-01-21 19:00:00"/>
    <s v="2024/01/21"/>
    <s v="2024-01-21 17:00:00"/>
    <s v="2024/01/21"/>
    <s v="Winter"/>
    <n v="18.999999999941792"/>
    <n v="0"/>
    <x v="0"/>
    <n v="12"/>
    <n v="0"/>
    <x v="1"/>
    <x v="18"/>
    <x v="482"/>
    <n v="575"/>
    <x v="22"/>
    <s v="OK"/>
    <x v="1"/>
    <x v="2"/>
    <x v="10"/>
    <x v="1"/>
    <s v="External"/>
    <n v="3.8"/>
    <x v="3"/>
    <s v="3.8"/>
    <n v="2.7374551971326166"/>
  </r>
  <r>
    <s v="D1486"/>
    <s v="2024-01-21 06:00:00"/>
    <x v="21"/>
    <s v="2024-01-21 18:00:00"/>
    <s v="2024/01/21"/>
    <s v="2024-01-21 16:00:00"/>
    <s v="2024/01/21"/>
    <s v="Winter"/>
    <n v="18"/>
    <n v="0"/>
    <x v="0"/>
    <n v="12"/>
    <n v="0"/>
    <x v="5"/>
    <x v="49"/>
    <x v="483"/>
    <n v="617"/>
    <x v="2"/>
    <s v="OK"/>
    <x v="3"/>
    <x v="3"/>
    <x v="28"/>
    <x v="4"/>
    <s v="External"/>
    <n v="4.2"/>
    <x v="2"/>
    <s v="4.2"/>
    <n v="0.95178719866999173"/>
  </r>
  <r>
    <s v="D1485"/>
    <s v="2024-01-21 05:00:00"/>
    <x v="21"/>
    <s v="2024-01-21 17:00:00"/>
    <s v="2024/01/21"/>
    <s v="2024-01-21 15:00:00"/>
    <s v="2024/01/21"/>
    <s v="Winter"/>
    <n v="17.000000000058208"/>
    <n v="0"/>
    <x v="0"/>
    <n v="12"/>
    <n v="0"/>
    <x v="3"/>
    <x v="260"/>
    <x v="484"/>
    <n v="573"/>
    <x v="7"/>
    <s v="OK"/>
    <x v="1"/>
    <x v="3"/>
    <x v="6"/>
    <x v="4"/>
    <s v="Internal"/>
    <n v="4.5"/>
    <x v="0"/>
    <s v="4.5"/>
    <n v="0.60084541062801933"/>
  </r>
  <r>
    <s v="D1484"/>
    <s v="2024-01-21 04:00:00"/>
    <x v="21"/>
    <s v="2024-01-21 16:00:00"/>
    <s v="2024/01/21"/>
    <s v="2024-01-21 14:00:00"/>
    <s v="2024/01/21"/>
    <s v="Winter"/>
    <n v="15.999999999941792"/>
    <n v="0"/>
    <x v="0"/>
    <n v="12"/>
    <n v="0"/>
    <x v="5"/>
    <x v="384"/>
    <x v="485"/>
    <n v="326"/>
    <x v="26"/>
    <s v="OK"/>
    <x v="2"/>
    <x v="2"/>
    <x v="9"/>
    <x v="0"/>
    <s v="Internal"/>
    <n v="4.5"/>
    <x v="0"/>
    <s v="4.5"/>
    <n v="0.44684684684684683"/>
  </r>
  <r>
    <s v="D1483"/>
    <s v="2024-01-21 03:00:00"/>
    <x v="21"/>
    <s v="2024-01-21 15:00:00"/>
    <s v="2024/01/21"/>
    <s v="2024-01-21 13:00:00"/>
    <s v="2024/01/21"/>
    <s v="Winter"/>
    <n v="15"/>
    <n v="0"/>
    <x v="0"/>
    <n v="12"/>
    <n v="0"/>
    <x v="2"/>
    <x v="274"/>
    <x v="486"/>
    <n v="538"/>
    <x v="23"/>
    <s v="OK"/>
    <x v="0"/>
    <x v="2"/>
    <x v="24"/>
    <x v="4"/>
    <s v="External"/>
    <n v="4.2"/>
    <x v="2"/>
    <s v="4.2"/>
    <n v="1.2884283246977548"/>
  </r>
  <r>
    <s v="D1482"/>
    <s v="2024-01-21 02:00:00"/>
    <x v="21"/>
    <s v="2024-01-21 14:00:00"/>
    <s v="2024/01/21"/>
    <s v="2024-01-21 12:00:00"/>
    <s v="2024/01/21"/>
    <s v="Winter"/>
    <n v="14.000000000058208"/>
    <n v="0"/>
    <x v="0"/>
    <n v="12"/>
    <n v="0"/>
    <x v="5"/>
    <x v="308"/>
    <x v="487"/>
    <n v="150"/>
    <x v="13"/>
    <s v="OK"/>
    <x v="2"/>
    <x v="1"/>
    <x v="16"/>
    <x v="2"/>
    <s v="Internal"/>
    <m/>
    <x v="14"/>
    <s v="4.1"/>
    <n v="0.16618566618566619"/>
  </r>
  <r>
    <s v="D1481"/>
    <s v="2024-01-21 01:00:00"/>
    <x v="21"/>
    <s v="2024-01-21 13:00:00"/>
    <s v="2024/01/21"/>
    <s v="2024-01-21 11:00:00"/>
    <s v="2024/01/21"/>
    <s v="Winter"/>
    <n v="12.999999999941792"/>
    <n v="0"/>
    <x v="0"/>
    <n v="12"/>
    <n v="0"/>
    <x v="4"/>
    <x v="114"/>
    <x v="488"/>
    <n v="446"/>
    <x v="25"/>
    <s v="OK"/>
    <x v="1"/>
    <x v="1"/>
    <x v="20"/>
    <x v="1"/>
    <s v="External"/>
    <n v="4.2"/>
    <x v="2"/>
    <s v="4.2"/>
    <n v="0.97907153729071539"/>
  </r>
  <r>
    <s v="D1480"/>
    <s v="2024-01-21 00:00:00"/>
    <x v="21"/>
    <s v="2024-01-21 12:00:00"/>
    <s v="2024/01/21"/>
    <s v="2024-01-21 10:00:00"/>
    <s v="2024/01/21"/>
    <s v="Winter"/>
    <n v="12"/>
    <n v="0"/>
    <x v="0"/>
    <n v="12"/>
    <n v="0"/>
    <x v="2"/>
    <x v="385"/>
    <x v="489"/>
    <n v="167"/>
    <x v="5"/>
    <s v="OK"/>
    <x v="0"/>
    <x v="3"/>
    <x v="39"/>
    <x v="2"/>
    <s v="External"/>
    <n v="4"/>
    <x v="5"/>
    <s v="4"/>
    <n v="0.61312849162011174"/>
  </r>
  <r>
    <s v="D1479"/>
    <s v="2024-01-20 23:00:00"/>
    <x v="22"/>
    <s v="2024-01-21 11:00:00"/>
    <s v="2024/01/21"/>
    <s v="2024-01-21 09:00:00"/>
    <s v="2024/01/21"/>
    <s v="Winter"/>
    <n v="11.000000000058208"/>
    <n v="0"/>
    <x v="0"/>
    <n v="12"/>
    <n v="1"/>
    <x v="4"/>
    <x v="294"/>
    <x v="490"/>
    <n v="100"/>
    <x v="6"/>
    <s v="OK"/>
    <x v="2"/>
    <x v="1"/>
    <x v="22"/>
    <x v="4"/>
    <s v="External"/>
    <n v="4.5"/>
    <x v="0"/>
    <s v="4.5"/>
    <n v="0.4602920227920228"/>
  </r>
  <r>
    <s v="D1478"/>
    <s v="2024-01-20 22:00:00"/>
    <x v="22"/>
    <s v="2024-01-21 10:00:00"/>
    <s v="2024/01/21"/>
    <s v="2024-01-21 08:00:00"/>
    <s v="2024/01/21"/>
    <s v="Winter"/>
    <n v="9.9999999999417923"/>
    <n v="0"/>
    <x v="0"/>
    <n v="12"/>
    <n v="1"/>
    <x v="3"/>
    <x v="386"/>
    <x v="491"/>
    <n v="479"/>
    <x v="26"/>
    <s v="OK"/>
    <x v="1"/>
    <x v="1"/>
    <x v="29"/>
    <x v="2"/>
    <s v="External"/>
    <n v="4.5"/>
    <x v="0"/>
    <s v="4.5"/>
    <n v="0.32781690140845071"/>
  </r>
  <r>
    <s v="D1477"/>
    <s v="2024-01-20 21:00:00"/>
    <x v="22"/>
    <s v="2024-01-21 09:00:00"/>
    <s v="2024/01/21"/>
    <s v="2024-01-21 07:00:00"/>
    <s v="2024/01/21"/>
    <s v="Winter"/>
    <n v="9"/>
    <n v="0"/>
    <x v="0"/>
    <n v="12"/>
    <n v="1"/>
    <x v="2"/>
    <x v="387"/>
    <x v="492"/>
    <n v="393"/>
    <x v="3"/>
    <s v="OK"/>
    <x v="0"/>
    <x v="1"/>
    <x v="41"/>
    <x v="0"/>
    <s v="External"/>
    <m/>
    <x v="7"/>
    <s v="4.3"/>
    <n v="0.37534321801208126"/>
  </r>
  <r>
    <s v="D1476"/>
    <s v="2024-01-20 20:00:00"/>
    <x v="22"/>
    <s v="2024-01-21 08:00:00"/>
    <s v="2024/01/21"/>
    <s v="2024-01-21 06:00:00"/>
    <s v="2024/01/21"/>
    <s v="Winter"/>
    <n v="8.0000000000582077"/>
    <n v="0"/>
    <x v="0"/>
    <n v="12"/>
    <n v="1"/>
    <x v="5"/>
    <x v="110"/>
    <x v="493"/>
    <n v="155"/>
    <x v="6"/>
    <s v="OK"/>
    <x v="2"/>
    <x v="0"/>
    <x v="6"/>
    <x v="2"/>
    <s v="Internal"/>
    <n v="4.7"/>
    <x v="9"/>
    <s v="4.7"/>
    <n v="0.68300653594771243"/>
  </r>
  <r>
    <s v="D1475"/>
    <s v="2024-01-20 19:00:00"/>
    <x v="22"/>
    <s v="2024-01-21 07:00:00"/>
    <s v="2024/01/21"/>
    <s v="2024-01-21 05:00:00"/>
    <s v="2024/01/21"/>
    <s v="Winter"/>
    <n v="6.9999999999417923"/>
    <n v="0"/>
    <x v="0"/>
    <n v="12"/>
    <n v="1"/>
    <x v="2"/>
    <x v="110"/>
    <x v="494"/>
    <n v="286"/>
    <x v="1"/>
    <s v="OK"/>
    <x v="3"/>
    <x v="0"/>
    <x v="16"/>
    <x v="3"/>
    <s v="Internal"/>
    <m/>
    <x v="8"/>
    <s v="4.2"/>
    <n v="0.55294117647058827"/>
  </r>
  <r>
    <s v="D1474"/>
    <s v="2024-01-20 18:00:00"/>
    <x v="22"/>
    <s v="2024-01-21 06:00:00"/>
    <s v="2024/01/21"/>
    <s v="2024-01-21 04:00:00"/>
    <s v="2024/01/21"/>
    <s v="Winter"/>
    <n v="6"/>
    <n v="0"/>
    <x v="0"/>
    <n v="12"/>
    <n v="1"/>
    <x v="5"/>
    <x v="388"/>
    <x v="495"/>
    <n v="159"/>
    <x v="23"/>
    <s v="OK"/>
    <x v="1"/>
    <x v="2"/>
    <x v="36"/>
    <x v="3"/>
    <s v="External"/>
    <m/>
    <x v="11"/>
    <s v="4.2"/>
    <n v="0.58269476372924645"/>
  </r>
  <r>
    <s v="D1473"/>
    <s v="2024-01-20 17:00:00"/>
    <x v="22"/>
    <s v="2024-01-21 05:00:00"/>
    <s v="2024/01/21"/>
    <s v="2024-01-21 03:00:00"/>
    <s v="2024/01/21"/>
    <s v="Winter"/>
    <n v="5.0000000000582077"/>
    <n v="0"/>
    <x v="0"/>
    <n v="12"/>
    <n v="1"/>
    <x v="2"/>
    <x v="286"/>
    <x v="496"/>
    <n v="492"/>
    <x v="10"/>
    <s v="OK"/>
    <x v="0"/>
    <x v="0"/>
    <x v="2"/>
    <x v="1"/>
    <s v="Internal"/>
    <m/>
    <x v="12"/>
    <s v="4.2"/>
    <n v="0.96954595791805098"/>
  </r>
  <r>
    <s v="D1472"/>
    <s v="2024-01-20 16:00:00"/>
    <x v="22"/>
    <s v="2024-01-21 04:00:00"/>
    <s v="2024/01/21"/>
    <s v="2024-01-21 02:00:00"/>
    <s v="2024/01/21"/>
    <s v="Winter"/>
    <n v="3.9999999999417923"/>
    <n v="0"/>
    <x v="0"/>
    <n v="12"/>
    <n v="1"/>
    <x v="3"/>
    <x v="389"/>
    <x v="497"/>
    <n v="395"/>
    <x v="12"/>
    <s v="OK"/>
    <x v="1"/>
    <x v="1"/>
    <x v="45"/>
    <x v="0"/>
    <s v="Internal"/>
    <n v="4.7"/>
    <x v="9"/>
    <s v="4.7"/>
    <n v="0.45548245614035088"/>
  </r>
  <r>
    <s v="D1471"/>
    <s v="2024-01-20 15:00:00"/>
    <x v="22"/>
    <s v="2024-01-21 03:00:00"/>
    <s v="2024/01/21"/>
    <s v="2024-01-21 01:00:00"/>
    <s v="2024/01/21"/>
    <s v="Winter"/>
    <n v="3"/>
    <n v="0"/>
    <x v="0"/>
    <n v="12"/>
    <n v="1"/>
    <x v="2"/>
    <x v="390"/>
    <x v="498"/>
    <n v="249"/>
    <x v="6"/>
    <s v="OK"/>
    <x v="2"/>
    <x v="2"/>
    <x v="3"/>
    <x v="4"/>
    <s v="Internal"/>
    <m/>
    <x v="10"/>
    <s v="4.3"/>
    <n v="1.4726247987117553"/>
  </r>
  <r>
    <s v="D1470"/>
    <s v="2024-01-20 14:00:00"/>
    <x v="22"/>
    <s v="2024-01-21 02:00:00"/>
    <s v="2024/01/21"/>
    <s v="2024-01-21 00:00:00"/>
    <s v="2024/01/21"/>
    <s v="Winter"/>
    <n v="2.0000000000582077"/>
    <n v="0"/>
    <x v="0"/>
    <n v="12"/>
    <n v="1"/>
    <x v="3"/>
    <x v="391"/>
    <x v="419"/>
    <n v="408"/>
    <x v="4"/>
    <s v="OK"/>
    <x v="2"/>
    <x v="2"/>
    <x v="19"/>
    <x v="4"/>
    <s v="External"/>
    <n v="4"/>
    <x v="5"/>
    <s v="4"/>
    <n v="0.31840993132593765"/>
  </r>
  <r>
    <s v="D1469"/>
    <s v="2024-01-20 13:00:00"/>
    <x v="22"/>
    <s v="2024-01-21 01:00:00"/>
    <s v="2024/01/21"/>
    <s v="2024-01-20 23:00:00"/>
    <s v="2024/01/20"/>
    <s v="Winter"/>
    <n v="24.999999999941792"/>
    <n v="1"/>
    <x v="1"/>
    <n v="12"/>
    <n v="1"/>
    <x v="3"/>
    <x v="392"/>
    <x v="499"/>
    <n v="242"/>
    <x v="8"/>
    <s v="OK"/>
    <x v="2"/>
    <x v="3"/>
    <x v="10"/>
    <x v="2"/>
    <s v="Internal"/>
    <n v="3.8"/>
    <x v="3"/>
    <s v="3.8"/>
    <n v="0.21024774774774774"/>
  </r>
  <r>
    <s v="D1468"/>
    <s v="2024-01-20 12:00:00"/>
    <x v="22"/>
    <s v="2024-01-21 00:00:00"/>
    <s v="2024/01/21"/>
    <s v="2024-01-20 22:00:00"/>
    <s v="2024/01/20"/>
    <s v="Winter"/>
    <n v="24"/>
    <n v="1"/>
    <x v="1"/>
    <n v="12"/>
    <n v="1"/>
    <x v="5"/>
    <x v="375"/>
    <x v="500"/>
    <n v="212"/>
    <x v="9"/>
    <s v="OK"/>
    <x v="0"/>
    <x v="0"/>
    <x v="47"/>
    <x v="4"/>
    <s v="Internal"/>
    <m/>
    <x v="10"/>
    <s v="4.3"/>
    <n v="0.10916580844490216"/>
  </r>
  <r>
    <s v="D1467"/>
    <s v="2024-01-20 11:00:00"/>
    <x v="22"/>
    <s v="2024-01-20 23:00:00"/>
    <s v="2024/01/20"/>
    <s v="2024-01-20 21:00:00"/>
    <s v="2024/01/20"/>
    <s v="Winter"/>
    <n v="23.000000000058208"/>
    <n v="0"/>
    <x v="0"/>
    <n v="12"/>
    <n v="0"/>
    <x v="3"/>
    <x v="393"/>
    <x v="501"/>
    <n v="667"/>
    <x v="11"/>
    <s v="OK"/>
    <x v="2"/>
    <x v="3"/>
    <x v="33"/>
    <x v="1"/>
    <s v="External"/>
    <n v="4.5"/>
    <x v="0"/>
    <s v="4.5"/>
    <n v="0.15801244651886426"/>
  </r>
  <r>
    <s v="D1466"/>
    <s v="2024-01-20 10:00:00"/>
    <x v="22"/>
    <s v="2024-01-20 22:00:00"/>
    <s v="2024/01/20"/>
    <s v="2024-01-20 20:00:00"/>
    <s v="2024/01/20"/>
    <s v="Winter"/>
    <n v="21.999999999941792"/>
    <n v="0"/>
    <x v="0"/>
    <n v="12"/>
    <n v="0"/>
    <x v="5"/>
    <x v="394"/>
    <x v="173"/>
    <n v="228"/>
    <x v="21"/>
    <s v="OK"/>
    <x v="1"/>
    <x v="0"/>
    <x v="9"/>
    <x v="0"/>
    <s v="Internal"/>
    <n v="4.2"/>
    <x v="2"/>
    <s v="4.2"/>
    <n v="0.30394832605531297"/>
  </r>
  <r>
    <s v="D1465"/>
    <s v="2024-01-20 09:00:00"/>
    <x v="22"/>
    <s v="2024-01-20 21:00:00"/>
    <s v="2024/01/20"/>
    <s v="2024-01-20 19:00:00"/>
    <s v="2024/01/20"/>
    <s v="Winter"/>
    <n v="21"/>
    <n v="0"/>
    <x v="0"/>
    <n v="12"/>
    <n v="0"/>
    <x v="4"/>
    <x v="395"/>
    <x v="502"/>
    <n v="55"/>
    <x v="7"/>
    <s v="OK"/>
    <x v="1"/>
    <x v="1"/>
    <x v="44"/>
    <x v="1"/>
    <s v="Internal"/>
    <n v="4.7"/>
    <x v="9"/>
    <s v="4.7"/>
    <n v="0.23303264604810997"/>
  </r>
  <r>
    <s v="D1464"/>
    <s v="2024-01-20 08:00:00"/>
    <x v="22"/>
    <s v="2024-01-20 20:00:00"/>
    <s v="2024/01/20"/>
    <s v="2024-01-20 18:00:00"/>
    <s v="2024/01/20"/>
    <s v="Winter"/>
    <n v="20.000000000058208"/>
    <n v="0"/>
    <x v="0"/>
    <n v="12"/>
    <n v="0"/>
    <x v="5"/>
    <x v="262"/>
    <x v="503"/>
    <n v="314"/>
    <x v="17"/>
    <s v="OK"/>
    <x v="1"/>
    <x v="2"/>
    <x v="25"/>
    <x v="1"/>
    <s v="External"/>
    <n v="4"/>
    <x v="5"/>
    <s v="4"/>
    <n v="0.41240681576144833"/>
  </r>
  <r>
    <s v="D1463"/>
    <s v="2024-01-20 07:00:00"/>
    <x v="22"/>
    <s v="2024-01-20 19:00:00"/>
    <s v="2024/01/20"/>
    <s v="2024-01-20 17:00:00"/>
    <s v="2024/01/20"/>
    <s v="Winter"/>
    <n v="18.999999999941792"/>
    <n v="0"/>
    <x v="0"/>
    <n v="12"/>
    <n v="0"/>
    <x v="3"/>
    <x v="396"/>
    <x v="504"/>
    <n v="178"/>
    <x v="24"/>
    <s v="OK"/>
    <x v="1"/>
    <x v="2"/>
    <x v="41"/>
    <x v="1"/>
    <s v="External"/>
    <n v="3.8"/>
    <x v="3"/>
    <s v="3.8"/>
    <n v="0.96242331288343563"/>
  </r>
  <r>
    <s v="D1462"/>
    <s v="2024-01-20 06:00:00"/>
    <x v="22"/>
    <s v="2024-01-20 18:00:00"/>
    <s v="2024/01/20"/>
    <s v="2024-01-20 16:00:00"/>
    <s v="2024/01/20"/>
    <s v="Winter"/>
    <n v="18"/>
    <n v="0"/>
    <x v="0"/>
    <n v="12"/>
    <n v="0"/>
    <x v="1"/>
    <x v="397"/>
    <x v="505"/>
    <n v="677"/>
    <x v="22"/>
    <s v="OK"/>
    <x v="3"/>
    <x v="2"/>
    <x v="12"/>
    <x v="0"/>
    <s v="External"/>
    <n v="4.2"/>
    <x v="2"/>
    <s v="4.2"/>
    <n v="1.7858796296296295"/>
  </r>
  <r>
    <s v="D1461"/>
    <s v="2024-01-20 05:00:00"/>
    <x v="22"/>
    <s v="2024-01-20 17:00:00"/>
    <s v="2024/01/20"/>
    <s v="2024-01-20 15:00:00"/>
    <s v="2024/01/20"/>
    <s v="Winter"/>
    <n v="17.000000000058208"/>
    <n v="0"/>
    <x v="0"/>
    <n v="12"/>
    <n v="0"/>
    <x v="3"/>
    <x v="237"/>
    <x v="170"/>
    <n v="190"/>
    <x v="2"/>
    <s v="OK"/>
    <x v="0"/>
    <x v="3"/>
    <x v="42"/>
    <x v="3"/>
    <s v="Internal"/>
    <n v="3.8"/>
    <x v="3"/>
    <s v="3.8"/>
    <n v="8.8609559279950345E-2"/>
  </r>
  <r>
    <s v="D1460"/>
    <s v="2024-01-20 04:00:00"/>
    <x v="22"/>
    <s v="2024-01-20 16:00:00"/>
    <s v="2024/01/20"/>
    <s v="2024-01-20 14:00:00"/>
    <s v="2024/01/20"/>
    <s v="Winter"/>
    <n v="15.999999999941792"/>
    <n v="0"/>
    <x v="0"/>
    <n v="12"/>
    <n v="0"/>
    <x v="3"/>
    <x v="185"/>
    <x v="506"/>
    <n v="230"/>
    <x v="8"/>
    <s v="OK"/>
    <x v="2"/>
    <x v="2"/>
    <x v="39"/>
    <x v="0"/>
    <s v="Internal"/>
    <n v="4.7"/>
    <x v="9"/>
    <s v="4.7"/>
    <n v="0.90086206896551724"/>
  </r>
  <r>
    <s v="D1459"/>
    <s v="2024-01-20 03:00:00"/>
    <x v="22"/>
    <s v="2024-01-20 15:00:00"/>
    <s v="2024/01/20"/>
    <s v="2024-01-20 13:00:00"/>
    <s v="2024/01/20"/>
    <s v="Winter"/>
    <n v="15"/>
    <n v="0"/>
    <x v="0"/>
    <n v="12"/>
    <n v="0"/>
    <x v="0"/>
    <x v="229"/>
    <x v="507"/>
    <n v="112"/>
    <x v="24"/>
    <s v="OK"/>
    <x v="2"/>
    <x v="0"/>
    <x v="16"/>
    <x v="0"/>
    <s v="Internal"/>
    <m/>
    <x v="1"/>
    <s v="4.2"/>
    <n v="0.24069579288025891"/>
  </r>
  <r>
    <s v="D1458"/>
    <s v="2024-01-20 02:00:00"/>
    <x v="22"/>
    <s v="2024-01-20 14:00:00"/>
    <s v="2024/01/20"/>
    <s v="2024-01-20 12:00:00"/>
    <s v="2024/01/20"/>
    <s v="Winter"/>
    <n v="14.000000000058208"/>
    <n v="0"/>
    <x v="0"/>
    <n v="12"/>
    <n v="0"/>
    <x v="5"/>
    <x v="398"/>
    <x v="508"/>
    <n v="398"/>
    <x v="2"/>
    <s v="OK"/>
    <x v="1"/>
    <x v="2"/>
    <x v="23"/>
    <x v="0"/>
    <s v="Internal"/>
    <n v="4.7"/>
    <x v="9"/>
    <s v="4.7"/>
    <n v="1.0136316872427984"/>
  </r>
  <r>
    <s v="D1457"/>
    <s v="2024-01-20 01:00:00"/>
    <x v="22"/>
    <s v="2024-01-20 13:00:00"/>
    <s v="2024/01/20"/>
    <s v="2024-01-20 11:00:00"/>
    <s v="2024/01/20"/>
    <s v="Winter"/>
    <n v="12.999999999941792"/>
    <n v="0"/>
    <x v="0"/>
    <n v="12"/>
    <n v="0"/>
    <x v="1"/>
    <x v="399"/>
    <x v="509"/>
    <n v="424"/>
    <x v="8"/>
    <s v="OK"/>
    <x v="0"/>
    <x v="2"/>
    <x v="1"/>
    <x v="3"/>
    <s v="External"/>
    <m/>
    <x v="11"/>
    <s v="4.2"/>
    <n v="0.21246973365617433"/>
  </r>
  <r>
    <s v="D1456"/>
    <s v="2024-01-20 00:00:00"/>
    <x v="22"/>
    <s v="2024-01-20 12:00:00"/>
    <s v="2024/01/20"/>
    <s v="2024-01-20 10:00:00"/>
    <s v="2024/01/20"/>
    <s v="Winter"/>
    <n v="12"/>
    <n v="0"/>
    <x v="0"/>
    <n v="12"/>
    <n v="0"/>
    <x v="0"/>
    <x v="400"/>
    <x v="510"/>
    <n v="317"/>
    <x v="10"/>
    <s v="OK"/>
    <x v="1"/>
    <x v="1"/>
    <x v="18"/>
    <x v="1"/>
    <s v="External"/>
    <m/>
    <x v="6"/>
    <s v="4.2"/>
    <n v="0.23204985119047619"/>
  </r>
  <r>
    <s v="D1455"/>
    <s v="2024-01-19 23:00:00"/>
    <x v="23"/>
    <s v="2024-01-20 11:00:00"/>
    <s v="2024/01/20"/>
    <s v="2024-01-20 09:00:00"/>
    <s v="2024/01/20"/>
    <s v="Winter"/>
    <n v="11.000000000058208"/>
    <n v="0"/>
    <x v="0"/>
    <n v="12"/>
    <n v="1"/>
    <x v="2"/>
    <x v="401"/>
    <x v="511"/>
    <n v="444"/>
    <x v="2"/>
    <s v="OK"/>
    <x v="2"/>
    <x v="3"/>
    <x v="26"/>
    <x v="1"/>
    <s v="External"/>
    <n v="4.2"/>
    <x v="2"/>
    <s v="4.2"/>
    <n v="0.86847389558232935"/>
  </r>
  <r>
    <s v="D1454"/>
    <s v="2024-01-19 22:00:00"/>
    <x v="23"/>
    <s v="2024-01-20 10:00:00"/>
    <s v="2024/01/20"/>
    <s v="2024-01-20 08:00:00"/>
    <s v="2024/01/20"/>
    <s v="Winter"/>
    <n v="9.9999999999417923"/>
    <n v="0"/>
    <x v="0"/>
    <n v="12"/>
    <n v="1"/>
    <x v="3"/>
    <x v="181"/>
    <x v="512"/>
    <n v="209"/>
    <x v="26"/>
    <s v="OK"/>
    <x v="2"/>
    <x v="0"/>
    <x v="12"/>
    <x v="2"/>
    <s v="External"/>
    <n v="4"/>
    <x v="5"/>
    <s v="4"/>
    <n v="1.3006802721088435"/>
  </r>
  <r>
    <s v="D1453"/>
    <s v="2024-01-19 21:00:00"/>
    <x v="23"/>
    <s v="2024-01-20 09:00:00"/>
    <s v="2024/01/20"/>
    <s v="2024-01-20 07:00:00"/>
    <s v="2024/01/20"/>
    <s v="Winter"/>
    <n v="9"/>
    <n v="0"/>
    <x v="0"/>
    <n v="12"/>
    <n v="1"/>
    <x v="5"/>
    <x v="402"/>
    <x v="513"/>
    <n v="620"/>
    <x v="2"/>
    <s v="OK"/>
    <x v="1"/>
    <x v="2"/>
    <x v="16"/>
    <x v="4"/>
    <s v="External"/>
    <m/>
    <x v="13"/>
    <s v="4.2"/>
    <n v="0.17002541757443718"/>
  </r>
  <r>
    <s v="D1452"/>
    <s v="2024-01-19 20:00:00"/>
    <x v="23"/>
    <s v="2024-01-20 08:00:00"/>
    <s v="2024/01/20"/>
    <s v="2024-01-20 06:00:00"/>
    <s v="2024/01/20"/>
    <s v="Winter"/>
    <n v="8.0000000000582077"/>
    <n v="0"/>
    <x v="0"/>
    <n v="12"/>
    <n v="1"/>
    <x v="1"/>
    <x v="17"/>
    <x v="514"/>
    <n v="692"/>
    <x v="14"/>
    <s v="OK"/>
    <x v="3"/>
    <x v="1"/>
    <x v="21"/>
    <x v="1"/>
    <s v="Internal"/>
    <n v="4.5"/>
    <x v="0"/>
    <s v="4.5"/>
    <n v="3.5144927536231885"/>
  </r>
  <r>
    <s v="D1451"/>
    <s v="2024-01-19 19:00:00"/>
    <x v="23"/>
    <s v="2024-01-20 07:00:00"/>
    <s v="2024/01/20"/>
    <s v="2024-01-20 05:00:00"/>
    <s v="2024/01/20"/>
    <s v="Winter"/>
    <n v="6.9999999999417923"/>
    <n v="0"/>
    <x v="0"/>
    <n v="12"/>
    <n v="1"/>
    <x v="4"/>
    <x v="68"/>
    <x v="515"/>
    <n v="760"/>
    <x v="19"/>
    <s v="OK"/>
    <x v="0"/>
    <x v="0"/>
    <x v="9"/>
    <x v="2"/>
    <s v="External"/>
    <n v="4.2"/>
    <x v="2"/>
    <s v="4.2"/>
    <n v="0.54083518107908357"/>
  </r>
  <r>
    <s v="D1450"/>
    <s v="2024-01-19 18:00:00"/>
    <x v="23"/>
    <s v="2024-01-20 06:00:00"/>
    <s v="2024/01/20"/>
    <s v="2024-01-20 04:00:00"/>
    <s v="2024/01/20"/>
    <s v="Winter"/>
    <n v="6"/>
    <n v="0"/>
    <x v="0"/>
    <n v="12"/>
    <n v="1"/>
    <x v="1"/>
    <x v="45"/>
    <x v="516"/>
    <n v="756"/>
    <x v="13"/>
    <s v="OK"/>
    <x v="2"/>
    <x v="2"/>
    <x v="28"/>
    <x v="4"/>
    <s v="External"/>
    <n v="4.5"/>
    <x v="0"/>
    <s v="4.5"/>
    <n v="2.345657276995305"/>
  </r>
  <r>
    <s v="D1449"/>
    <s v="2024-01-19 17:00:00"/>
    <x v="23"/>
    <s v="2024-01-20 05:00:00"/>
    <s v="2024/01/20"/>
    <s v="2024-01-20 03:00:00"/>
    <s v="2024/01/20"/>
    <s v="Winter"/>
    <n v="5.0000000000582077"/>
    <n v="0"/>
    <x v="0"/>
    <n v="12"/>
    <n v="1"/>
    <x v="4"/>
    <x v="403"/>
    <x v="517"/>
    <n v="796"/>
    <x v="3"/>
    <s v="OK"/>
    <x v="0"/>
    <x v="1"/>
    <x v="17"/>
    <x v="1"/>
    <s v="External"/>
    <n v="3.8"/>
    <x v="3"/>
    <s v="3.8"/>
    <n v="0.35594886922320551"/>
  </r>
  <r>
    <s v="D1448"/>
    <s v="2024-01-19 16:00:00"/>
    <x v="23"/>
    <s v="2024-01-20 04:00:00"/>
    <s v="2024/01/20"/>
    <s v="2024-01-20 02:00:00"/>
    <s v="2024/01/20"/>
    <s v="Winter"/>
    <n v="3.9999999999417923"/>
    <n v="0"/>
    <x v="0"/>
    <n v="12"/>
    <n v="1"/>
    <x v="4"/>
    <x v="399"/>
    <x v="518"/>
    <n v="183"/>
    <x v="24"/>
    <s v="OK"/>
    <x v="0"/>
    <x v="1"/>
    <x v="36"/>
    <x v="0"/>
    <s v="External"/>
    <n v="4"/>
    <x v="5"/>
    <s v="4"/>
    <n v="0.3248587570621469"/>
  </r>
  <r>
    <s v="D1447"/>
    <s v="2024-01-19 15:00:00"/>
    <x v="23"/>
    <s v="2024-01-20 03:00:00"/>
    <s v="2024/01/20"/>
    <s v="2024-01-20 01:00:00"/>
    <s v="2024/01/20"/>
    <s v="Winter"/>
    <n v="3"/>
    <n v="0"/>
    <x v="0"/>
    <n v="12"/>
    <n v="1"/>
    <x v="5"/>
    <x v="322"/>
    <x v="519"/>
    <n v="409"/>
    <x v="26"/>
    <s v="OK"/>
    <x v="0"/>
    <x v="3"/>
    <x v="39"/>
    <x v="4"/>
    <s v="External"/>
    <n v="3.8"/>
    <x v="3"/>
    <s v="3.8"/>
    <n v="0.35539819376026272"/>
  </r>
  <r>
    <s v="D1446"/>
    <s v="2024-01-19 14:00:00"/>
    <x v="23"/>
    <s v="2024-01-20 02:00:00"/>
    <s v="2024/01/20"/>
    <s v="2024-01-20 00:00:00"/>
    <s v="2024/01/20"/>
    <s v="Winter"/>
    <n v="2.0000000000582077"/>
    <n v="0"/>
    <x v="0"/>
    <n v="12"/>
    <n v="1"/>
    <x v="0"/>
    <x v="229"/>
    <x v="520"/>
    <n v="558"/>
    <x v="19"/>
    <s v="OK"/>
    <x v="0"/>
    <x v="2"/>
    <x v="14"/>
    <x v="3"/>
    <s v="External"/>
    <n v="4.2"/>
    <x v="2"/>
    <s v="4.2"/>
    <n v="1.3656957928802589"/>
  </r>
  <r>
    <s v="D1445"/>
    <s v="2024-01-19 13:00:00"/>
    <x v="23"/>
    <s v="2024-01-20 01:00:00"/>
    <s v="2024/01/20"/>
    <s v="2024-01-19 23:00:00"/>
    <s v="2024/01/19"/>
    <s v="Winter"/>
    <n v="24.999999999941792"/>
    <n v="1"/>
    <x v="1"/>
    <n v="12"/>
    <n v="1"/>
    <x v="3"/>
    <x v="404"/>
    <x v="494"/>
    <n v="464"/>
    <x v="4"/>
    <s v="OK"/>
    <x v="3"/>
    <x v="1"/>
    <x v="23"/>
    <x v="1"/>
    <s v="External"/>
    <n v="4"/>
    <x v="5"/>
    <s v="4"/>
    <n v="0.8392857142857143"/>
  </r>
  <r>
    <s v="D1444"/>
    <s v="2024-01-19 12:00:00"/>
    <x v="23"/>
    <s v="2024-01-20 00:00:00"/>
    <s v="2024/01/20"/>
    <s v="2024-01-19 22:00:00"/>
    <s v="2024/01/19"/>
    <s v="Winter"/>
    <n v="24"/>
    <n v="1"/>
    <x v="1"/>
    <n v="12"/>
    <n v="1"/>
    <x v="4"/>
    <x v="168"/>
    <x v="521"/>
    <n v="57"/>
    <x v="10"/>
    <s v="OK"/>
    <x v="3"/>
    <x v="0"/>
    <x v="7"/>
    <x v="2"/>
    <s v="External"/>
    <n v="4"/>
    <x v="5"/>
    <s v="4"/>
    <n v="0.17654508611955422"/>
  </r>
  <r>
    <s v="D1443"/>
    <s v="2024-01-19 11:00:00"/>
    <x v="23"/>
    <s v="2024-01-19 23:00:00"/>
    <s v="2024/01/19"/>
    <s v="2024-01-19 21:00:00"/>
    <s v="2024/01/19"/>
    <s v="Winter"/>
    <n v="23.000000000058208"/>
    <n v="0"/>
    <x v="0"/>
    <n v="12"/>
    <n v="0"/>
    <x v="4"/>
    <x v="405"/>
    <x v="522"/>
    <n v="150"/>
    <x v="2"/>
    <s v="OK"/>
    <x v="0"/>
    <x v="3"/>
    <x v="20"/>
    <x v="1"/>
    <s v="External"/>
    <n v="4"/>
    <x v="5"/>
    <s v="4"/>
    <n v="0.51551870748299322"/>
  </r>
  <r>
    <s v="D1442"/>
    <s v="2024-01-19 10:00:00"/>
    <x v="23"/>
    <s v="2024-01-19 22:00:00"/>
    <s v="2024/01/19"/>
    <s v="2024-01-19 20:00:00"/>
    <s v="2024/01/19"/>
    <s v="Winter"/>
    <n v="21.999999999941792"/>
    <n v="0"/>
    <x v="0"/>
    <n v="12"/>
    <n v="0"/>
    <x v="3"/>
    <x v="24"/>
    <x v="523"/>
    <n v="348"/>
    <x v="27"/>
    <s v="OK"/>
    <x v="3"/>
    <x v="1"/>
    <x v="38"/>
    <x v="1"/>
    <s v="External"/>
    <n v="4"/>
    <x v="5"/>
    <s v="4"/>
    <n v="0.25933441558441561"/>
  </r>
  <r>
    <s v="D1441"/>
    <s v="2024-01-19 09:00:00"/>
    <x v="23"/>
    <s v="2024-01-19 21:00:00"/>
    <s v="2024/01/19"/>
    <s v="2024-01-19 19:00:00"/>
    <s v="2024/01/19"/>
    <s v="Winter"/>
    <n v="21"/>
    <n v="0"/>
    <x v="0"/>
    <n v="12"/>
    <n v="0"/>
    <x v="0"/>
    <x v="406"/>
    <x v="524"/>
    <n v="624"/>
    <x v="3"/>
    <s v="OK"/>
    <x v="0"/>
    <x v="1"/>
    <x v="23"/>
    <x v="4"/>
    <s v="Internal"/>
    <n v="4.7"/>
    <x v="9"/>
    <s v="4.7"/>
    <n v="0.14797825348284063"/>
  </r>
  <r>
    <s v="D1440"/>
    <s v="2024-01-19 08:00:00"/>
    <x v="23"/>
    <s v="2024-01-19 20:00:00"/>
    <s v="2024/01/19"/>
    <s v="2024-01-19 18:00:00"/>
    <s v="2024/01/19"/>
    <s v="Winter"/>
    <n v="20.000000000058208"/>
    <n v="0"/>
    <x v="0"/>
    <n v="12"/>
    <n v="0"/>
    <x v="4"/>
    <x v="407"/>
    <x v="525"/>
    <n v="475"/>
    <x v="3"/>
    <s v="OK"/>
    <x v="2"/>
    <x v="0"/>
    <x v="14"/>
    <x v="2"/>
    <s v="External"/>
    <n v="4"/>
    <x v="5"/>
    <s v="4"/>
    <n v="0.40170704845814981"/>
  </r>
  <r>
    <s v="D1439"/>
    <s v="2024-01-19 07:00:00"/>
    <x v="23"/>
    <s v="2024-01-19 19:00:00"/>
    <s v="2024/01/19"/>
    <s v="2024-01-19 17:00:00"/>
    <s v="2024/01/19"/>
    <s v="Winter"/>
    <n v="18.999999999941792"/>
    <n v="0"/>
    <x v="0"/>
    <n v="12"/>
    <n v="0"/>
    <x v="5"/>
    <x v="408"/>
    <x v="526"/>
    <n v="326"/>
    <x v="17"/>
    <s v="OK"/>
    <x v="0"/>
    <x v="1"/>
    <x v="13"/>
    <x v="1"/>
    <s v="Internal"/>
    <n v="4.5"/>
    <x v="0"/>
    <s v="4.5"/>
    <n v="1.1641914191419143"/>
  </r>
  <r>
    <s v="D1438"/>
    <s v="2024-01-19 06:00:00"/>
    <x v="23"/>
    <s v="2024-01-19 18:00:00"/>
    <s v="2024/01/19"/>
    <s v="2024-01-19 16:00:00"/>
    <s v="2024/01/19"/>
    <s v="Winter"/>
    <n v="18"/>
    <n v="0"/>
    <x v="0"/>
    <n v="12"/>
    <n v="0"/>
    <x v="0"/>
    <x v="42"/>
    <x v="527"/>
    <n v="747"/>
    <x v="1"/>
    <s v="OK"/>
    <x v="1"/>
    <x v="2"/>
    <x v="12"/>
    <x v="2"/>
    <s v="External"/>
    <m/>
    <x v="4"/>
    <s v="4.2"/>
    <n v="1.0301478953356087"/>
  </r>
  <r>
    <s v="D1437"/>
    <s v="2024-01-19 05:00:00"/>
    <x v="23"/>
    <s v="2024-01-19 17:00:00"/>
    <s v="2024/01/19"/>
    <s v="2024-01-19 15:00:00"/>
    <s v="2024/01/19"/>
    <s v="Winter"/>
    <n v="17.000000000058208"/>
    <n v="0"/>
    <x v="0"/>
    <n v="12"/>
    <n v="0"/>
    <x v="2"/>
    <x v="409"/>
    <x v="528"/>
    <n v="273"/>
    <x v="20"/>
    <s v="OK"/>
    <x v="3"/>
    <x v="0"/>
    <x v="11"/>
    <x v="2"/>
    <s v="Internal"/>
    <n v="3.8"/>
    <x v="3"/>
    <s v="3.8"/>
    <n v="1.1361920172599784"/>
  </r>
  <r>
    <s v="D1436"/>
    <s v="2024-01-19 04:00:00"/>
    <x v="23"/>
    <s v="2024-01-19 16:00:00"/>
    <s v="2024/01/19"/>
    <s v="2024-01-19 14:00:00"/>
    <s v="2024/01/19"/>
    <s v="Winter"/>
    <n v="15.999999999941792"/>
    <n v="0"/>
    <x v="0"/>
    <n v="12"/>
    <n v="0"/>
    <x v="3"/>
    <x v="410"/>
    <x v="529"/>
    <n v="568"/>
    <x v="6"/>
    <s v="OK"/>
    <x v="2"/>
    <x v="0"/>
    <x v="25"/>
    <x v="0"/>
    <s v="External"/>
    <n v="4.7"/>
    <x v="9"/>
    <s v="4.7"/>
    <n v="9.8657024793388434E-2"/>
  </r>
  <r>
    <s v="D1435"/>
    <s v="2024-01-19 03:00:00"/>
    <x v="23"/>
    <s v="2024-01-19 15:00:00"/>
    <s v="2024/01/19"/>
    <s v="2024-01-19 13:00:00"/>
    <s v="2024/01/19"/>
    <s v="Winter"/>
    <n v="15"/>
    <n v="0"/>
    <x v="0"/>
    <n v="12"/>
    <n v="0"/>
    <x v="3"/>
    <x v="411"/>
    <x v="530"/>
    <n v="620"/>
    <x v="14"/>
    <s v="OK"/>
    <x v="3"/>
    <x v="2"/>
    <x v="37"/>
    <x v="3"/>
    <s v="Internal"/>
    <n v="4"/>
    <x v="5"/>
    <s v="4"/>
    <n v="0.10396039603960396"/>
  </r>
  <r>
    <s v="D1434"/>
    <s v="2024-01-19 02:00:00"/>
    <x v="23"/>
    <s v="2024-01-19 14:00:00"/>
    <s v="2024/01/19"/>
    <s v="2024-01-19 12:00:00"/>
    <s v="2024/01/19"/>
    <s v="Winter"/>
    <n v="14.000000000058208"/>
    <n v="0"/>
    <x v="0"/>
    <n v="12"/>
    <n v="0"/>
    <x v="2"/>
    <x v="412"/>
    <x v="531"/>
    <n v="123"/>
    <x v="13"/>
    <s v="OK"/>
    <x v="2"/>
    <x v="2"/>
    <x v="15"/>
    <x v="3"/>
    <s v="Internal"/>
    <m/>
    <x v="8"/>
    <s v="4.2"/>
    <n v="0.26822191272051998"/>
  </r>
  <r>
    <s v="D1433"/>
    <s v="2024-01-19 01:00:00"/>
    <x v="23"/>
    <s v="2024-01-19 13:00:00"/>
    <s v="2024/01/19"/>
    <s v="2024-01-19 11:00:00"/>
    <s v="2024/01/19"/>
    <s v="Winter"/>
    <n v="12.999999999941792"/>
    <n v="0"/>
    <x v="0"/>
    <n v="12"/>
    <n v="0"/>
    <x v="0"/>
    <x v="413"/>
    <x v="532"/>
    <n v="501"/>
    <x v="22"/>
    <s v="OK"/>
    <x v="3"/>
    <x v="1"/>
    <x v="9"/>
    <x v="4"/>
    <s v="Internal"/>
    <n v="4.7"/>
    <x v="9"/>
    <s v="4.7"/>
    <n v="0.84677419354838712"/>
  </r>
  <r>
    <s v="D1432"/>
    <s v="2024-01-19 00:00:00"/>
    <x v="23"/>
    <s v="2024-01-19 12:00:00"/>
    <s v="2024/01/19"/>
    <s v="2024-01-19 10:00:00"/>
    <s v="2024/01/19"/>
    <s v="Winter"/>
    <n v="12"/>
    <n v="0"/>
    <x v="0"/>
    <n v="12"/>
    <n v="0"/>
    <x v="4"/>
    <x v="414"/>
    <x v="245"/>
    <n v="463"/>
    <x v="5"/>
    <s v="OK"/>
    <x v="0"/>
    <x v="0"/>
    <x v="36"/>
    <x v="2"/>
    <s v="Internal"/>
    <m/>
    <x v="14"/>
    <s v="4.1"/>
    <n v="0.51105442176870752"/>
  </r>
  <r>
    <s v="D1431"/>
    <s v="2024-01-18 23:00:00"/>
    <x v="24"/>
    <s v="2024-01-19 11:00:00"/>
    <s v="2024/01/19"/>
    <s v="2024-01-19 09:00:00"/>
    <s v="2024/01/19"/>
    <s v="Winter"/>
    <n v="11.000000000058208"/>
    <n v="0"/>
    <x v="0"/>
    <n v="12"/>
    <n v="1"/>
    <x v="3"/>
    <x v="176"/>
    <x v="533"/>
    <n v="663"/>
    <x v="13"/>
    <s v="OK"/>
    <x v="1"/>
    <x v="2"/>
    <x v="40"/>
    <x v="2"/>
    <s v="External"/>
    <n v="4.7"/>
    <x v="9"/>
    <s v="4.7"/>
    <n v="1.2367986798679869"/>
  </r>
  <r>
    <s v="D1430"/>
    <s v="2024-01-18 22:00:00"/>
    <x v="24"/>
    <s v="2024-01-19 10:00:00"/>
    <s v="2024/01/19"/>
    <s v="2024-01-19 08:00:00"/>
    <s v="2024/01/19"/>
    <s v="Winter"/>
    <n v="9.9999999999417923"/>
    <n v="0"/>
    <x v="0"/>
    <n v="12"/>
    <n v="1"/>
    <x v="2"/>
    <x v="158"/>
    <x v="534"/>
    <n v="426"/>
    <x v="10"/>
    <s v="OK"/>
    <x v="1"/>
    <x v="1"/>
    <x v="37"/>
    <x v="2"/>
    <s v="Internal"/>
    <n v="3.8"/>
    <x v="3"/>
    <s v="3.8"/>
    <n v="0.67597680097680102"/>
  </r>
  <r>
    <s v="D1429"/>
    <s v="2024-01-18 21:00:00"/>
    <x v="24"/>
    <s v="2024-01-19 09:00:00"/>
    <s v="2024/01/19"/>
    <s v="2024-01-19 07:00:00"/>
    <s v="2024/01/19"/>
    <s v="Winter"/>
    <n v="9"/>
    <n v="0"/>
    <x v="0"/>
    <n v="12"/>
    <n v="1"/>
    <x v="2"/>
    <x v="122"/>
    <x v="535"/>
    <n v="244"/>
    <x v="8"/>
    <s v="OK"/>
    <x v="2"/>
    <x v="2"/>
    <x v="30"/>
    <x v="3"/>
    <s v="External"/>
    <n v="3.8"/>
    <x v="3"/>
    <s v="3.8"/>
    <n v="0.71462715105162522"/>
  </r>
  <r>
    <s v="D1428"/>
    <s v="2024-01-18 20:00:00"/>
    <x v="24"/>
    <s v="2024-01-19 08:00:00"/>
    <s v="2024/01/19"/>
    <s v="2024-01-19 06:00:00"/>
    <s v="2024/01/19"/>
    <s v="Winter"/>
    <n v="8.0000000000582077"/>
    <n v="0"/>
    <x v="0"/>
    <n v="12"/>
    <n v="1"/>
    <x v="2"/>
    <x v="415"/>
    <x v="356"/>
    <n v="221"/>
    <x v="0"/>
    <s v="OK"/>
    <x v="1"/>
    <x v="0"/>
    <x v="35"/>
    <x v="0"/>
    <s v="External"/>
    <n v="4.5"/>
    <x v="0"/>
    <s v="4.5"/>
    <n v="0.38179602549681291"/>
  </r>
  <r>
    <s v="D1427"/>
    <s v="2024-01-18 19:00:00"/>
    <x v="24"/>
    <s v="2024-01-19 07:00:00"/>
    <s v="2024/01/19"/>
    <s v="2024-01-19 05:00:00"/>
    <s v="2024/01/19"/>
    <s v="Winter"/>
    <n v="6.9999999999417923"/>
    <n v="0"/>
    <x v="0"/>
    <n v="12"/>
    <n v="1"/>
    <x v="4"/>
    <x v="377"/>
    <x v="536"/>
    <n v="309"/>
    <x v="1"/>
    <s v="OK"/>
    <x v="1"/>
    <x v="0"/>
    <x v="34"/>
    <x v="4"/>
    <s v="Internal"/>
    <m/>
    <x v="10"/>
    <s v="4.3"/>
    <n v="0.36061827956989245"/>
  </r>
  <r>
    <s v="D1426"/>
    <s v="2024-01-18 18:00:00"/>
    <x v="24"/>
    <s v="2024-01-19 06:00:00"/>
    <s v="2024/01/19"/>
    <s v="2024-01-19 04:00:00"/>
    <s v="2024/01/19"/>
    <s v="Winter"/>
    <n v="6"/>
    <n v="0"/>
    <x v="0"/>
    <n v="12"/>
    <n v="1"/>
    <x v="0"/>
    <x v="416"/>
    <x v="537"/>
    <n v="290"/>
    <x v="27"/>
    <s v="OK"/>
    <x v="1"/>
    <x v="3"/>
    <x v="6"/>
    <x v="2"/>
    <s v="Internal"/>
    <n v="4"/>
    <x v="5"/>
    <s v="4"/>
    <n v="0.42177466433158201"/>
  </r>
  <r>
    <s v="D1425"/>
    <s v="2024-01-18 17:00:00"/>
    <x v="24"/>
    <s v="2024-01-19 05:00:00"/>
    <s v="2024/01/19"/>
    <s v="2024-01-19 03:00:00"/>
    <s v="2024/01/19"/>
    <s v="Winter"/>
    <n v="5.0000000000582077"/>
    <n v="0"/>
    <x v="0"/>
    <n v="12"/>
    <n v="1"/>
    <x v="1"/>
    <x v="153"/>
    <x v="538"/>
    <n v="242"/>
    <x v="25"/>
    <s v="OK"/>
    <x v="3"/>
    <x v="0"/>
    <x v="27"/>
    <x v="4"/>
    <s v="External"/>
    <n v="4.2"/>
    <x v="2"/>
    <s v="4.2"/>
    <n v="0.37283950617283951"/>
  </r>
  <r>
    <s v="D1424"/>
    <s v="2024-01-18 16:00:00"/>
    <x v="24"/>
    <s v="2024-01-19 04:00:00"/>
    <s v="2024/01/19"/>
    <s v="2024-01-19 02:00:00"/>
    <s v="2024/01/19"/>
    <s v="Winter"/>
    <n v="3.9999999999417923"/>
    <n v="0"/>
    <x v="0"/>
    <n v="12"/>
    <n v="1"/>
    <x v="5"/>
    <x v="417"/>
    <x v="539"/>
    <n v="583"/>
    <x v="17"/>
    <s v="OK"/>
    <x v="3"/>
    <x v="2"/>
    <x v="43"/>
    <x v="0"/>
    <s v="Internal"/>
    <n v="4.5"/>
    <x v="0"/>
    <s v="4.5"/>
    <n v="0.42971758664955073"/>
  </r>
  <r>
    <s v="D1423"/>
    <s v="2024-01-18 15:00:00"/>
    <x v="24"/>
    <s v="2024-01-19 03:00:00"/>
    <s v="2024/01/19"/>
    <s v="2024-01-19 01:00:00"/>
    <s v="2024/01/19"/>
    <s v="Winter"/>
    <n v="3"/>
    <n v="0"/>
    <x v="0"/>
    <n v="12"/>
    <n v="1"/>
    <x v="5"/>
    <x v="406"/>
    <x v="540"/>
    <n v="600"/>
    <x v="2"/>
    <s v="OK"/>
    <x v="3"/>
    <x v="1"/>
    <x v="2"/>
    <x v="3"/>
    <s v="Internal"/>
    <n v="4.5"/>
    <x v="0"/>
    <s v="4.5"/>
    <n v="0.127420998980632"/>
  </r>
  <r>
    <s v="D1422"/>
    <s v="2024-01-18 14:00:00"/>
    <x v="24"/>
    <s v="2024-01-19 02:00:00"/>
    <s v="2024/01/19"/>
    <s v="2024-01-19 00:00:00"/>
    <s v="2024/01/19"/>
    <s v="Winter"/>
    <n v="2.0000000000582077"/>
    <n v="0"/>
    <x v="0"/>
    <n v="12"/>
    <n v="1"/>
    <x v="1"/>
    <x v="5"/>
    <x v="541"/>
    <n v="631"/>
    <x v="12"/>
    <s v="OK"/>
    <x v="1"/>
    <x v="0"/>
    <x v="44"/>
    <x v="3"/>
    <s v="External"/>
    <n v="3.8"/>
    <x v="3"/>
    <s v="3.8"/>
    <n v="0.67748478701825554"/>
  </r>
  <r>
    <s v="D1421"/>
    <s v="2024-01-18 13:00:00"/>
    <x v="24"/>
    <s v="2024-01-19 01:00:00"/>
    <s v="2024/01/19"/>
    <s v="2024-01-18 23:00:00"/>
    <s v="2024/01/18"/>
    <s v="Winter"/>
    <n v="24.999999999941792"/>
    <n v="1"/>
    <x v="1"/>
    <n v="12"/>
    <n v="1"/>
    <x v="0"/>
    <x v="170"/>
    <x v="542"/>
    <n v="492"/>
    <x v="11"/>
    <s v="OK"/>
    <x v="2"/>
    <x v="0"/>
    <x v="2"/>
    <x v="3"/>
    <s v="Internal"/>
    <n v="4.7"/>
    <x v="9"/>
    <s v="4.7"/>
    <n v="0.52431906614785995"/>
  </r>
  <r>
    <s v="D1420"/>
    <s v="2024-01-18 12:00:00"/>
    <x v="24"/>
    <s v="2024-01-19 00:00:00"/>
    <s v="2024/01/19"/>
    <s v="2024-01-18 22:00:00"/>
    <s v="2024/01/18"/>
    <s v="Winter"/>
    <n v="24"/>
    <n v="1"/>
    <x v="1"/>
    <n v="12"/>
    <n v="1"/>
    <x v="3"/>
    <x v="418"/>
    <x v="543"/>
    <n v="225"/>
    <x v="22"/>
    <s v="OK"/>
    <x v="3"/>
    <x v="0"/>
    <x v="26"/>
    <x v="1"/>
    <s v="Internal"/>
    <n v="3.8"/>
    <x v="3"/>
    <s v="3.8"/>
    <n v="0.72403606965174128"/>
  </r>
  <r>
    <s v="D1419"/>
    <s v="2024-01-18 11:00:00"/>
    <x v="24"/>
    <s v="2024-01-18 23:00:00"/>
    <s v="2024/01/18"/>
    <s v="2024-01-18 21:00:00"/>
    <s v="2024/01/18"/>
    <s v="Winter"/>
    <n v="23.000000000058208"/>
    <n v="0"/>
    <x v="0"/>
    <n v="12"/>
    <n v="0"/>
    <x v="5"/>
    <x v="12"/>
    <x v="544"/>
    <n v="91"/>
    <x v="4"/>
    <s v="OK"/>
    <x v="3"/>
    <x v="3"/>
    <x v="17"/>
    <x v="4"/>
    <s v="Internal"/>
    <n v="4.7"/>
    <x v="9"/>
    <s v="4.7"/>
    <n v="2.4686761229314422"/>
  </r>
  <r>
    <s v="D1418"/>
    <s v="2024-01-18 10:00:00"/>
    <x v="24"/>
    <s v="2024-01-18 22:00:00"/>
    <s v="2024/01/18"/>
    <s v="2024-01-18 20:00:00"/>
    <s v="2024/01/18"/>
    <s v="Winter"/>
    <n v="21.999999999941792"/>
    <n v="0"/>
    <x v="0"/>
    <n v="12"/>
    <n v="0"/>
    <x v="4"/>
    <x v="419"/>
    <x v="545"/>
    <n v="221"/>
    <x v="14"/>
    <s v="OK"/>
    <x v="2"/>
    <x v="2"/>
    <x v="42"/>
    <x v="4"/>
    <s v="External"/>
    <n v="4"/>
    <x v="5"/>
    <s v="4"/>
    <n v="2.1194605009633913"/>
  </r>
  <r>
    <s v="D1417"/>
    <s v="2024-01-18 09:00:00"/>
    <x v="24"/>
    <s v="2024-01-18 21:00:00"/>
    <s v="2024/01/18"/>
    <s v="2024-01-18 19:00:00"/>
    <s v="2024/01/18"/>
    <s v="Winter"/>
    <n v="21"/>
    <n v="0"/>
    <x v="0"/>
    <n v="12"/>
    <n v="0"/>
    <x v="3"/>
    <x v="417"/>
    <x v="546"/>
    <n v="488"/>
    <x v="28"/>
    <s v="OK"/>
    <x v="0"/>
    <x v="2"/>
    <x v="48"/>
    <x v="0"/>
    <s v="Internal"/>
    <n v="4"/>
    <x v="5"/>
    <s v="4"/>
    <n v="0.45549850235344458"/>
  </r>
  <r>
    <s v="D1416"/>
    <s v="2024-01-18 08:00:00"/>
    <x v="24"/>
    <s v="2024-01-18 20:00:00"/>
    <s v="2024/01/18"/>
    <s v="2024-01-18 18:00:00"/>
    <s v="2024/01/18"/>
    <s v="Winter"/>
    <n v="20.000000000058208"/>
    <n v="0"/>
    <x v="0"/>
    <n v="12"/>
    <n v="0"/>
    <x v="2"/>
    <x v="420"/>
    <x v="547"/>
    <n v="335"/>
    <x v="26"/>
    <s v="OK"/>
    <x v="2"/>
    <x v="1"/>
    <x v="41"/>
    <x v="2"/>
    <s v="Internal"/>
    <n v="4.7"/>
    <x v="9"/>
    <s v="4.7"/>
    <n v="0.85202020202020201"/>
  </r>
  <r>
    <s v="D1415"/>
    <s v="2024-01-18 07:00:00"/>
    <x v="24"/>
    <s v="2024-01-18 19:00:00"/>
    <s v="2024/01/18"/>
    <s v="2024-01-18 17:00:00"/>
    <s v="2024/01/18"/>
    <s v="Winter"/>
    <n v="18.999999999941792"/>
    <n v="0"/>
    <x v="0"/>
    <n v="12"/>
    <n v="0"/>
    <x v="5"/>
    <x v="421"/>
    <x v="548"/>
    <n v="169"/>
    <x v="13"/>
    <s v="OK"/>
    <x v="1"/>
    <x v="1"/>
    <x v="4"/>
    <x v="3"/>
    <s v="Internal"/>
    <n v="4.7"/>
    <x v="9"/>
    <s v="4.7"/>
    <n v="0.87820512820512819"/>
  </r>
  <r>
    <s v="D1414"/>
    <s v="2024-01-18 06:00:00"/>
    <x v="24"/>
    <s v="2024-01-18 18:00:00"/>
    <s v="2024/01/18"/>
    <s v="2024-01-18 16:00:00"/>
    <s v="2024/01/18"/>
    <s v="Winter"/>
    <n v="18"/>
    <n v="0"/>
    <x v="0"/>
    <n v="12"/>
    <n v="0"/>
    <x v="1"/>
    <x v="422"/>
    <x v="549"/>
    <n v="583"/>
    <x v="23"/>
    <s v="OK"/>
    <x v="2"/>
    <x v="2"/>
    <x v="7"/>
    <x v="0"/>
    <s v="External"/>
    <m/>
    <x v="7"/>
    <s v="4.3"/>
    <n v="1.7932692307692308"/>
  </r>
  <r>
    <s v="D1413"/>
    <s v="2024-01-18 05:00:00"/>
    <x v="24"/>
    <s v="2024-01-18 17:00:00"/>
    <s v="2024/01/18"/>
    <s v="2024-01-18 15:00:00"/>
    <s v="2024/01/18"/>
    <s v="Winter"/>
    <n v="17.000000000058208"/>
    <n v="0"/>
    <x v="0"/>
    <n v="12"/>
    <n v="0"/>
    <x v="1"/>
    <x v="423"/>
    <x v="550"/>
    <n v="65"/>
    <x v="10"/>
    <s v="OK"/>
    <x v="2"/>
    <x v="1"/>
    <x v="46"/>
    <x v="2"/>
    <s v="Internal"/>
    <n v="3.8"/>
    <x v="3"/>
    <s v="3.8"/>
    <n v="0.20794871794871794"/>
  </r>
  <r>
    <s v="D1412"/>
    <s v="2024-01-18 04:00:00"/>
    <x v="24"/>
    <s v="2024-01-18 16:00:00"/>
    <s v="2024/01/18"/>
    <s v="2024-01-18 14:00:00"/>
    <s v="2024/01/18"/>
    <s v="Winter"/>
    <n v="15.999999999941792"/>
    <n v="0"/>
    <x v="0"/>
    <n v="12"/>
    <n v="0"/>
    <x v="1"/>
    <x v="424"/>
    <x v="551"/>
    <n v="623"/>
    <x v="8"/>
    <s v="OK"/>
    <x v="2"/>
    <x v="3"/>
    <x v="16"/>
    <x v="0"/>
    <s v="Internal"/>
    <n v="4.2"/>
    <x v="2"/>
    <s v="4.2"/>
    <n v="0.12077552472429741"/>
  </r>
  <r>
    <s v="D1411"/>
    <s v="2024-01-18 03:00:00"/>
    <x v="24"/>
    <s v="2024-01-18 15:00:00"/>
    <s v="2024/01/18"/>
    <s v="2024-01-18 13:00:00"/>
    <s v="2024/01/18"/>
    <s v="Winter"/>
    <n v="15"/>
    <n v="0"/>
    <x v="0"/>
    <n v="12"/>
    <n v="0"/>
    <x v="0"/>
    <x v="425"/>
    <x v="552"/>
    <n v="227"/>
    <x v="11"/>
    <s v="OK"/>
    <x v="2"/>
    <x v="0"/>
    <x v="15"/>
    <x v="1"/>
    <s v="External"/>
    <n v="4.2"/>
    <x v="2"/>
    <s v="4.2"/>
    <n v="0.87061894108873972"/>
  </r>
  <r>
    <s v="D1410"/>
    <s v="2024-01-18 02:00:00"/>
    <x v="24"/>
    <s v="2024-01-18 14:00:00"/>
    <s v="2024/01/18"/>
    <s v="2024-01-18 12:00:00"/>
    <s v="2024/01/18"/>
    <s v="Winter"/>
    <n v="14.000000000058208"/>
    <n v="0"/>
    <x v="0"/>
    <n v="12"/>
    <n v="0"/>
    <x v="4"/>
    <x v="339"/>
    <x v="553"/>
    <n v="139"/>
    <x v="26"/>
    <s v="OK"/>
    <x v="3"/>
    <x v="1"/>
    <x v="35"/>
    <x v="1"/>
    <s v="External"/>
    <n v="4.7"/>
    <x v="9"/>
    <s v="4.7"/>
    <n v="0.2834242837653479"/>
  </r>
  <r>
    <s v="D1409"/>
    <s v="2024-01-18 01:00:00"/>
    <x v="24"/>
    <s v="2024-01-18 13:00:00"/>
    <s v="2024/01/18"/>
    <s v="2024-01-18 11:00:00"/>
    <s v="2024/01/18"/>
    <s v="Winter"/>
    <n v="12.999999999941792"/>
    <n v="0"/>
    <x v="0"/>
    <n v="12"/>
    <n v="0"/>
    <x v="3"/>
    <x v="65"/>
    <x v="554"/>
    <n v="380"/>
    <x v="0"/>
    <s v="OK"/>
    <x v="1"/>
    <x v="2"/>
    <x v="23"/>
    <x v="4"/>
    <s v="Internal"/>
    <n v="4.7"/>
    <x v="9"/>
    <s v="4.7"/>
    <n v="0.39266953199617954"/>
  </r>
  <r>
    <s v="D1408"/>
    <s v="2024-01-18 00:00:00"/>
    <x v="24"/>
    <s v="2024-01-18 12:00:00"/>
    <s v="2024/01/18"/>
    <s v="2024-01-18 10:00:00"/>
    <s v="2024/01/18"/>
    <s v="Winter"/>
    <n v="12"/>
    <n v="0"/>
    <x v="0"/>
    <n v="12"/>
    <n v="0"/>
    <x v="5"/>
    <x v="426"/>
    <x v="555"/>
    <n v="460"/>
    <x v="19"/>
    <s v="OK"/>
    <x v="2"/>
    <x v="3"/>
    <x v="35"/>
    <x v="0"/>
    <s v="External"/>
    <n v="4.2"/>
    <x v="2"/>
    <s v="4.2"/>
    <n v="0.29870984728804634"/>
  </r>
  <r>
    <s v="D1407"/>
    <s v="2024-01-17 23:00:00"/>
    <x v="25"/>
    <s v="2024-01-18 11:00:00"/>
    <s v="2024/01/18"/>
    <s v="2024-01-18 09:00:00"/>
    <s v="2024/01/18"/>
    <s v="Winter"/>
    <n v="11.000000000058208"/>
    <n v="0"/>
    <x v="0"/>
    <n v="12"/>
    <n v="1"/>
    <x v="0"/>
    <x v="213"/>
    <x v="556"/>
    <n v="436"/>
    <x v="28"/>
    <s v="OK"/>
    <x v="1"/>
    <x v="1"/>
    <x v="9"/>
    <x v="2"/>
    <s v="Internal"/>
    <m/>
    <x v="14"/>
    <s v="4.1"/>
    <n v="1.4175438596491228"/>
  </r>
  <r>
    <s v="D1406"/>
    <s v="2024-01-17 22:00:00"/>
    <x v="25"/>
    <s v="2024-01-18 10:00:00"/>
    <s v="2024/01/18"/>
    <s v="2024-01-18 08:00:00"/>
    <s v="2024/01/18"/>
    <s v="Winter"/>
    <n v="9.9999999999417923"/>
    <n v="0"/>
    <x v="0"/>
    <n v="12"/>
    <n v="1"/>
    <x v="2"/>
    <x v="241"/>
    <x v="557"/>
    <n v="342"/>
    <x v="9"/>
    <s v="OK"/>
    <x v="1"/>
    <x v="2"/>
    <x v="1"/>
    <x v="2"/>
    <s v="External"/>
    <n v="4.2"/>
    <x v="2"/>
    <s v="4.2"/>
    <n v="0.33316395663956638"/>
  </r>
  <r>
    <s v="D1405"/>
    <s v="2024-01-17 21:00:00"/>
    <x v="25"/>
    <s v="2024-01-18 09:00:00"/>
    <s v="2024/01/18"/>
    <s v="2024-01-18 07:00:00"/>
    <s v="2024/01/18"/>
    <s v="Winter"/>
    <n v="9"/>
    <n v="0"/>
    <x v="0"/>
    <n v="12"/>
    <n v="1"/>
    <x v="2"/>
    <x v="283"/>
    <x v="558"/>
    <n v="619"/>
    <x v="26"/>
    <s v="OK"/>
    <x v="1"/>
    <x v="2"/>
    <x v="0"/>
    <x v="2"/>
    <s v="Internal"/>
    <n v="4"/>
    <x v="5"/>
    <s v="4"/>
    <n v="0.54990019960079839"/>
  </r>
  <r>
    <s v="D1404"/>
    <s v="2024-01-17 20:00:00"/>
    <x v="25"/>
    <s v="2024-01-18 08:00:00"/>
    <s v="2024/01/18"/>
    <s v="2024-01-18 06:00:00"/>
    <s v="2024/01/18"/>
    <s v="Winter"/>
    <n v="8.0000000000582077"/>
    <n v="0"/>
    <x v="0"/>
    <n v="12"/>
    <n v="1"/>
    <x v="3"/>
    <x v="268"/>
    <x v="559"/>
    <n v="647"/>
    <x v="4"/>
    <s v="OK"/>
    <x v="3"/>
    <x v="3"/>
    <x v="7"/>
    <x v="1"/>
    <s v="External"/>
    <n v="3.8"/>
    <x v="3"/>
    <s v="3.8"/>
    <n v="9.3877551020408165E-2"/>
  </r>
  <r>
    <s v="D1403"/>
    <s v="2024-01-17 19:00:00"/>
    <x v="25"/>
    <s v="2024-01-18 07:00:00"/>
    <s v="2024/01/18"/>
    <s v="2024-01-18 05:00:00"/>
    <s v="2024/01/18"/>
    <s v="Winter"/>
    <n v="6.9999999999417923"/>
    <n v="0"/>
    <x v="0"/>
    <n v="12"/>
    <n v="1"/>
    <x v="3"/>
    <x v="343"/>
    <x v="560"/>
    <n v="513"/>
    <x v="12"/>
    <s v="OK"/>
    <x v="3"/>
    <x v="1"/>
    <x v="34"/>
    <x v="2"/>
    <s v="External"/>
    <n v="4.7"/>
    <x v="9"/>
    <s v="4.7"/>
    <n v="6.6278284363390741E-2"/>
  </r>
  <r>
    <s v="D1402"/>
    <s v="2024-01-17 18:00:00"/>
    <x v="25"/>
    <s v="2024-01-18 06:00:00"/>
    <s v="2024/01/18"/>
    <s v="2024-01-18 04:00:00"/>
    <s v="2024/01/18"/>
    <s v="Winter"/>
    <n v="6"/>
    <n v="0"/>
    <x v="0"/>
    <n v="12"/>
    <n v="1"/>
    <x v="4"/>
    <x v="427"/>
    <x v="561"/>
    <n v="535"/>
    <x v="14"/>
    <s v="OK"/>
    <x v="3"/>
    <x v="0"/>
    <x v="36"/>
    <x v="0"/>
    <s v="Internal"/>
    <n v="4.7"/>
    <x v="9"/>
    <s v="4.7"/>
    <n v="1.0324858757062148"/>
  </r>
  <r>
    <s v="D1401"/>
    <s v="2024-01-17 17:00:00"/>
    <x v="25"/>
    <s v="2024-01-18 05:00:00"/>
    <s v="2024/01/18"/>
    <s v="2024-01-18 03:00:00"/>
    <s v="2024/01/18"/>
    <s v="Winter"/>
    <n v="5.0000000000582077"/>
    <n v="0"/>
    <x v="0"/>
    <n v="12"/>
    <n v="1"/>
    <x v="3"/>
    <x v="428"/>
    <x v="562"/>
    <n v="90"/>
    <x v="12"/>
    <s v="OK"/>
    <x v="0"/>
    <x v="1"/>
    <x v="28"/>
    <x v="2"/>
    <s v="Internal"/>
    <m/>
    <x v="14"/>
    <s v="4.1"/>
    <n v="0.39393939393939392"/>
  </r>
  <r>
    <s v="D1400"/>
    <s v="2024-01-17 16:00:00"/>
    <x v="25"/>
    <s v="2024-01-18 04:00:00"/>
    <s v="2024/01/18"/>
    <s v="2024-01-18 02:00:00"/>
    <s v="2024/01/18"/>
    <s v="Winter"/>
    <n v="3.9999999999417923"/>
    <n v="0"/>
    <x v="0"/>
    <n v="12"/>
    <n v="1"/>
    <x v="3"/>
    <x v="209"/>
    <x v="563"/>
    <n v="115"/>
    <x v="24"/>
    <s v="OK"/>
    <x v="3"/>
    <x v="2"/>
    <x v="45"/>
    <x v="4"/>
    <s v="External"/>
    <n v="4"/>
    <x v="5"/>
    <s v="4"/>
    <n v="0.49545454545454548"/>
  </r>
  <r>
    <s v="D1399"/>
    <s v="2024-01-17 15:00:00"/>
    <x v="25"/>
    <s v="2024-01-18 03:00:00"/>
    <s v="2024/01/18"/>
    <s v="2024-01-18 01:00:00"/>
    <s v="2024/01/18"/>
    <s v="Winter"/>
    <n v="3"/>
    <n v="0"/>
    <x v="0"/>
    <n v="12"/>
    <n v="1"/>
    <x v="1"/>
    <x v="429"/>
    <x v="564"/>
    <n v="256"/>
    <x v="10"/>
    <s v="OK"/>
    <x v="1"/>
    <x v="0"/>
    <x v="30"/>
    <x v="2"/>
    <s v="Internal"/>
    <n v="4.7"/>
    <x v="9"/>
    <s v="4.7"/>
    <n v="1.4946969696969696"/>
  </r>
  <r>
    <s v="D1398"/>
    <s v="2024-01-17 14:00:00"/>
    <x v="25"/>
    <s v="2024-01-18 02:00:00"/>
    <s v="2024/01/18"/>
    <s v="2024-01-18 00:00:00"/>
    <s v="2024/01/18"/>
    <s v="Winter"/>
    <n v="2.0000000000582077"/>
    <n v="0"/>
    <x v="0"/>
    <n v="12"/>
    <n v="1"/>
    <x v="0"/>
    <x v="430"/>
    <x v="565"/>
    <n v="442"/>
    <x v="12"/>
    <s v="OK"/>
    <x v="0"/>
    <x v="0"/>
    <x v="22"/>
    <x v="1"/>
    <s v="Internal"/>
    <n v="3.8"/>
    <x v="3"/>
    <s v="3.8"/>
    <n v="7.7107279693486588E-2"/>
  </r>
  <r>
    <s v="D1397"/>
    <s v="2024-01-17 13:00:00"/>
    <x v="25"/>
    <s v="2024-01-18 01:00:00"/>
    <s v="2024/01/18"/>
    <s v="2024-01-17 23:00:00"/>
    <s v="2024/01/17"/>
    <s v="Winter"/>
    <n v="24.999999999941792"/>
    <n v="1"/>
    <x v="1"/>
    <n v="12"/>
    <n v="1"/>
    <x v="1"/>
    <x v="358"/>
    <x v="261"/>
    <n v="174"/>
    <x v="11"/>
    <s v="OK"/>
    <x v="0"/>
    <x v="0"/>
    <x v="38"/>
    <x v="0"/>
    <s v="External"/>
    <n v="4.2"/>
    <x v="2"/>
    <s v="4.2"/>
    <n v="4.813546423135464E-2"/>
  </r>
  <r>
    <s v="D1396"/>
    <s v="2024-01-17 12:00:00"/>
    <x v="25"/>
    <s v="2024-01-18 00:00:00"/>
    <s v="2024/01/18"/>
    <s v="2024-01-17 22:00:00"/>
    <s v="2024/01/17"/>
    <s v="Winter"/>
    <n v="24"/>
    <n v="1"/>
    <x v="1"/>
    <n v="12"/>
    <n v="1"/>
    <x v="3"/>
    <x v="431"/>
    <x v="566"/>
    <n v="153"/>
    <x v="13"/>
    <s v="OK"/>
    <x v="3"/>
    <x v="3"/>
    <x v="29"/>
    <x v="0"/>
    <s v="Internal"/>
    <n v="4.5"/>
    <x v="0"/>
    <s v="4.5"/>
    <n v="3.5384615384615383"/>
  </r>
  <r>
    <s v="D1395"/>
    <s v="2024-01-17 11:00:00"/>
    <x v="25"/>
    <s v="2024-01-17 23:00:00"/>
    <s v="2024/01/17"/>
    <s v="2024-01-17 21:00:00"/>
    <s v="2024/01/17"/>
    <s v="Winter"/>
    <n v="23.000000000058208"/>
    <n v="0"/>
    <x v="0"/>
    <n v="12"/>
    <n v="0"/>
    <x v="3"/>
    <x v="153"/>
    <x v="567"/>
    <n v="325"/>
    <x v="25"/>
    <s v="OK"/>
    <x v="1"/>
    <x v="3"/>
    <x v="41"/>
    <x v="4"/>
    <s v="Internal"/>
    <n v="4"/>
    <x v="5"/>
    <s v="4"/>
    <n v="2.9549382716049384"/>
  </r>
  <r>
    <s v="D1394"/>
    <s v="2024-01-17 10:00:00"/>
    <x v="25"/>
    <s v="2024-01-17 22:00:00"/>
    <s v="2024/01/17"/>
    <s v="2024-01-17 20:00:00"/>
    <s v="2024/01/17"/>
    <s v="Winter"/>
    <n v="21.999999999941792"/>
    <n v="0"/>
    <x v="0"/>
    <n v="12"/>
    <n v="0"/>
    <x v="4"/>
    <x v="432"/>
    <x v="568"/>
    <n v="340"/>
    <x v="12"/>
    <s v="OK"/>
    <x v="2"/>
    <x v="3"/>
    <x v="21"/>
    <x v="0"/>
    <s v="External"/>
    <n v="4.5"/>
    <x v="0"/>
    <s v="4.5"/>
    <n v="0.17891649413388544"/>
  </r>
  <r>
    <s v="D1393"/>
    <s v="2024-01-17 09:00:00"/>
    <x v="25"/>
    <s v="2024-01-17 21:00:00"/>
    <s v="2024/01/17"/>
    <s v="2024-01-17 19:00:00"/>
    <s v="2024/01/17"/>
    <s v="Winter"/>
    <n v="21"/>
    <n v="0"/>
    <x v="0"/>
    <n v="12"/>
    <n v="0"/>
    <x v="1"/>
    <x v="210"/>
    <x v="569"/>
    <n v="499"/>
    <x v="25"/>
    <s v="OK"/>
    <x v="3"/>
    <x v="3"/>
    <x v="42"/>
    <x v="4"/>
    <s v="External"/>
    <n v="4"/>
    <x v="5"/>
    <s v="4"/>
    <n v="0.32400130975769481"/>
  </r>
  <r>
    <s v="D1392"/>
    <s v="2024-01-17 08:00:00"/>
    <x v="25"/>
    <s v="2024-01-17 20:00:00"/>
    <s v="2024/01/17"/>
    <s v="2024-01-17 18:00:00"/>
    <s v="2024/01/17"/>
    <s v="Winter"/>
    <n v="20.000000000058208"/>
    <n v="0"/>
    <x v="0"/>
    <n v="12"/>
    <n v="0"/>
    <x v="0"/>
    <x v="45"/>
    <x v="570"/>
    <n v="779"/>
    <x v="25"/>
    <s v="OK"/>
    <x v="2"/>
    <x v="2"/>
    <x v="48"/>
    <x v="4"/>
    <s v="Internal"/>
    <m/>
    <x v="10"/>
    <s v="4.3"/>
    <n v="2.0698356807511735"/>
  </r>
  <r>
    <s v="D1391"/>
    <s v="2024-01-17 07:00:00"/>
    <x v="25"/>
    <s v="2024-01-17 19:00:00"/>
    <s v="2024/01/17"/>
    <s v="2024-01-17 17:00:00"/>
    <s v="2024/01/17"/>
    <s v="Winter"/>
    <n v="18.999999999941792"/>
    <n v="0"/>
    <x v="0"/>
    <n v="12"/>
    <n v="0"/>
    <x v="3"/>
    <x v="372"/>
    <x v="571"/>
    <n v="353"/>
    <x v="16"/>
    <s v="OK"/>
    <x v="3"/>
    <x v="2"/>
    <x v="30"/>
    <x v="4"/>
    <s v="External"/>
    <n v="4"/>
    <x v="5"/>
    <s v="4"/>
    <n v="0.44497677119628337"/>
  </r>
  <r>
    <s v="D1390"/>
    <s v="2024-01-17 06:00:00"/>
    <x v="25"/>
    <s v="2024-01-17 18:00:00"/>
    <s v="2024/01/17"/>
    <s v="2024-01-17 16:00:00"/>
    <s v="2024/01/17"/>
    <s v="Winter"/>
    <n v="18"/>
    <n v="0"/>
    <x v="0"/>
    <n v="12"/>
    <n v="0"/>
    <x v="2"/>
    <x v="433"/>
    <x v="572"/>
    <n v="466"/>
    <x v="27"/>
    <s v="OK"/>
    <x v="0"/>
    <x v="2"/>
    <x v="9"/>
    <x v="0"/>
    <s v="External"/>
    <n v="3.8"/>
    <x v="3"/>
    <s v="3.8"/>
    <n v="0.2665401301518438"/>
  </r>
  <r>
    <s v="D1389"/>
    <s v="2024-01-17 05:00:00"/>
    <x v="25"/>
    <s v="2024-01-17 17:00:00"/>
    <s v="2024/01/17"/>
    <s v="2024-01-17 15:00:00"/>
    <s v="2024/01/17"/>
    <s v="Winter"/>
    <n v="17.000000000058208"/>
    <n v="0"/>
    <x v="0"/>
    <n v="12"/>
    <n v="0"/>
    <x v="5"/>
    <x v="316"/>
    <x v="573"/>
    <n v="241"/>
    <x v="26"/>
    <s v="OK"/>
    <x v="3"/>
    <x v="3"/>
    <x v="44"/>
    <x v="1"/>
    <s v="Internal"/>
    <n v="4.5"/>
    <x v="0"/>
    <s v="4.5"/>
    <n v="0.62911301859799718"/>
  </r>
  <r>
    <s v="D1388"/>
    <s v="2024-01-17 04:00:00"/>
    <x v="25"/>
    <s v="2024-01-17 16:00:00"/>
    <s v="2024/01/17"/>
    <s v="2024-01-17 14:00:00"/>
    <s v="2024/01/17"/>
    <s v="Winter"/>
    <n v="15.999999999941792"/>
    <n v="0"/>
    <x v="0"/>
    <n v="12"/>
    <n v="0"/>
    <x v="1"/>
    <x v="190"/>
    <x v="574"/>
    <n v="794"/>
    <x v="9"/>
    <s v="OK"/>
    <x v="1"/>
    <x v="3"/>
    <x v="21"/>
    <x v="0"/>
    <s v="Internal"/>
    <n v="4.5"/>
    <x v="0"/>
    <s v="4.5"/>
    <n v="1.0564770932069509"/>
  </r>
  <r>
    <s v="D1387"/>
    <s v="2024-01-17 03:00:00"/>
    <x v="25"/>
    <s v="2024-01-17 15:00:00"/>
    <s v="2024/01/17"/>
    <s v="2024-01-17 13:00:00"/>
    <s v="2024/01/17"/>
    <s v="Winter"/>
    <n v="15"/>
    <n v="0"/>
    <x v="0"/>
    <n v="12"/>
    <n v="0"/>
    <x v="1"/>
    <x v="110"/>
    <x v="575"/>
    <n v="326"/>
    <x v="12"/>
    <s v="OK"/>
    <x v="0"/>
    <x v="0"/>
    <x v="18"/>
    <x v="0"/>
    <s v="External"/>
    <n v="3.8"/>
    <x v="3"/>
    <s v="3.8"/>
    <n v="0.88856209150326793"/>
  </r>
  <r>
    <s v="D1386"/>
    <s v="2024-01-17 02:00:00"/>
    <x v="25"/>
    <s v="2024-01-17 14:00:00"/>
    <s v="2024/01/17"/>
    <s v="2024-01-17 12:00:00"/>
    <s v="2024/01/17"/>
    <s v="Winter"/>
    <n v="14.000000000058208"/>
    <n v="0"/>
    <x v="0"/>
    <n v="12"/>
    <n v="0"/>
    <x v="5"/>
    <x v="434"/>
    <x v="576"/>
    <n v="186"/>
    <x v="24"/>
    <s v="OK"/>
    <x v="3"/>
    <x v="0"/>
    <x v="32"/>
    <x v="1"/>
    <s v="External"/>
    <m/>
    <x v="6"/>
    <s v="4.2"/>
    <n v="0.78645833333333337"/>
  </r>
  <r>
    <s v="D1385"/>
    <s v="2024-01-17 01:00:00"/>
    <x v="25"/>
    <s v="2024-01-17 13:00:00"/>
    <s v="2024/01/17"/>
    <s v="2024-01-17 11:00:00"/>
    <s v="2024/01/17"/>
    <s v="Winter"/>
    <n v="12.999999999941792"/>
    <n v="0"/>
    <x v="0"/>
    <n v="12"/>
    <n v="0"/>
    <x v="4"/>
    <x v="435"/>
    <x v="303"/>
    <n v="197"/>
    <x v="14"/>
    <s v="OK"/>
    <x v="0"/>
    <x v="2"/>
    <x v="37"/>
    <x v="1"/>
    <s v="Internal"/>
    <n v="3.8"/>
    <x v="3"/>
    <s v="3.8"/>
    <n v="0.20404663923182442"/>
  </r>
  <r>
    <s v="D1384"/>
    <s v="2024-01-17 00:00:00"/>
    <x v="25"/>
    <s v="2024-01-17 12:00:00"/>
    <s v="2024/01/17"/>
    <s v="2024-01-17 10:00:00"/>
    <s v="2024/01/17"/>
    <s v="Winter"/>
    <n v="12"/>
    <n v="0"/>
    <x v="0"/>
    <n v="12"/>
    <n v="0"/>
    <x v="2"/>
    <x v="436"/>
    <x v="577"/>
    <n v="271"/>
    <x v="27"/>
    <s v="OK"/>
    <x v="1"/>
    <x v="0"/>
    <x v="48"/>
    <x v="2"/>
    <s v="External"/>
    <n v="3.8"/>
    <x v="3"/>
    <s v="3.8"/>
    <n v="0.25153186274509803"/>
  </r>
  <r>
    <s v="D1383"/>
    <s v="2024-01-16 23:00:00"/>
    <x v="26"/>
    <s v="2024-01-17 11:00:00"/>
    <s v="2024/01/17"/>
    <s v="2024-01-17 09:00:00"/>
    <s v="2024/01/17"/>
    <s v="Winter"/>
    <n v="11.000000000058208"/>
    <n v="0"/>
    <x v="0"/>
    <n v="12"/>
    <n v="1"/>
    <x v="3"/>
    <x v="211"/>
    <x v="578"/>
    <n v="561"/>
    <x v="8"/>
    <s v="OK"/>
    <x v="1"/>
    <x v="3"/>
    <x v="34"/>
    <x v="2"/>
    <s v="Internal"/>
    <n v="4.7"/>
    <x v="9"/>
    <s v="4.7"/>
    <n v="0.53162470023980812"/>
  </r>
  <r>
    <s v="D1382"/>
    <s v="2024-01-16 22:00:00"/>
    <x v="26"/>
    <s v="2024-01-17 10:00:00"/>
    <s v="2024/01/17"/>
    <s v="2024-01-17 08:00:00"/>
    <s v="2024/01/17"/>
    <s v="Winter"/>
    <n v="9.9999999999417923"/>
    <n v="0"/>
    <x v="0"/>
    <n v="12"/>
    <n v="1"/>
    <x v="5"/>
    <x v="437"/>
    <x v="579"/>
    <n v="464"/>
    <x v="27"/>
    <s v="OK"/>
    <x v="2"/>
    <x v="2"/>
    <x v="34"/>
    <x v="0"/>
    <s v="Internal"/>
    <m/>
    <x v="1"/>
    <s v="4.2"/>
    <n v="0.55220883534136544"/>
  </r>
  <r>
    <s v="D1381"/>
    <s v="2024-01-16 21:00:00"/>
    <x v="26"/>
    <s v="2024-01-17 09:00:00"/>
    <s v="2024/01/17"/>
    <s v="2024-01-17 07:00:00"/>
    <s v="2024/01/17"/>
    <s v="Winter"/>
    <n v="9"/>
    <n v="0"/>
    <x v="0"/>
    <n v="12"/>
    <n v="1"/>
    <x v="3"/>
    <x v="438"/>
    <x v="580"/>
    <n v="311"/>
    <x v="22"/>
    <s v="OK"/>
    <x v="2"/>
    <x v="3"/>
    <x v="31"/>
    <x v="4"/>
    <s v="External"/>
    <n v="3.8"/>
    <x v="3"/>
    <s v="3.8"/>
    <n v="0.81915708812260535"/>
  </r>
  <r>
    <s v="D1380"/>
    <s v="2024-01-16 20:00:00"/>
    <x v="26"/>
    <s v="2024-01-17 08:00:00"/>
    <s v="2024/01/17"/>
    <s v="2024-01-17 06:00:00"/>
    <s v="2024/01/17"/>
    <s v="Winter"/>
    <n v="8.0000000000582077"/>
    <n v="0"/>
    <x v="0"/>
    <n v="12"/>
    <n v="1"/>
    <x v="0"/>
    <x v="390"/>
    <x v="581"/>
    <n v="134"/>
    <x v="25"/>
    <s v="OK"/>
    <x v="0"/>
    <x v="0"/>
    <x v="23"/>
    <x v="3"/>
    <s v="Internal"/>
    <m/>
    <x v="8"/>
    <s v="4.2"/>
    <n v="1.1843800322061191"/>
  </r>
  <r>
    <s v="D1379"/>
    <s v="2024-01-16 19:00:00"/>
    <x v="26"/>
    <s v="2024-01-17 07:00:00"/>
    <s v="2024/01/17"/>
    <s v="2024-01-17 05:00:00"/>
    <s v="2024/01/17"/>
    <s v="Winter"/>
    <n v="6.9999999999417923"/>
    <n v="0"/>
    <x v="0"/>
    <n v="12"/>
    <n v="1"/>
    <x v="3"/>
    <x v="356"/>
    <x v="582"/>
    <n v="788"/>
    <x v="24"/>
    <s v="OK"/>
    <x v="0"/>
    <x v="0"/>
    <x v="27"/>
    <x v="3"/>
    <s v="Internal"/>
    <n v="4.7"/>
    <x v="9"/>
    <s v="4.7"/>
    <n v="0.31153370439084727"/>
  </r>
  <r>
    <s v="D1378"/>
    <s v="2024-01-16 18:00:00"/>
    <x v="26"/>
    <s v="2024-01-17 06:00:00"/>
    <s v="2024/01/17"/>
    <s v="2024-01-17 04:00:00"/>
    <s v="2024/01/17"/>
    <s v="Winter"/>
    <n v="6"/>
    <n v="0"/>
    <x v="0"/>
    <n v="12"/>
    <n v="1"/>
    <x v="5"/>
    <x v="97"/>
    <x v="583"/>
    <n v="90"/>
    <x v="5"/>
    <s v="OK"/>
    <x v="1"/>
    <x v="2"/>
    <x v="17"/>
    <x v="1"/>
    <s v="External"/>
    <m/>
    <x v="6"/>
    <s v="4.2"/>
    <n v="0.39674908424908423"/>
  </r>
  <r>
    <s v="D1377"/>
    <s v="2024-01-16 17:00:00"/>
    <x v="26"/>
    <s v="2024-01-17 05:00:00"/>
    <s v="2024/01/17"/>
    <s v="2024-01-17 03:00:00"/>
    <s v="2024/01/17"/>
    <s v="Winter"/>
    <n v="5.0000000000582077"/>
    <n v="0"/>
    <x v="0"/>
    <n v="12"/>
    <n v="1"/>
    <x v="5"/>
    <x v="95"/>
    <x v="534"/>
    <n v="125"/>
    <x v="11"/>
    <s v="OK"/>
    <x v="2"/>
    <x v="0"/>
    <x v="21"/>
    <x v="0"/>
    <s v="Internal"/>
    <n v="4"/>
    <x v="5"/>
    <s v="4"/>
    <n v="0.44043357199681782"/>
  </r>
  <r>
    <s v="D1376"/>
    <s v="2024-01-16 16:00:00"/>
    <x v="26"/>
    <s v="2024-01-17 04:00:00"/>
    <s v="2024/01/17"/>
    <s v="2024-01-17 02:00:00"/>
    <s v="2024/01/17"/>
    <s v="Winter"/>
    <n v="3.9999999999417923"/>
    <n v="0"/>
    <x v="0"/>
    <n v="12"/>
    <n v="1"/>
    <x v="1"/>
    <x v="439"/>
    <x v="584"/>
    <n v="296"/>
    <x v="8"/>
    <s v="OK"/>
    <x v="2"/>
    <x v="3"/>
    <x v="23"/>
    <x v="3"/>
    <s v="External"/>
    <n v="4.5"/>
    <x v="0"/>
    <s v="4.5"/>
    <n v="1.1316176470588235"/>
  </r>
  <r>
    <s v="D1375"/>
    <s v="2024-01-16 15:00:00"/>
    <x v="26"/>
    <s v="2024-01-17 03:00:00"/>
    <s v="2024/01/17"/>
    <s v="2024-01-17 01:00:00"/>
    <s v="2024/01/17"/>
    <s v="Winter"/>
    <n v="3"/>
    <n v="0"/>
    <x v="0"/>
    <n v="12"/>
    <n v="1"/>
    <x v="5"/>
    <x v="440"/>
    <x v="585"/>
    <n v="108"/>
    <x v="4"/>
    <s v="OK"/>
    <x v="1"/>
    <x v="3"/>
    <x v="18"/>
    <x v="0"/>
    <s v="Internal"/>
    <n v="4.2"/>
    <x v="2"/>
    <s v="4.2"/>
    <n v="0.58072916666666663"/>
  </r>
  <r>
    <s v="D1374"/>
    <s v="2024-01-16 14:00:00"/>
    <x v="26"/>
    <s v="2024-01-17 02:00:00"/>
    <s v="2024/01/17"/>
    <s v="2024-01-17 00:00:00"/>
    <s v="2024/01/17"/>
    <s v="Winter"/>
    <n v="2.0000000000582077"/>
    <n v="0"/>
    <x v="0"/>
    <n v="12"/>
    <n v="1"/>
    <x v="3"/>
    <x v="435"/>
    <x v="586"/>
    <n v="520"/>
    <x v="9"/>
    <s v="OK"/>
    <x v="0"/>
    <x v="3"/>
    <x v="1"/>
    <x v="0"/>
    <s v="Internal"/>
    <n v="4"/>
    <x v="5"/>
    <s v="4"/>
    <n v="0.30452674897119342"/>
  </r>
  <r>
    <s v="D1373"/>
    <s v="2024-01-16 13:00:00"/>
    <x v="26"/>
    <s v="2024-01-17 01:00:00"/>
    <s v="2024/01/17"/>
    <s v="2024-01-16 23:00:00"/>
    <s v="2024/01/16"/>
    <s v="Winter"/>
    <n v="24.999999999941792"/>
    <n v="1"/>
    <x v="1"/>
    <n v="12"/>
    <n v="1"/>
    <x v="3"/>
    <x v="173"/>
    <x v="587"/>
    <n v="182"/>
    <x v="21"/>
    <s v="OK"/>
    <x v="0"/>
    <x v="2"/>
    <x v="32"/>
    <x v="1"/>
    <s v="Internal"/>
    <n v="4.2"/>
    <x v="2"/>
    <s v="4.2"/>
    <n v="0.74969418960244649"/>
  </r>
  <r>
    <s v="D1372"/>
    <s v="2024-01-16 12:00:00"/>
    <x v="26"/>
    <s v="2024-01-17 00:00:00"/>
    <s v="2024/01/17"/>
    <s v="2024-01-16 22:00:00"/>
    <s v="2024/01/16"/>
    <s v="Winter"/>
    <n v="24"/>
    <n v="1"/>
    <x v="1"/>
    <n v="12"/>
    <n v="1"/>
    <x v="4"/>
    <x v="277"/>
    <x v="588"/>
    <n v="76"/>
    <x v="14"/>
    <s v="OK"/>
    <x v="0"/>
    <x v="3"/>
    <x v="12"/>
    <x v="2"/>
    <s v="Internal"/>
    <n v="4.7"/>
    <x v="9"/>
    <s v="4.7"/>
    <n v="0.34484964811260399"/>
  </r>
  <r>
    <s v="D1371"/>
    <s v="2024-01-16 11:00:00"/>
    <x v="26"/>
    <s v="2024-01-16 23:00:00"/>
    <s v="2024/01/16"/>
    <s v="2024-01-16 21:00:00"/>
    <s v="2024/01/16"/>
    <s v="Winter"/>
    <n v="23.000000000058208"/>
    <n v="0"/>
    <x v="0"/>
    <n v="12"/>
    <n v="0"/>
    <x v="1"/>
    <x v="441"/>
    <x v="589"/>
    <n v="676"/>
    <x v="0"/>
    <s v="OK"/>
    <x v="1"/>
    <x v="0"/>
    <x v="44"/>
    <x v="1"/>
    <s v="External"/>
    <n v="4.5"/>
    <x v="0"/>
    <s v="4.5"/>
    <n v="0.36127223511214229"/>
  </r>
  <r>
    <s v="D1370"/>
    <s v="2024-01-16 10:00:00"/>
    <x v="26"/>
    <s v="2024-01-16 22:00:00"/>
    <s v="2024/01/16"/>
    <s v="2024-01-16 20:00:00"/>
    <s v="2024/01/16"/>
    <s v="Winter"/>
    <n v="21.999999999941792"/>
    <n v="0"/>
    <x v="0"/>
    <n v="12"/>
    <n v="0"/>
    <x v="4"/>
    <x v="442"/>
    <x v="590"/>
    <n v="414"/>
    <x v="2"/>
    <s v="OK"/>
    <x v="0"/>
    <x v="3"/>
    <x v="5"/>
    <x v="0"/>
    <s v="External"/>
    <n v="4"/>
    <x v="5"/>
    <s v="4"/>
    <n v="7.5206043956043953E-2"/>
  </r>
  <r>
    <s v="D1369"/>
    <s v="2024-01-16 09:00:00"/>
    <x v="26"/>
    <s v="2024-01-16 21:00:00"/>
    <s v="2024/01/16"/>
    <s v="2024-01-16 19:00:00"/>
    <s v="2024/01/16"/>
    <s v="Winter"/>
    <n v="21"/>
    <n v="0"/>
    <x v="0"/>
    <n v="12"/>
    <n v="0"/>
    <x v="2"/>
    <x v="37"/>
    <x v="460"/>
    <n v="51"/>
    <x v="14"/>
    <s v="OK"/>
    <x v="0"/>
    <x v="2"/>
    <x v="36"/>
    <x v="0"/>
    <s v="External"/>
    <n v="4.7"/>
    <x v="9"/>
    <s v="4.7"/>
    <n v="0.20491803278688525"/>
  </r>
  <r>
    <s v="D1368"/>
    <s v="2024-01-16 08:00:00"/>
    <x v="26"/>
    <s v="2024-01-16 20:00:00"/>
    <s v="2024/01/16"/>
    <s v="2024-01-16 18:00:00"/>
    <s v="2024/01/16"/>
    <s v="Winter"/>
    <n v="20.000000000058208"/>
    <n v="0"/>
    <x v="0"/>
    <n v="12"/>
    <n v="0"/>
    <x v="1"/>
    <x v="443"/>
    <x v="591"/>
    <n v="405"/>
    <x v="7"/>
    <s v="OK"/>
    <x v="3"/>
    <x v="1"/>
    <x v="11"/>
    <x v="4"/>
    <s v="Internal"/>
    <n v="3.8"/>
    <x v="3"/>
    <s v="3.8"/>
    <n v="0.59481037924151692"/>
  </r>
  <r>
    <s v="D1367"/>
    <s v="2024-01-16 07:00:00"/>
    <x v="26"/>
    <s v="2024-01-16 19:00:00"/>
    <s v="2024/01/16"/>
    <s v="2024-01-16 17:00:00"/>
    <s v="2024/01/16"/>
    <s v="Winter"/>
    <n v="18.999999999941792"/>
    <n v="0"/>
    <x v="0"/>
    <n v="12"/>
    <n v="0"/>
    <x v="0"/>
    <x v="444"/>
    <x v="592"/>
    <n v="280"/>
    <x v="8"/>
    <s v="OK"/>
    <x v="2"/>
    <x v="3"/>
    <x v="24"/>
    <x v="1"/>
    <s v="Internal"/>
    <n v="4"/>
    <x v="5"/>
    <s v="4"/>
    <n v="0.18177000529941706"/>
  </r>
  <r>
    <s v="D1366"/>
    <s v="2024-01-16 06:00:00"/>
    <x v="26"/>
    <s v="2024-01-16 18:00:00"/>
    <s v="2024/01/16"/>
    <s v="2024-01-16 16:00:00"/>
    <s v="2024/01/16"/>
    <s v="Winter"/>
    <n v="18"/>
    <n v="0"/>
    <x v="0"/>
    <n v="12"/>
    <n v="0"/>
    <x v="5"/>
    <x v="445"/>
    <x v="593"/>
    <n v="300"/>
    <x v="27"/>
    <s v="OK"/>
    <x v="2"/>
    <x v="0"/>
    <x v="22"/>
    <x v="2"/>
    <s v="Internal"/>
    <m/>
    <x v="14"/>
    <s v="4.1"/>
    <n v="0.8429339477726574"/>
  </r>
  <r>
    <s v="D1365"/>
    <s v="2024-01-16 05:00:00"/>
    <x v="26"/>
    <s v="2024-01-16 17:00:00"/>
    <s v="2024/01/16"/>
    <s v="2024-01-16 15:00:00"/>
    <s v="2024/01/16"/>
    <s v="Winter"/>
    <n v="17.000000000058208"/>
    <n v="0"/>
    <x v="0"/>
    <n v="12"/>
    <n v="0"/>
    <x v="2"/>
    <x v="446"/>
    <x v="594"/>
    <n v="584"/>
    <x v="7"/>
    <s v="OK"/>
    <x v="0"/>
    <x v="2"/>
    <x v="5"/>
    <x v="0"/>
    <s v="External"/>
    <n v="4.7"/>
    <x v="9"/>
    <s v="4.7"/>
    <n v="0.45979105928085517"/>
  </r>
  <r>
    <s v="D1364"/>
    <s v="2024-01-16 04:00:00"/>
    <x v="26"/>
    <s v="2024-01-16 16:00:00"/>
    <s v="2024/01/16"/>
    <s v="2024-01-16 14:00:00"/>
    <s v="2024/01/16"/>
    <s v="Winter"/>
    <n v="15.999999999941792"/>
    <n v="0"/>
    <x v="0"/>
    <n v="12"/>
    <n v="0"/>
    <x v="0"/>
    <x v="447"/>
    <x v="595"/>
    <n v="427"/>
    <x v="3"/>
    <s v="OK"/>
    <x v="3"/>
    <x v="3"/>
    <x v="33"/>
    <x v="4"/>
    <s v="Internal"/>
    <n v="4.2"/>
    <x v="2"/>
    <s v="4.2"/>
    <n v="0.40181932245922208"/>
  </r>
  <r>
    <s v="D1363"/>
    <s v="2024-01-16 03:00:00"/>
    <x v="26"/>
    <s v="2024-01-16 15:00:00"/>
    <s v="2024/01/16"/>
    <s v="2024-01-16 13:00:00"/>
    <s v="2024/01/16"/>
    <s v="Winter"/>
    <n v="15"/>
    <n v="0"/>
    <x v="0"/>
    <n v="12"/>
    <n v="0"/>
    <x v="1"/>
    <x v="395"/>
    <x v="596"/>
    <n v="646"/>
    <x v="5"/>
    <s v="OK"/>
    <x v="0"/>
    <x v="0"/>
    <x v="15"/>
    <x v="3"/>
    <s v="External"/>
    <n v="4.7"/>
    <x v="9"/>
    <s v="4.7"/>
    <n v="0.1134020618556701"/>
  </r>
  <r>
    <s v="D1362"/>
    <s v="2024-01-16 02:00:00"/>
    <x v="26"/>
    <s v="2024-01-16 14:00:00"/>
    <s v="2024/01/16"/>
    <s v="2024-01-16 12:00:00"/>
    <s v="2024/01/16"/>
    <s v="Winter"/>
    <n v="14.000000000058208"/>
    <n v="0"/>
    <x v="0"/>
    <n v="12"/>
    <n v="0"/>
    <x v="1"/>
    <x v="448"/>
    <x v="597"/>
    <n v="609"/>
    <x v="9"/>
    <s v="OK"/>
    <x v="3"/>
    <x v="1"/>
    <x v="49"/>
    <x v="1"/>
    <s v="External"/>
    <n v="3.8"/>
    <x v="3"/>
    <s v="3.8"/>
    <n v="0.29382841641234314"/>
  </r>
  <r>
    <s v="D1361"/>
    <s v="2024-01-16 01:00:00"/>
    <x v="26"/>
    <s v="2024-01-16 13:00:00"/>
    <s v="2024/01/16"/>
    <s v="2024-01-16 11:00:00"/>
    <s v="2024/01/16"/>
    <s v="Winter"/>
    <n v="12.999999999941792"/>
    <n v="0"/>
    <x v="0"/>
    <n v="12"/>
    <n v="0"/>
    <x v="5"/>
    <x v="449"/>
    <x v="598"/>
    <n v="448"/>
    <x v="4"/>
    <s v="OK"/>
    <x v="0"/>
    <x v="0"/>
    <x v="29"/>
    <x v="0"/>
    <s v="Internal"/>
    <m/>
    <x v="1"/>
    <s v="4.2"/>
    <n v="2.138440860215054"/>
  </r>
  <r>
    <s v="D1360"/>
    <s v="2024-01-16 00:00:00"/>
    <x v="26"/>
    <s v="2024-01-16 12:00:00"/>
    <s v="2024/01/16"/>
    <s v="2024-01-16 10:00:00"/>
    <s v="2024/01/16"/>
    <s v="Winter"/>
    <n v="12"/>
    <n v="0"/>
    <x v="0"/>
    <n v="12"/>
    <n v="0"/>
    <x v="0"/>
    <x v="376"/>
    <x v="599"/>
    <n v="685"/>
    <x v="22"/>
    <s v="OK"/>
    <x v="0"/>
    <x v="1"/>
    <x v="42"/>
    <x v="4"/>
    <s v="Internal"/>
    <m/>
    <x v="10"/>
    <s v="4.3"/>
    <n v="0.39073305670816044"/>
  </r>
  <r>
    <s v="D1359"/>
    <s v="2024-01-15 23:00:00"/>
    <x v="27"/>
    <s v="2024-01-16 11:00:00"/>
    <s v="2024/01/16"/>
    <s v="2024-01-16 09:00:00"/>
    <s v="2024/01/16"/>
    <s v="Winter"/>
    <n v="11.000000000058208"/>
    <n v="0"/>
    <x v="0"/>
    <n v="12"/>
    <n v="1"/>
    <x v="1"/>
    <x v="450"/>
    <x v="600"/>
    <n v="758"/>
    <x v="3"/>
    <s v="OK"/>
    <x v="0"/>
    <x v="3"/>
    <x v="22"/>
    <x v="2"/>
    <s v="Internal"/>
    <n v="3.8"/>
    <x v="3"/>
    <s v="3.8"/>
    <n v="0.4848111658456486"/>
  </r>
  <r>
    <s v="D1358"/>
    <s v="2024-01-15 22:00:00"/>
    <x v="27"/>
    <s v="2024-01-16 10:00:00"/>
    <s v="2024/01/16"/>
    <s v="2024-01-16 08:00:00"/>
    <s v="2024/01/16"/>
    <s v="Winter"/>
    <n v="9.9999999999417923"/>
    <n v="0"/>
    <x v="0"/>
    <n v="12"/>
    <n v="1"/>
    <x v="5"/>
    <x v="451"/>
    <x v="601"/>
    <n v="189"/>
    <x v="16"/>
    <s v="OK"/>
    <x v="0"/>
    <x v="2"/>
    <x v="47"/>
    <x v="1"/>
    <s v="Internal"/>
    <n v="4.2"/>
    <x v="2"/>
    <s v="4.2"/>
    <n v="0.621042026482441"/>
  </r>
  <r>
    <s v="D1357"/>
    <s v="2024-01-15 21:00:00"/>
    <x v="27"/>
    <s v="2024-01-16 09:00:00"/>
    <s v="2024/01/16"/>
    <s v="2024-01-16 07:00:00"/>
    <s v="2024/01/16"/>
    <s v="Winter"/>
    <n v="9"/>
    <n v="0"/>
    <x v="0"/>
    <n v="12"/>
    <n v="1"/>
    <x v="2"/>
    <x v="452"/>
    <x v="602"/>
    <n v="524"/>
    <x v="23"/>
    <s v="OK"/>
    <x v="0"/>
    <x v="2"/>
    <x v="31"/>
    <x v="1"/>
    <s v="Internal"/>
    <n v="3.8"/>
    <x v="3"/>
    <s v="3.8"/>
    <n v="0.33270361041141899"/>
  </r>
  <r>
    <s v="D1356"/>
    <s v="2024-01-15 20:00:00"/>
    <x v="27"/>
    <s v="2024-01-16 08:00:00"/>
    <s v="2024/01/16"/>
    <s v="2024-01-16 06:00:00"/>
    <s v="2024/01/16"/>
    <s v="Winter"/>
    <n v="8.0000000000582077"/>
    <n v="0"/>
    <x v="0"/>
    <n v="12"/>
    <n v="1"/>
    <x v="4"/>
    <x v="91"/>
    <x v="603"/>
    <n v="181"/>
    <x v="18"/>
    <s v="OK"/>
    <x v="3"/>
    <x v="3"/>
    <x v="43"/>
    <x v="1"/>
    <s v="External"/>
    <n v="3.8"/>
    <x v="3"/>
    <s v="3.8"/>
    <n v="0.70411706349206349"/>
  </r>
  <r>
    <s v="D1355"/>
    <s v="2024-01-15 19:00:00"/>
    <x v="27"/>
    <s v="2024-01-16 07:00:00"/>
    <s v="2024/01/16"/>
    <s v="2024-01-16 05:00:00"/>
    <s v="2024/01/16"/>
    <s v="Winter"/>
    <n v="6.9999999999417923"/>
    <n v="0"/>
    <x v="0"/>
    <n v="12"/>
    <n v="1"/>
    <x v="4"/>
    <x v="453"/>
    <x v="604"/>
    <n v="652"/>
    <x v="16"/>
    <s v="OK"/>
    <x v="3"/>
    <x v="1"/>
    <x v="19"/>
    <x v="4"/>
    <s v="Internal"/>
    <m/>
    <x v="10"/>
    <s v="4.3"/>
    <n v="0.34888888888888892"/>
  </r>
  <r>
    <s v="D1354"/>
    <s v="2024-01-15 18:00:00"/>
    <x v="27"/>
    <s v="2024-01-16 06:00:00"/>
    <s v="2024/01/16"/>
    <s v="2024-01-16 04:00:00"/>
    <s v="2024/01/16"/>
    <s v="Winter"/>
    <n v="6"/>
    <n v="0"/>
    <x v="0"/>
    <n v="12"/>
    <n v="1"/>
    <x v="3"/>
    <x v="144"/>
    <x v="605"/>
    <n v="417"/>
    <x v="26"/>
    <s v="OK"/>
    <x v="0"/>
    <x v="0"/>
    <x v="40"/>
    <x v="3"/>
    <s v="External"/>
    <n v="4.2"/>
    <x v="2"/>
    <s v="4.2"/>
    <n v="0.36995967741935482"/>
  </r>
  <r>
    <s v="D1353"/>
    <s v="2024-01-15 17:00:00"/>
    <x v="27"/>
    <s v="2024-01-16 05:00:00"/>
    <s v="2024/01/16"/>
    <s v="2024-01-16 03:00:00"/>
    <s v="2024/01/16"/>
    <s v="Winter"/>
    <n v="5.0000000000582077"/>
    <n v="0"/>
    <x v="0"/>
    <n v="12"/>
    <n v="1"/>
    <x v="0"/>
    <x v="85"/>
    <x v="371"/>
    <n v="548"/>
    <x v="19"/>
    <s v="OK"/>
    <x v="2"/>
    <x v="3"/>
    <x v="41"/>
    <x v="4"/>
    <s v="External"/>
    <n v="3.8"/>
    <x v="3"/>
    <s v="3.8"/>
    <n v="0.54691358024691361"/>
  </r>
  <r>
    <s v="D1352"/>
    <s v="2024-01-15 16:00:00"/>
    <x v="27"/>
    <s v="2024-01-16 04:00:00"/>
    <s v="2024/01/16"/>
    <s v="2024-01-16 02:00:00"/>
    <s v="2024/01/16"/>
    <s v="Winter"/>
    <n v="3.9999999999417923"/>
    <n v="0"/>
    <x v="0"/>
    <n v="12"/>
    <n v="1"/>
    <x v="4"/>
    <x v="454"/>
    <x v="606"/>
    <n v="585"/>
    <x v="12"/>
    <s v="OK"/>
    <x v="1"/>
    <x v="0"/>
    <x v="13"/>
    <x v="0"/>
    <s v="External"/>
    <n v="4.7"/>
    <x v="9"/>
    <s v="4.7"/>
    <n v="0.52630649717514122"/>
  </r>
  <r>
    <s v="D1351"/>
    <s v="2024-01-15 15:00:00"/>
    <x v="27"/>
    <s v="2024-01-16 03:00:00"/>
    <s v="2024/01/16"/>
    <s v="2024-01-16 01:00:00"/>
    <s v="2024/01/16"/>
    <s v="Winter"/>
    <n v="3"/>
    <n v="0"/>
    <x v="0"/>
    <n v="12"/>
    <n v="1"/>
    <x v="0"/>
    <x v="73"/>
    <x v="607"/>
    <n v="416"/>
    <x v="18"/>
    <s v="OK"/>
    <x v="1"/>
    <x v="3"/>
    <x v="48"/>
    <x v="4"/>
    <s v="External"/>
    <n v="3.8"/>
    <x v="3"/>
    <s v="3.8"/>
    <n v="0.20435510887772193"/>
  </r>
  <r>
    <s v="D1350"/>
    <s v="2024-01-15 14:00:00"/>
    <x v="27"/>
    <s v="2024-01-16 02:00:00"/>
    <s v="2024/01/16"/>
    <s v="2024-01-16 00:00:00"/>
    <s v="2024/01/16"/>
    <s v="Winter"/>
    <n v="2.0000000000582077"/>
    <n v="0"/>
    <x v="0"/>
    <n v="12"/>
    <n v="1"/>
    <x v="2"/>
    <x v="455"/>
    <x v="608"/>
    <n v="451"/>
    <x v="6"/>
    <s v="OK"/>
    <x v="0"/>
    <x v="3"/>
    <x v="31"/>
    <x v="4"/>
    <s v="External"/>
    <n v="4"/>
    <x v="5"/>
    <s v="4"/>
    <n v="0.17651052274270196"/>
  </r>
  <r>
    <s v="D1349"/>
    <s v="2024-01-15 13:00:00"/>
    <x v="27"/>
    <s v="2024-01-16 01:00:00"/>
    <s v="2024/01/16"/>
    <s v="2024-01-15 23:00:00"/>
    <s v="2024/01/15"/>
    <s v="Winter"/>
    <n v="24.999999999941792"/>
    <n v="1"/>
    <x v="1"/>
    <n v="12"/>
    <n v="1"/>
    <x v="0"/>
    <x v="456"/>
    <x v="609"/>
    <n v="80"/>
    <x v="11"/>
    <s v="OK"/>
    <x v="1"/>
    <x v="1"/>
    <x v="45"/>
    <x v="4"/>
    <s v="Internal"/>
    <m/>
    <x v="10"/>
    <s v="4.3"/>
    <n v="0.89375901875901875"/>
  </r>
  <r>
    <s v="D1348"/>
    <s v="2024-01-15 12:00:00"/>
    <x v="27"/>
    <s v="2024-01-16 00:00:00"/>
    <s v="2024/01/16"/>
    <s v="2024-01-15 22:00:00"/>
    <s v="2024/01/15"/>
    <s v="Winter"/>
    <n v="24"/>
    <n v="1"/>
    <x v="1"/>
    <n v="12"/>
    <n v="1"/>
    <x v="2"/>
    <x v="294"/>
    <x v="610"/>
    <n v="146"/>
    <x v="23"/>
    <s v="OK"/>
    <x v="0"/>
    <x v="0"/>
    <x v="49"/>
    <x v="3"/>
    <s v="External"/>
    <n v="4.2"/>
    <x v="2"/>
    <s v="4.2"/>
    <n v="0.32229344729344728"/>
  </r>
  <r>
    <s v="D1347"/>
    <s v="2024-01-15 11:00:00"/>
    <x v="27"/>
    <s v="2024-01-15 23:00:00"/>
    <s v="2024/01/15"/>
    <s v="2024-01-15 21:00:00"/>
    <s v="2024/01/15"/>
    <s v="Winter"/>
    <n v="23.000000000058208"/>
    <n v="0"/>
    <x v="0"/>
    <n v="12"/>
    <n v="0"/>
    <x v="3"/>
    <x v="457"/>
    <x v="611"/>
    <n v="242"/>
    <x v="14"/>
    <s v="OK"/>
    <x v="2"/>
    <x v="0"/>
    <x v="8"/>
    <x v="0"/>
    <s v="Internal"/>
    <n v="3.8"/>
    <x v="3"/>
    <s v="3.8"/>
    <n v="0.19870483980913428"/>
  </r>
  <r>
    <s v="D1346"/>
    <s v="2024-01-15 10:00:00"/>
    <x v="27"/>
    <s v="2024-01-15 22:00:00"/>
    <s v="2024/01/15"/>
    <s v="2024-01-15 20:00:00"/>
    <s v="2024/01/15"/>
    <s v="Winter"/>
    <n v="21.999999999941792"/>
    <n v="0"/>
    <x v="0"/>
    <n v="12"/>
    <n v="0"/>
    <x v="5"/>
    <x v="458"/>
    <x v="612"/>
    <n v="487"/>
    <x v="3"/>
    <s v="OK"/>
    <x v="3"/>
    <x v="1"/>
    <x v="48"/>
    <x v="1"/>
    <s v="External"/>
    <n v="4.5"/>
    <x v="0"/>
    <s v="4.5"/>
    <n v="0.39265536723163841"/>
  </r>
  <r>
    <s v="D1345"/>
    <s v="2024-01-15 09:00:00"/>
    <x v="27"/>
    <s v="2024-01-15 21:00:00"/>
    <s v="2024/01/15"/>
    <s v="2024-01-15 19:00:00"/>
    <s v="2024/01/15"/>
    <s v="Winter"/>
    <n v="21"/>
    <n v="0"/>
    <x v="0"/>
    <n v="12"/>
    <n v="0"/>
    <x v="4"/>
    <x v="426"/>
    <x v="613"/>
    <n v="505"/>
    <x v="7"/>
    <s v="OK"/>
    <x v="3"/>
    <x v="3"/>
    <x v="12"/>
    <x v="2"/>
    <s v="External"/>
    <n v="4"/>
    <x v="5"/>
    <s v="4"/>
    <n v="0.54660347551342814"/>
  </r>
  <r>
    <s v="D1344"/>
    <s v="2024-01-15 08:00:00"/>
    <x v="27"/>
    <s v="2024-01-15 20:00:00"/>
    <s v="2024/01/15"/>
    <s v="2024-01-15 18:00:00"/>
    <s v="2024/01/15"/>
    <s v="Winter"/>
    <n v="20.000000000058208"/>
    <n v="0"/>
    <x v="0"/>
    <n v="12"/>
    <n v="0"/>
    <x v="2"/>
    <x v="327"/>
    <x v="614"/>
    <n v="555"/>
    <x v="9"/>
    <s v="OK"/>
    <x v="1"/>
    <x v="3"/>
    <x v="21"/>
    <x v="1"/>
    <s v="External"/>
    <m/>
    <x v="6"/>
    <s v="4.2"/>
    <n v="1.3091194968553459"/>
  </r>
  <r>
    <s v="D1343"/>
    <s v="2024-01-15 07:00:00"/>
    <x v="27"/>
    <s v="2024-01-15 19:00:00"/>
    <s v="2024/01/15"/>
    <s v="2024-01-15 17:00:00"/>
    <s v="2024/01/15"/>
    <s v="Winter"/>
    <n v="18.999999999941792"/>
    <n v="0"/>
    <x v="0"/>
    <n v="12"/>
    <n v="0"/>
    <x v="4"/>
    <x v="459"/>
    <x v="615"/>
    <n v="159"/>
    <x v="27"/>
    <s v="OK"/>
    <x v="1"/>
    <x v="0"/>
    <x v="48"/>
    <x v="4"/>
    <s v="External"/>
    <m/>
    <x v="13"/>
    <s v="4.2"/>
    <n v="0.41363329962925516"/>
  </r>
  <r>
    <s v="D1342"/>
    <s v="2024-01-15 06:00:00"/>
    <x v="27"/>
    <s v="2024-01-15 18:00:00"/>
    <s v="2024/01/15"/>
    <s v="2024-01-15 16:00:00"/>
    <s v="2024/01/15"/>
    <s v="Winter"/>
    <n v="18"/>
    <n v="0"/>
    <x v="0"/>
    <n v="12"/>
    <n v="0"/>
    <x v="5"/>
    <x v="460"/>
    <x v="616"/>
    <n v="69"/>
    <x v="13"/>
    <s v="OK"/>
    <x v="0"/>
    <x v="1"/>
    <x v="15"/>
    <x v="0"/>
    <s v="External"/>
    <n v="4.7"/>
    <x v="9"/>
    <s v="4.7"/>
    <n v="0.41153444676409184"/>
  </r>
  <r>
    <s v="D1341"/>
    <s v="2024-01-15 05:00:00"/>
    <x v="27"/>
    <s v="2024-01-15 17:00:00"/>
    <s v="2024/01/15"/>
    <s v="2024-01-15 15:00:00"/>
    <s v="2024/01/15"/>
    <s v="Winter"/>
    <n v="17.000000000058208"/>
    <n v="0"/>
    <x v="0"/>
    <n v="12"/>
    <n v="0"/>
    <x v="5"/>
    <x v="445"/>
    <x v="291"/>
    <n v="374"/>
    <x v="1"/>
    <s v="OK"/>
    <x v="0"/>
    <x v="1"/>
    <x v="40"/>
    <x v="2"/>
    <s v="Internal"/>
    <m/>
    <x v="14"/>
    <s v="4.1"/>
    <n v="0.58275729646697394"/>
  </r>
  <r>
    <s v="D1340"/>
    <s v="2024-01-15 04:00:00"/>
    <x v="27"/>
    <s v="2024-01-15 16:00:00"/>
    <s v="2024/01/15"/>
    <s v="2024-01-15 14:00:00"/>
    <s v="2024/01/15"/>
    <s v="Winter"/>
    <n v="15.999999999941792"/>
    <n v="0"/>
    <x v="0"/>
    <n v="12"/>
    <n v="0"/>
    <x v="2"/>
    <x v="382"/>
    <x v="617"/>
    <n v="228"/>
    <x v="10"/>
    <s v="OK"/>
    <x v="0"/>
    <x v="2"/>
    <x v="7"/>
    <x v="0"/>
    <s v="Internal"/>
    <n v="4.7"/>
    <x v="9"/>
    <s v="4.7"/>
    <n v="1.3044747081712063"/>
  </r>
  <r>
    <s v="D1339"/>
    <s v="2024-01-15 03:00:00"/>
    <x v="27"/>
    <s v="2024-01-15 15:00:00"/>
    <s v="2024/01/15"/>
    <s v="2024-01-15 13:00:00"/>
    <s v="2024/01/15"/>
    <s v="Winter"/>
    <n v="15"/>
    <n v="0"/>
    <x v="0"/>
    <n v="12"/>
    <n v="0"/>
    <x v="0"/>
    <x v="461"/>
    <x v="618"/>
    <n v="267"/>
    <x v="1"/>
    <s v="OK"/>
    <x v="3"/>
    <x v="0"/>
    <x v="13"/>
    <x v="4"/>
    <s v="External"/>
    <n v="3.8"/>
    <x v="3"/>
    <s v="3.8"/>
    <n v="0.18023809523809523"/>
  </r>
  <r>
    <s v="D1338"/>
    <s v="2024-01-15 02:00:00"/>
    <x v="27"/>
    <s v="2024-01-15 14:00:00"/>
    <s v="2024/01/15"/>
    <s v="2024-01-15 12:00:00"/>
    <s v="2024/01/15"/>
    <s v="Winter"/>
    <n v="14.000000000058208"/>
    <n v="0"/>
    <x v="0"/>
    <n v="12"/>
    <n v="0"/>
    <x v="4"/>
    <x v="462"/>
    <x v="612"/>
    <n v="234"/>
    <x v="2"/>
    <s v="OK"/>
    <x v="0"/>
    <x v="3"/>
    <x v="35"/>
    <x v="4"/>
    <s v="Internal"/>
    <n v="3.8"/>
    <x v="3"/>
    <s v="3.8"/>
    <n v="0.29123809523809524"/>
  </r>
  <r>
    <s v="D1337"/>
    <s v="2024-01-15 01:00:00"/>
    <x v="27"/>
    <s v="2024-01-15 13:00:00"/>
    <s v="2024/01/15"/>
    <s v="2024-01-15 11:00:00"/>
    <s v="2024/01/15"/>
    <s v="Winter"/>
    <n v="12.999999999941792"/>
    <n v="0"/>
    <x v="0"/>
    <n v="12"/>
    <n v="0"/>
    <x v="2"/>
    <x v="153"/>
    <x v="619"/>
    <n v="719"/>
    <x v="5"/>
    <s v="OK"/>
    <x v="3"/>
    <x v="2"/>
    <x v="10"/>
    <x v="1"/>
    <s v="Internal"/>
    <n v="4.7"/>
    <x v="9"/>
    <s v="4.7"/>
    <n v="1.145679012345679"/>
  </r>
  <r>
    <s v="D1336"/>
    <s v="2024-01-15 00:00:00"/>
    <x v="27"/>
    <s v="2024-01-15 12:00:00"/>
    <s v="2024/01/15"/>
    <s v="2024-01-15 10:00:00"/>
    <s v="2024/01/15"/>
    <s v="Winter"/>
    <n v="12"/>
    <n v="0"/>
    <x v="0"/>
    <n v="12"/>
    <n v="0"/>
    <x v="0"/>
    <x v="463"/>
    <x v="620"/>
    <n v="678"/>
    <x v="11"/>
    <s v="OK"/>
    <x v="1"/>
    <x v="3"/>
    <x v="37"/>
    <x v="1"/>
    <s v="External"/>
    <m/>
    <x v="6"/>
    <s v="4.2"/>
    <n v="0.32214369846878682"/>
  </r>
  <r>
    <s v="D1335"/>
    <s v="2024-01-14 23:00:00"/>
    <x v="28"/>
    <s v="2024-01-15 11:00:00"/>
    <s v="2024/01/15"/>
    <s v="2024-01-15 09:00:00"/>
    <s v="2024/01/15"/>
    <s v="Winter"/>
    <n v="11.000000000058208"/>
    <n v="0"/>
    <x v="0"/>
    <n v="12"/>
    <n v="1"/>
    <x v="4"/>
    <x v="464"/>
    <x v="621"/>
    <n v="513"/>
    <x v="5"/>
    <s v="OK"/>
    <x v="3"/>
    <x v="3"/>
    <x v="7"/>
    <x v="0"/>
    <s v="External"/>
    <n v="4.2"/>
    <x v="2"/>
    <s v="4.2"/>
    <n v="0.1890881913303438"/>
  </r>
  <r>
    <s v="D1334"/>
    <s v="2024-01-14 22:00:00"/>
    <x v="28"/>
    <s v="2024-01-15 10:00:00"/>
    <s v="2024/01/15"/>
    <s v="2024-01-15 08:00:00"/>
    <s v="2024/01/15"/>
    <s v="Winter"/>
    <n v="9.9999999999417923"/>
    <n v="0"/>
    <x v="0"/>
    <n v="12"/>
    <n v="1"/>
    <x v="1"/>
    <x v="40"/>
    <x v="622"/>
    <n v="226"/>
    <x v="23"/>
    <s v="OK"/>
    <x v="0"/>
    <x v="3"/>
    <x v="44"/>
    <x v="2"/>
    <s v="Internal"/>
    <m/>
    <x v="14"/>
    <s v="4.1"/>
    <n v="0.50416054821341161"/>
  </r>
  <r>
    <s v="D1333"/>
    <s v="2024-01-14 21:00:00"/>
    <x v="28"/>
    <s v="2024-01-15 09:00:00"/>
    <s v="2024/01/15"/>
    <s v="2024-01-15 07:00:00"/>
    <s v="2024/01/15"/>
    <s v="Winter"/>
    <n v="9"/>
    <n v="0"/>
    <x v="0"/>
    <n v="12"/>
    <n v="1"/>
    <x v="1"/>
    <x v="465"/>
    <x v="475"/>
    <n v="484"/>
    <x v="26"/>
    <s v="OK"/>
    <x v="1"/>
    <x v="2"/>
    <x v="6"/>
    <x v="3"/>
    <s v="External"/>
    <m/>
    <x v="11"/>
    <s v="4.2"/>
    <n v="0.55251798561151078"/>
  </r>
  <r>
    <s v="D1332"/>
    <s v="2024-01-14 20:00:00"/>
    <x v="28"/>
    <s v="2024-01-15 08:00:00"/>
    <s v="2024/01/15"/>
    <s v="2024-01-15 06:00:00"/>
    <s v="2024/01/15"/>
    <s v="Winter"/>
    <n v="8.0000000000582077"/>
    <n v="0"/>
    <x v="0"/>
    <n v="12"/>
    <n v="1"/>
    <x v="2"/>
    <x v="78"/>
    <x v="623"/>
    <n v="56"/>
    <x v="4"/>
    <s v="OK"/>
    <x v="3"/>
    <x v="3"/>
    <x v="29"/>
    <x v="0"/>
    <s v="External"/>
    <m/>
    <x v="7"/>
    <s v="4.3"/>
    <n v="0.63188976377952755"/>
  </r>
  <r>
    <s v="D1331"/>
    <s v="2024-01-14 19:00:00"/>
    <x v="28"/>
    <s v="2024-01-15 07:00:00"/>
    <s v="2024/01/15"/>
    <s v="2024-01-15 05:00:00"/>
    <s v="2024/01/15"/>
    <s v="Winter"/>
    <n v="6.9999999999417923"/>
    <n v="0"/>
    <x v="0"/>
    <n v="12"/>
    <n v="1"/>
    <x v="3"/>
    <x v="201"/>
    <x v="624"/>
    <n v="256"/>
    <x v="11"/>
    <s v="OK"/>
    <x v="2"/>
    <x v="2"/>
    <x v="23"/>
    <x v="4"/>
    <s v="External"/>
    <n v="3.8"/>
    <x v="3"/>
    <s v="3.8"/>
    <n v="0.49551724137931036"/>
  </r>
  <r>
    <s v="D1330"/>
    <s v="2024-01-14 18:00:00"/>
    <x v="28"/>
    <s v="2024-01-15 06:00:00"/>
    <s v="2024/01/15"/>
    <s v="2024-01-15 04:00:00"/>
    <s v="2024/01/15"/>
    <s v="Winter"/>
    <n v="6"/>
    <n v="0"/>
    <x v="0"/>
    <n v="12"/>
    <n v="1"/>
    <x v="3"/>
    <x v="205"/>
    <x v="625"/>
    <n v="712"/>
    <x v="26"/>
    <s v="OK"/>
    <x v="2"/>
    <x v="2"/>
    <x v="10"/>
    <x v="4"/>
    <s v="External"/>
    <n v="4.5"/>
    <x v="0"/>
    <s v="4.5"/>
    <n v="1.3169398907103824"/>
  </r>
  <r>
    <s v="D1329"/>
    <s v="2024-01-14 17:00:00"/>
    <x v="28"/>
    <s v="2024-01-15 05:00:00"/>
    <s v="2024/01/15"/>
    <s v="2024-01-15 03:00:00"/>
    <s v="2024/01/15"/>
    <s v="Winter"/>
    <n v="5.0000000000582077"/>
    <n v="0"/>
    <x v="0"/>
    <n v="12"/>
    <n v="1"/>
    <x v="1"/>
    <x v="466"/>
    <x v="361"/>
    <n v="731"/>
    <x v="1"/>
    <s v="OK"/>
    <x v="2"/>
    <x v="2"/>
    <x v="46"/>
    <x v="2"/>
    <s v="External"/>
    <n v="4.5"/>
    <x v="0"/>
    <s v="4.5"/>
    <n v="0.12142464246424642"/>
  </r>
  <r>
    <s v="D1328"/>
    <s v="2024-01-14 16:00:00"/>
    <x v="28"/>
    <s v="2024-01-15 04:00:00"/>
    <s v="2024/01/15"/>
    <s v="2024-01-15 02:00:00"/>
    <s v="2024/01/15"/>
    <s v="Winter"/>
    <n v="3.9999999999417923"/>
    <n v="0"/>
    <x v="0"/>
    <n v="12"/>
    <n v="1"/>
    <x v="5"/>
    <x v="467"/>
    <x v="626"/>
    <n v="465"/>
    <x v="25"/>
    <s v="OK"/>
    <x v="0"/>
    <x v="1"/>
    <x v="30"/>
    <x v="1"/>
    <s v="External"/>
    <n v="4.2"/>
    <x v="2"/>
    <s v="4.2"/>
    <n v="0.34694862881421396"/>
  </r>
  <r>
    <s v="D1327"/>
    <s v="2024-01-14 15:00:00"/>
    <x v="28"/>
    <s v="2024-01-15 03:00:00"/>
    <s v="2024/01/15"/>
    <s v="2024-01-15 01:00:00"/>
    <s v="2024/01/15"/>
    <s v="Winter"/>
    <n v="3"/>
    <n v="0"/>
    <x v="0"/>
    <n v="12"/>
    <n v="1"/>
    <x v="5"/>
    <x v="468"/>
    <x v="627"/>
    <n v="324"/>
    <x v="3"/>
    <s v="OK"/>
    <x v="0"/>
    <x v="0"/>
    <x v="12"/>
    <x v="1"/>
    <s v="External"/>
    <n v="4.2"/>
    <x v="2"/>
    <s v="4.2"/>
    <n v="0.29645497311827956"/>
  </r>
  <r>
    <s v="D1326"/>
    <s v="2024-01-14 14:00:00"/>
    <x v="28"/>
    <s v="2024-01-15 02:00:00"/>
    <s v="2024/01/15"/>
    <s v="2024-01-15 00:00:00"/>
    <s v="2024/01/15"/>
    <s v="Winter"/>
    <n v="2.0000000000582077"/>
    <n v="0"/>
    <x v="0"/>
    <n v="12"/>
    <n v="1"/>
    <x v="2"/>
    <x v="469"/>
    <x v="109"/>
    <n v="559"/>
    <x v="23"/>
    <s v="OK"/>
    <x v="2"/>
    <x v="3"/>
    <x v="19"/>
    <x v="2"/>
    <s v="External"/>
    <n v="4.2"/>
    <x v="2"/>
    <s v="4.2"/>
    <n v="0.09"/>
  </r>
  <r>
    <s v="D1325"/>
    <s v="2024-01-14 13:00:00"/>
    <x v="28"/>
    <s v="2024-01-15 01:00:00"/>
    <s v="2024/01/15"/>
    <s v="2024-01-14 23:00:00"/>
    <s v="2024/01/14"/>
    <s v="Winter"/>
    <n v="24.999999999941792"/>
    <n v="1"/>
    <x v="1"/>
    <n v="12"/>
    <n v="1"/>
    <x v="1"/>
    <x v="384"/>
    <x v="628"/>
    <n v="387"/>
    <x v="9"/>
    <s v="OK"/>
    <x v="1"/>
    <x v="0"/>
    <x v="12"/>
    <x v="3"/>
    <s v="Internal"/>
    <m/>
    <x v="8"/>
    <s v="4.2"/>
    <n v="0.802027027027027"/>
  </r>
  <r>
    <s v="D1324"/>
    <s v="2024-01-14 12:00:00"/>
    <x v="28"/>
    <s v="2024-01-15 00:00:00"/>
    <s v="2024/01/15"/>
    <s v="2024-01-14 22:00:00"/>
    <s v="2024/01/14"/>
    <s v="Winter"/>
    <n v="24"/>
    <n v="1"/>
    <x v="1"/>
    <n v="12"/>
    <n v="1"/>
    <x v="4"/>
    <x v="61"/>
    <x v="629"/>
    <n v="285"/>
    <x v="9"/>
    <s v="OK"/>
    <x v="3"/>
    <x v="1"/>
    <x v="15"/>
    <x v="3"/>
    <s v="External"/>
    <n v="4.5"/>
    <x v="0"/>
    <s v="4.5"/>
    <n v="3.9453551912568305"/>
  </r>
  <r>
    <s v="D1323"/>
    <s v="2024-01-14 11:00:00"/>
    <x v="28"/>
    <s v="2024-01-14 23:00:00"/>
    <s v="2024/01/14"/>
    <s v="2024-01-14 21:00:00"/>
    <s v="2024/01/14"/>
    <s v="Winter"/>
    <n v="23.000000000058208"/>
    <n v="0"/>
    <x v="0"/>
    <n v="12"/>
    <n v="0"/>
    <x v="0"/>
    <x v="435"/>
    <x v="630"/>
    <n v="775"/>
    <x v="21"/>
    <s v="OK"/>
    <x v="3"/>
    <x v="1"/>
    <x v="37"/>
    <x v="2"/>
    <s v="External"/>
    <n v="4.2"/>
    <x v="2"/>
    <s v="4.2"/>
    <n v="0.23491083676268862"/>
  </r>
  <r>
    <s v="D1322"/>
    <s v="2024-01-14 10:00:00"/>
    <x v="28"/>
    <s v="2024-01-14 22:00:00"/>
    <s v="2024/01/14"/>
    <s v="2024-01-14 20:00:00"/>
    <s v="2024/01/14"/>
    <s v="Winter"/>
    <n v="21.999999999941792"/>
    <n v="0"/>
    <x v="0"/>
    <n v="12"/>
    <n v="0"/>
    <x v="2"/>
    <x v="470"/>
    <x v="631"/>
    <n v="189"/>
    <x v="22"/>
    <s v="OK"/>
    <x v="2"/>
    <x v="1"/>
    <x v="4"/>
    <x v="0"/>
    <s v="External"/>
    <m/>
    <x v="7"/>
    <s v="4.3"/>
    <n v="0.12579872204472844"/>
  </r>
  <r>
    <s v="D1321"/>
    <s v="2024-01-14 09:00:00"/>
    <x v="28"/>
    <s v="2024-01-14 21:00:00"/>
    <s v="2024/01/14"/>
    <s v="2024-01-14 19:00:00"/>
    <s v="2024/01/14"/>
    <s v="Winter"/>
    <n v="21"/>
    <n v="0"/>
    <x v="0"/>
    <n v="12"/>
    <n v="0"/>
    <x v="5"/>
    <x v="330"/>
    <x v="632"/>
    <n v="714"/>
    <x v="7"/>
    <s v="OK"/>
    <x v="3"/>
    <x v="2"/>
    <x v="28"/>
    <x v="1"/>
    <s v="Internal"/>
    <n v="4.7"/>
    <x v="9"/>
    <s v="4.7"/>
    <n v="0.50869867780097422"/>
  </r>
  <r>
    <s v="D1320"/>
    <s v="2024-01-14 08:00:00"/>
    <x v="28"/>
    <s v="2024-01-14 20:00:00"/>
    <s v="2024/01/14"/>
    <s v="2024-01-14 18:00:00"/>
    <s v="2024/01/14"/>
    <s v="Winter"/>
    <n v="20.000000000058208"/>
    <n v="0"/>
    <x v="0"/>
    <n v="12"/>
    <n v="0"/>
    <x v="2"/>
    <x v="471"/>
    <x v="633"/>
    <n v="570"/>
    <x v="26"/>
    <s v="OK"/>
    <x v="1"/>
    <x v="0"/>
    <x v="31"/>
    <x v="3"/>
    <s v="Internal"/>
    <n v="4"/>
    <x v="5"/>
    <s v="4"/>
    <n v="1.2311265969802556"/>
  </r>
  <r>
    <s v="D1319"/>
    <s v="2024-01-14 07:00:00"/>
    <x v="28"/>
    <s v="2024-01-14 19:00:00"/>
    <s v="2024/01/14"/>
    <s v="2024-01-14 17:00:00"/>
    <s v="2024/01/14"/>
    <s v="Winter"/>
    <n v="18.999999999941792"/>
    <n v="0"/>
    <x v="0"/>
    <n v="12"/>
    <n v="0"/>
    <x v="1"/>
    <x v="363"/>
    <x v="634"/>
    <n v="636"/>
    <x v="18"/>
    <s v="OK"/>
    <x v="1"/>
    <x v="3"/>
    <x v="15"/>
    <x v="4"/>
    <s v="Internal"/>
    <n v="4"/>
    <x v="5"/>
    <s v="4"/>
    <n v="0.71213729653220104"/>
  </r>
  <r>
    <s v="D1318"/>
    <s v="2024-01-14 06:00:00"/>
    <x v="28"/>
    <s v="2024-01-14 18:00:00"/>
    <s v="2024/01/14"/>
    <s v="2024-01-14 16:00:00"/>
    <s v="2024/01/14"/>
    <s v="Winter"/>
    <n v="18"/>
    <n v="0"/>
    <x v="0"/>
    <n v="12"/>
    <n v="0"/>
    <x v="5"/>
    <x v="472"/>
    <x v="635"/>
    <n v="382"/>
    <x v="22"/>
    <s v="OK"/>
    <x v="0"/>
    <x v="1"/>
    <x v="1"/>
    <x v="3"/>
    <s v="External"/>
    <n v="4"/>
    <x v="5"/>
    <s v="4"/>
    <n v="0.53827361563517917"/>
  </r>
  <r>
    <s v="D1317"/>
    <s v="2024-01-14 05:00:00"/>
    <x v="28"/>
    <s v="2024-01-14 17:00:00"/>
    <s v="2024/01/14"/>
    <s v="2024-01-14 15:00:00"/>
    <s v="2024/01/14"/>
    <s v="Winter"/>
    <n v="17.000000000058208"/>
    <n v="0"/>
    <x v="0"/>
    <n v="12"/>
    <n v="0"/>
    <x v="4"/>
    <x v="473"/>
    <x v="636"/>
    <n v="480"/>
    <x v="25"/>
    <s v="OK"/>
    <x v="3"/>
    <x v="0"/>
    <x v="44"/>
    <x v="3"/>
    <s v="External"/>
    <m/>
    <x v="11"/>
    <s v="4.2"/>
    <n v="0.88705882352941179"/>
  </r>
  <r>
    <s v="D1316"/>
    <s v="2024-01-14 04:00:00"/>
    <x v="28"/>
    <s v="2024-01-14 16:00:00"/>
    <s v="2024/01/14"/>
    <s v="2024-01-14 14:00:00"/>
    <s v="2024/01/14"/>
    <s v="Winter"/>
    <n v="15.999999999941792"/>
    <n v="0"/>
    <x v="0"/>
    <n v="12"/>
    <n v="0"/>
    <x v="2"/>
    <x v="44"/>
    <x v="637"/>
    <n v="476"/>
    <x v="23"/>
    <s v="OK"/>
    <x v="1"/>
    <x v="0"/>
    <x v="6"/>
    <x v="4"/>
    <s v="External"/>
    <m/>
    <x v="13"/>
    <s v="4.2"/>
    <n v="0.39052511415525115"/>
  </r>
  <r>
    <s v="D1315"/>
    <s v="2024-01-14 03:00:00"/>
    <x v="28"/>
    <s v="2024-01-14 15:00:00"/>
    <s v="2024/01/14"/>
    <s v="2024-01-14 13:00:00"/>
    <s v="2024/01/14"/>
    <s v="Winter"/>
    <n v="15"/>
    <n v="0"/>
    <x v="0"/>
    <n v="12"/>
    <n v="0"/>
    <x v="5"/>
    <x v="451"/>
    <x v="638"/>
    <n v="78"/>
    <x v="7"/>
    <s v="OK"/>
    <x v="3"/>
    <x v="3"/>
    <x v="38"/>
    <x v="3"/>
    <s v="External"/>
    <n v="4.5"/>
    <x v="0"/>
    <s v="4.5"/>
    <n v="0.11211859527921704"/>
  </r>
  <r>
    <s v="D1314"/>
    <s v="2024-01-14 02:00:00"/>
    <x v="28"/>
    <s v="2024-01-14 14:00:00"/>
    <s v="2024/01/14"/>
    <s v="2024-01-14 12:00:00"/>
    <s v="2024/01/14"/>
    <s v="Winter"/>
    <n v="14.000000000058208"/>
    <n v="0"/>
    <x v="0"/>
    <n v="12"/>
    <n v="0"/>
    <x v="5"/>
    <x v="474"/>
    <x v="639"/>
    <n v="552"/>
    <x v="1"/>
    <s v="OK"/>
    <x v="0"/>
    <x v="1"/>
    <x v="21"/>
    <x v="4"/>
    <s v="External"/>
    <n v="4.7"/>
    <x v="9"/>
    <s v="4.7"/>
    <n v="0.16954643628509719"/>
  </r>
  <r>
    <s v="D1313"/>
    <s v="2024-01-14 01:00:00"/>
    <x v="28"/>
    <s v="2024-01-14 13:00:00"/>
    <s v="2024/01/14"/>
    <s v="2024-01-14 11:00:00"/>
    <s v="2024/01/14"/>
    <s v="Winter"/>
    <n v="12.999999999941792"/>
    <n v="0"/>
    <x v="0"/>
    <n v="12"/>
    <n v="0"/>
    <x v="2"/>
    <x v="475"/>
    <x v="640"/>
    <n v="787"/>
    <x v="17"/>
    <s v="OK"/>
    <x v="3"/>
    <x v="0"/>
    <x v="35"/>
    <x v="4"/>
    <s v="External"/>
    <n v="4.7"/>
    <x v="9"/>
    <s v="4.7"/>
    <n v="9.4701136780344697E-2"/>
  </r>
  <r>
    <s v="D1312"/>
    <s v="2024-01-14 00:00:00"/>
    <x v="28"/>
    <s v="2024-01-14 12:00:00"/>
    <s v="2024/01/14"/>
    <s v="2024-01-14 10:00:00"/>
    <s v="2024/01/14"/>
    <s v="Winter"/>
    <n v="12"/>
    <n v="0"/>
    <x v="0"/>
    <n v="12"/>
    <n v="0"/>
    <x v="2"/>
    <x v="218"/>
    <x v="641"/>
    <n v="716"/>
    <x v="13"/>
    <s v="OK"/>
    <x v="3"/>
    <x v="1"/>
    <x v="48"/>
    <x v="0"/>
    <s v="External"/>
    <n v="4"/>
    <x v="5"/>
    <s v="4"/>
    <n v="0.32620120120120122"/>
  </r>
  <r>
    <s v="D1311"/>
    <s v="2024-01-13 23:00:00"/>
    <x v="29"/>
    <s v="2024-01-14 11:00:00"/>
    <s v="2024/01/14"/>
    <s v="2024-01-14 09:00:00"/>
    <s v="2024/01/14"/>
    <s v="Winter"/>
    <n v="11.000000000058208"/>
    <n v="0"/>
    <x v="0"/>
    <n v="12"/>
    <n v="1"/>
    <x v="4"/>
    <x v="168"/>
    <x v="642"/>
    <n v="54"/>
    <x v="15"/>
    <s v="OK"/>
    <x v="2"/>
    <x v="2"/>
    <x v="9"/>
    <x v="4"/>
    <s v="External"/>
    <n v="4.5"/>
    <x v="0"/>
    <s v="4.5"/>
    <n v="0.14868287740628167"/>
  </r>
  <r>
    <s v="D1310"/>
    <s v="2024-01-13 22:00:00"/>
    <x v="29"/>
    <s v="2024-01-14 10:00:00"/>
    <s v="2024/01/14"/>
    <s v="2024-01-14 08:00:00"/>
    <s v="2024/01/14"/>
    <s v="Winter"/>
    <n v="9.9999999999417923"/>
    <n v="0"/>
    <x v="0"/>
    <n v="12"/>
    <n v="1"/>
    <x v="1"/>
    <x v="476"/>
    <x v="643"/>
    <n v="280"/>
    <x v="8"/>
    <s v="OK"/>
    <x v="3"/>
    <x v="1"/>
    <x v="22"/>
    <x v="3"/>
    <s v="Internal"/>
    <m/>
    <x v="8"/>
    <s v="4.2"/>
    <n v="0.81663113006396593"/>
  </r>
  <r>
    <s v="D1309"/>
    <s v="2024-01-13 21:00:00"/>
    <x v="29"/>
    <s v="2024-01-14 09:00:00"/>
    <s v="2024/01/14"/>
    <s v="2024-01-14 07:00:00"/>
    <s v="2024/01/14"/>
    <s v="Winter"/>
    <n v="9"/>
    <n v="0"/>
    <x v="0"/>
    <n v="12"/>
    <n v="1"/>
    <x v="1"/>
    <x v="477"/>
    <x v="544"/>
    <n v="213"/>
    <x v="3"/>
    <s v="OK"/>
    <x v="2"/>
    <x v="3"/>
    <x v="26"/>
    <x v="2"/>
    <s v="External"/>
    <n v="4"/>
    <x v="5"/>
    <s v="4"/>
    <n v="0.371090973702914"/>
  </r>
  <r>
    <s v="D1308"/>
    <s v="2024-01-13 20:00:00"/>
    <x v="29"/>
    <s v="2024-01-14 08:00:00"/>
    <s v="2024/01/14"/>
    <s v="2024-01-14 06:00:00"/>
    <s v="2024/01/14"/>
    <s v="Winter"/>
    <n v="8.0000000000582077"/>
    <n v="0"/>
    <x v="0"/>
    <n v="12"/>
    <n v="1"/>
    <x v="5"/>
    <x v="478"/>
    <x v="644"/>
    <n v="624"/>
    <x v="5"/>
    <s v="OK"/>
    <x v="2"/>
    <x v="1"/>
    <x v="31"/>
    <x v="0"/>
    <s v="Internal"/>
    <m/>
    <x v="1"/>
    <s v="4.2"/>
    <n v="0.67405708460754332"/>
  </r>
  <r>
    <s v="D1307"/>
    <s v="2024-01-13 19:00:00"/>
    <x v="29"/>
    <s v="2024-01-14 07:00:00"/>
    <s v="2024/01/14"/>
    <s v="2024-01-14 05:00:00"/>
    <s v="2024/01/14"/>
    <s v="Winter"/>
    <n v="6.9999999999417923"/>
    <n v="0"/>
    <x v="0"/>
    <n v="12"/>
    <n v="1"/>
    <x v="0"/>
    <x v="348"/>
    <x v="645"/>
    <n v="647"/>
    <x v="16"/>
    <s v="OK"/>
    <x v="2"/>
    <x v="3"/>
    <x v="31"/>
    <x v="1"/>
    <s v="External"/>
    <m/>
    <x v="6"/>
    <s v="4.2"/>
    <n v="0.44158628081457663"/>
  </r>
  <r>
    <s v="D1306"/>
    <s v="2024-01-13 18:00:00"/>
    <x v="29"/>
    <s v="2024-01-14 06:00:00"/>
    <s v="2024/01/14"/>
    <s v="2024-01-14 04:00:00"/>
    <s v="2024/01/14"/>
    <s v="Winter"/>
    <n v="6"/>
    <n v="0"/>
    <x v="0"/>
    <n v="12"/>
    <n v="1"/>
    <x v="1"/>
    <x v="116"/>
    <x v="646"/>
    <n v="520"/>
    <x v="9"/>
    <s v="OK"/>
    <x v="1"/>
    <x v="1"/>
    <x v="11"/>
    <x v="4"/>
    <s v="Internal"/>
    <n v="4.7"/>
    <x v="9"/>
    <s v="4.7"/>
    <n v="0.26450562462995858"/>
  </r>
  <r>
    <s v="D1305"/>
    <s v="2024-01-13 17:00:00"/>
    <x v="29"/>
    <s v="2024-01-14 05:00:00"/>
    <s v="2024/01/14"/>
    <s v="2024-01-14 03:00:00"/>
    <s v="2024/01/14"/>
    <s v="Winter"/>
    <n v="5.0000000000582077"/>
    <n v="0"/>
    <x v="0"/>
    <n v="12"/>
    <n v="1"/>
    <x v="1"/>
    <x v="226"/>
    <x v="647"/>
    <n v="719"/>
    <x v="6"/>
    <s v="OK"/>
    <x v="3"/>
    <x v="2"/>
    <x v="14"/>
    <x v="3"/>
    <s v="External"/>
    <n v="4.5"/>
    <x v="0"/>
    <s v="4.5"/>
    <n v="0.4585635359116022"/>
  </r>
  <r>
    <s v="D1304"/>
    <s v="2024-01-13 16:00:00"/>
    <x v="29"/>
    <s v="2024-01-14 04:00:00"/>
    <s v="2024/01/14"/>
    <s v="2024-01-14 02:00:00"/>
    <s v="2024/01/14"/>
    <s v="Winter"/>
    <n v="3.9999999999417923"/>
    <n v="0"/>
    <x v="0"/>
    <n v="12"/>
    <n v="1"/>
    <x v="5"/>
    <x v="479"/>
    <x v="648"/>
    <n v="161"/>
    <x v="27"/>
    <s v="OK"/>
    <x v="3"/>
    <x v="1"/>
    <x v="46"/>
    <x v="2"/>
    <s v="Internal"/>
    <m/>
    <x v="14"/>
    <s v="4.1"/>
    <n v="0.38901914810472843"/>
  </r>
  <r>
    <s v="D1303"/>
    <s v="2024-01-13 15:00:00"/>
    <x v="29"/>
    <s v="2024-01-14 03:00:00"/>
    <s v="2024/01/14"/>
    <s v="2024-01-14 01:00:00"/>
    <s v="2024/01/14"/>
    <s v="Winter"/>
    <n v="3"/>
    <n v="0"/>
    <x v="0"/>
    <n v="12"/>
    <n v="1"/>
    <x v="0"/>
    <x v="135"/>
    <x v="649"/>
    <n v="238"/>
    <x v="7"/>
    <s v="OK"/>
    <x v="3"/>
    <x v="3"/>
    <x v="36"/>
    <x v="2"/>
    <s v="Internal"/>
    <n v="3.8"/>
    <x v="3"/>
    <s v="3.8"/>
    <n v="0.33786610878661089"/>
  </r>
  <r>
    <s v="D1302"/>
    <s v="2024-01-13 14:00:00"/>
    <x v="29"/>
    <s v="2024-01-14 02:00:00"/>
    <s v="2024/01/14"/>
    <s v="2024-01-14 00:00:00"/>
    <s v="2024/01/14"/>
    <s v="Winter"/>
    <n v="2.0000000000582077"/>
    <n v="0"/>
    <x v="0"/>
    <n v="12"/>
    <n v="1"/>
    <x v="0"/>
    <x v="480"/>
    <x v="650"/>
    <n v="457"/>
    <x v="9"/>
    <s v="OK"/>
    <x v="2"/>
    <x v="1"/>
    <x v="45"/>
    <x v="1"/>
    <s v="Internal"/>
    <m/>
    <x v="12"/>
    <s v="4.2"/>
    <n v="0.54066345639379343"/>
  </r>
  <r>
    <s v="D1301"/>
    <s v="2024-01-13 13:00:00"/>
    <x v="29"/>
    <s v="2024-01-14 01:00:00"/>
    <s v="2024/01/14"/>
    <s v="2024-01-13 23:00:00"/>
    <s v="2024/01/13"/>
    <s v="Winter"/>
    <n v="24.999999999941792"/>
    <n v="1"/>
    <x v="1"/>
    <n v="12"/>
    <n v="1"/>
    <x v="4"/>
    <x v="481"/>
    <x v="651"/>
    <n v="384"/>
    <x v="8"/>
    <s v="OK"/>
    <x v="0"/>
    <x v="3"/>
    <x v="0"/>
    <x v="4"/>
    <s v="External"/>
    <m/>
    <x v="13"/>
    <s v="4.2"/>
    <n v="0.13796058269065981"/>
  </r>
  <r>
    <s v="D1300"/>
    <s v="2024-01-13 12:00:00"/>
    <x v="29"/>
    <s v="2024-01-14 00:00:00"/>
    <s v="2024/01/14"/>
    <s v="2024-01-13 22:00:00"/>
    <s v="2024/01/13"/>
    <s v="Winter"/>
    <n v="24"/>
    <n v="1"/>
    <x v="1"/>
    <n v="12"/>
    <n v="1"/>
    <x v="3"/>
    <x v="209"/>
    <x v="652"/>
    <n v="257"/>
    <x v="15"/>
    <s v="OK"/>
    <x v="2"/>
    <x v="3"/>
    <x v="11"/>
    <x v="2"/>
    <s v="Internal"/>
    <n v="4.2"/>
    <x v="2"/>
    <s v="4.2"/>
    <n v="0.78080808080808084"/>
  </r>
  <r>
    <s v="D1299"/>
    <s v="2024-01-13 11:00:00"/>
    <x v="29"/>
    <s v="2024-01-13 23:00:00"/>
    <s v="2024/01/13"/>
    <s v="2024-01-13 21:00:00"/>
    <s v="2024/01/13"/>
    <s v="Winter"/>
    <n v="23.000000000058208"/>
    <n v="0"/>
    <x v="0"/>
    <n v="12"/>
    <n v="0"/>
    <x v="0"/>
    <x v="482"/>
    <x v="653"/>
    <n v="77"/>
    <x v="3"/>
    <s v="OK"/>
    <x v="3"/>
    <x v="0"/>
    <x v="28"/>
    <x v="0"/>
    <s v="External"/>
    <m/>
    <x v="7"/>
    <s v="4.3"/>
    <n v="0.28059071729957807"/>
  </r>
  <r>
    <s v="D1298"/>
    <s v="2024-01-13 10:00:00"/>
    <x v="29"/>
    <s v="2024-01-13 22:00:00"/>
    <s v="2024/01/13"/>
    <s v="2024-01-13 20:00:00"/>
    <s v="2024/01/13"/>
    <s v="Winter"/>
    <n v="21.999999999941792"/>
    <n v="0"/>
    <x v="0"/>
    <n v="12"/>
    <n v="0"/>
    <x v="2"/>
    <x v="358"/>
    <x v="654"/>
    <n v="298"/>
    <x v="11"/>
    <s v="OK"/>
    <x v="3"/>
    <x v="3"/>
    <x v="48"/>
    <x v="2"/>
    <s v="Internal"/>
    <n v="3.8"/>
    <x v="3"/>
    <s v="3.8"/>
    <n v="0.37442922374429222"/>
  </r>
  <r>
    <s v="D1297"/>
    <s v="2024-01-13 09:00:00"/>
    <x v="29"/>
    <s v="2024-01-13 21:00:00"/>
    <s v="2024/01/13"/>
    <s v="2024-01-13 19:00:00"/>
    <s v="2024/01/13"/>
    <s v="Winter"/>
    <n v="21"/>
    <n v="0"/>
    <x v="0"/>
    <n v="12"/>
    <n v="0"/>
    <x v="2"/>
    <x v="144"/>
    <x v="655"/>
    <n v="144"/>
    <x v="11"/>
    <s v="OK"/>
    <x v="1"/>
    <x v="1"/>
    <x v="29"/>
    <x v="4"/>
    <s v="Internal"/>
    <n v="4.5"/>
    <x v="0"/>
    <s v="4.5"/>
    <n v="0.22132616487455198"/>
  </r>
  <r>
    <s v="D1296"/>
    <s v="2024-01-13 08:00:00"/>
    <x v="29"/>
    <s v="2024-01-13 20:00:00"/>
    <s v="2024/01/13"/>
    <s v="2024-01-13 18:00:00"/>
    <s v="2024/01/13"/>
    <s v="Winter"/>
    <n v="20.000000000058208"/>
    <n v="0"/>
    <x v="0"/>
    <n v="12"/>
    <n v="0"/>
    <x v="1"/>
    <x v="257"/>
    <x v="656"/>
    <n v="185"/>
    <x v="14"/>
    <s v="OK"/>
    <x v="3"/>
    <x v="0"/>
    <x v="8"/>
    <x v="0"/>
    <s v="External"/>
    <n v="4.7"/>
    <x v="9"/>
    <s v="4.7"/>
    <n v="0.27655099894847529"/>
  </r>
  <r>
    <s v="D1295"/>
    <s v="2024-01-13 07:00:00"/>
    <x v="29"/>
    <s v="2024-01-13 19:00:00"/>
    <s v="2024/01/13"/>
    <s v="2024-01-13 17:00:00"/>
    <s v="2024/01/13"/>
    <s v="Winter"/>
    <n v="18.999999999941792"/>
    <n v="0"/>
    <x v="0"/>
    <n v="12"/>
    <n v="0"/>
    <x v="5"/>
    <x v="118"/>
    <x v="657"/>
    <n v="235"/>
    <x v="9"/>
    <s v="OK"/>
    <x v="2"/>
    <x v="0"/>
    <x v="47"/>
    <x v="2"/>
    <s v="External"/>
    <n v="3.8"/>
    <x v="3"/>
    <s v="3.8"/>
    <n v="0.42268351383874847"/>
  </r>
  <r>
    <s v="D1294"/>
    <s v="2024-01-13 06:00:00"/>
    <x v="29"/>
    <s v="2024-01-13 18:00:00"/>
    <s v="2024/01/13"/>
    <s v="2024-01-13 16:00:00"/>
    <s v="2024/01/13"/>
    <s v="Winter"/>
    <n v="18"/>
    <n v="0"/>
    <x v="0"/>
    <n v="12"/>
    <n v="0"/>
    <x v="4"/>
    <x v="34"/>
    <x v="460"/>
    <n v="621"/>
    <x v="13"/>
    <s v="OK"/>
    <x v="3"/>
    <x v="1"/>
    <x v="43"/>
    <x v="0"/>
    <s v="External"/>
    <n v="4.5"/>
    <x v="0"/>
    <s v="4.5"/>
    <n v="0.19208037825059102"/>
  </r>
  <r>
    <s v="D1293"/>
    <s v="2024-01-13 05:00:00"/>
    <x v="29"/>
    <s v="2024-01-13 17:00:00"/>
    <s v="2024/01/13"/>
    <s v="2024-01-13 15:00:00"/>
    <s v="2024/01/13"/>
    <s v="Winter"/>
    <n v="17.000000000058208"/>
    <n v="0"/>
    <x v="0"/>
    <n v="12"/>
    <n v="0"/>
    <x v="5"/>
    <x v="483"/>
    <x v="658"/>
    <n v="182"/>
    <x v="19"/>
    <s v="OK"/>
    <x v="2"/>
    <x v="2"/>
    <x v="38"/>
    <x v="3"/>
    <s v="Internal"/>
    <n v="4"/>
    <x v="5"/>
    <s v="4"/>
    <n v="2.0742424242424242"/>
  </r>
  <r>
    <s v="D1292"/>
    <s v="2024-01-13 04:00:00"/>
    <x v="29"/>
    <s v="2024-01-13 16:00:00"/>
    <s v="2024/01/13"/>
    <s v="2024-01-13 14:00:00"/>
    <s v="2024/01/13"/>
    <s v="Winter"/>
    <n v="15.999999999941792"/>
    <n v="0"/>
    <x v="0"/>
    <n v="12"/>
    <n v="0"/>
    <x v="2"/>
    <x v="428"/>
    <x v="659"/>
    <n v="630"/>
    <x v="22"/>
    <s v="OK"/>
    <x v="0"/>
    <x v="2"/>
    <x v="7"/>
    <x v="3"/>
    <s v="Internal"/>
    <n v="4.2"/>
    <x v="2"/>
    <s v="4.2"/>
    <n v="0.61190476190476195"/>
  </r>
  <r>
    <s v="D1291"/>
    <s v="2024-01-13 03:00:00"/>
    <x v="29"/>
    <s v="2024-01-13 15:00:00"/>
    <s v="2024/01/13"/>
    <s v="2024-01-13 13:00:00"/>
    <s v="2024/01/13"/>
    <s v="Winter"/>
    <n v="15"/>
    <n v="0"/>
    <x v="0"/>
    <n v="12"/>
    <n v="0"/>
    <x v="5"/>
    <x v="484"/>
    <x v="660"/>
    <n v="138"/>
    <x v="25"/>
    <s v="OK"/>
    <x v="2"/>
    <x v="0"/>
    <x v="27"/>
    <x v="4"/>
    <s v="External"/>
    <n v="4"/>
    <x v="5"/>
    <s v="4"/>
    <n v="0.27020833333333333"/>
  </r>
  <r>
    <s v="D1290"/>
    <s v="2024-01-13 02:00:00"/>
    <x v="29"/>
    <s v="2024-01-13 14:00:00"/>
    <s v="2024/01/13"/>
    <s v="2024-01-13 12:00:00"/>
    <s v="2024/01/13"/>
    <s v="Winter"/>
    <n v="14.000000000058208"/>
    <n v="0"/>
    <x v="0"/>
    <n v="12"/>
    <n v="0"/>
    <x v="5"/>
    <x v="231"/>
    <x v="661"/>
    <n v="743"/>
    <x v="22"/>
    <s v="OK"/>
    <x v="0"/>
    <x v="0"/>
    <x v="35"/>
    <x v="2"/>
    <s v="External"/>
    <n v="4"/>
    <x v="5"/>
    <s v="4"/>
    <n v="1.5041666666666667"/>
  </r>
  <r>
    <s v="D1289"/>
    <s v="2024-01-13 01:00:00"/>
    <x v="29"/>
    <s v="2024-01-13 13:00:00"/>
    <s v="2024/01/13"/>
    <s v="2024-01-13 11:00:00"/>
    <s v="2024/01/13"/>
    <s v="Winter"/>
    <n v="12.999999999941792"/>
    <n v="0"/>
    <x v="0"/>
    <n v="12"/>
    <n v="0"/>
    <x v="2"/>
    <x v="464"/>
    <x v="249"/>
    <n v="388"/>
    <x v="11"/>
    <s v="OK"/>
    <x v="3"/>
    <x v="2"/>
    <x v="46"/>
    <x v="0"/>
    <s v="External"/>
    <n v="4.7"/>
    <x v="9"/>
    <s v="4.7"/>
    <n v="0.21889013452914799"/>
  </r>
  <r>
    <s v="D1288"/>
    <s v="2024-01-13 00:00:00"/>
    <x v="29"/>
    <s v="2024-01-13 12:00:00"/>
    <s v="2024/01/13"/>
    <s v="2024-01-13 10:00:00"/>
    <s v="2024/01/13"/>
    <s v="Winter"/>
    <n v="12"/>
    <n v="0"/>
    <x v="0"/>
    <n v="12"/>
    <n v="0"/>
    <x v="0"/>
    <x v="171"/>
    <x v="662"/>
    <n v="242"/>
    <x v="4"/>
    <s v="OK"/>
    <x v="0"/>
    <x v="1"/>
    <x v="35"/>
    <x v="2"/>
    <s v="Internal"/>
    <n v="4.5"/>
    <x v="0"/>
    <s v="4.5"/>
    <n v="0.30350098619329391"/>
  </r>
  <r>
    <s v="D1287"/>
    <s v="2024-01-12 23:00:00"/>
    <x v="30"/>
    <s v="2024-01-13 11:00:00"/>
    <s v="2024/01/13"/>
    <s v="2024-01-13 09:00:00"/>
    <s v="2024/01/13"/>
    <s v="Winter"/>
    <n v="11.000000000058208"/>
    <n v="0"/>
    <x v="0"/>
    <n v="12"/>
    <n v="1"/>
    <x v="3"/>
    <x v="485"/>
    <x v="288"/>
    <n v="50"/>
    <x v="16"/>
    <s v="OK"/>
    <x v="1"/>
    <x v="0"/>
    <x v="8"/>
    <x v="3"/>
    <s v="External"/>
    <n v="4.5"/>
    <x v="0"/>
    <s v="4.5"/>
    <n v="0.37359307359307359"/>
  </r>
  <r>
    <s v="D1286"/>
    <s v="2024-01-12 22:00:00"/>
    <x v="30"/>
    <s v="2024-01-13 10:00:00"/>
    <s v="2024/01/13"/>
    <s v="2024-01-13 08:00:00"/>
    <s v="2024/01/13"/>
    <s v="Winter"/>
    <n v="9.9999999999417923"/>
    <n v="0"/>
    <x v="0"/>
    <n v="12"/>
    <n v="1"/>
    <x v="4"/>
    <x v="325"/>
    <x v="663"/>
    <n v="576"/>
    <x v="19"/>
    <s v="OK"/>
    <x v="3"/>
    <x v="3"/>
    <x v="24"/>
    <x v="2"/>
    <s v="External"/>
    <n v="4"/>
    <x v="5"/>
    <s v="4"/>
    <n v="0.15970490440565255"/>
  </r>
  <r>
    <s v="D1285"/>
    <s v="2024-01-12 21:00:00"/>
    <x v="30"/>
    <s v="2024-01-13 09:00:00"/>
    <s v="2024/01/13"/>
    <s v="2024-01-13 07:00:00"/>
    <s v="2024/01/13"/>
    <s v="Winter"/>
    <n v="9"/>
    <n v="0"/>
    <x v="0"/>
    <n v="12"/>
    <n v="1"/>
    <x v="5"/>
    <x v="48"/>
    <x v="664"/>
    <n v="795"/>
    <x v="23"/>
    <s v="OK"/>
    <x v="0"/>
    <x v="1"/>
    <x v="7"/>
    <x v="0"/>
    <s v="Internal"/>
    <n v="4"/>
    <x v="5"/>
    <s v="4"/>
    <n v="0.18443051201671892"/>
  </r>
  <r>
    <s v="D1284"/>
    <s v="2024-01-12 20:00:00"/>
    <x v="30"/>
    <s v="2024-01-13 08:00:00"/>
    <s v="2024/01/13"/>
    <s v="2024-01-13 06:00:00"/>
    <s v="2024/01/13"/>
    <s v="Winter"/>
    <n v="8.0000000000582077"/>
    <n v="0"/>
    <x v="0"/>
    <n v="12"/>
    <n v="1"/>
    <x v="2"/>
    <x v="486"/>
    <x v="665"/>
    <n v="783"/>
    <x v="7"/>
    <s v="OK"/>
    <x v="0"/>
    <x v="0"/>
    <x v="3"/>
    <x v="0"/>
    <s v="Internal"/>
    <n v="4.7"/>
    <x v="9"/>
    <s v="4.7"/>
    <n v="0.8628300330033003"/>
  </r>
  <r>
    <s v="D1283"/>
    <s v="2024-01-12 19:00:00"/>
    <x v="30"/>
    <s v="2024-01-13 07:00:00"/>
    <s v="2024/01/13"/>
    <s v="2024-01-13 05:00:00"/>
    <s v="2024/01/13"/>
    <s v="Winter"/>
    <n v="6.9999999999417923"/>
    <n v="0"/>
    <x v="0"/>
    <n v="12"/>
    <n v="1"/>
    <x v="3"/>
    <x v="487"/>
    <x v="666"/>
    <n v="67"/>
    <x v="27"/>
    <s v="OK"/>
    <x v="1"/>
    <x v="1"/>
    <x v="49"/>
    <x v="1"/>
    <s v="Internal"/>
    <n v="4.5"/>
    <x v="0"/>
    <s v="4.5"/>
    <n v="0.30670559094125971"/>
  </r>
  <r>
    <s v="D1282"/>
    <s v="2024-01-12 18:00:00"/>
    <x v="30"/>
    <s v="2024-01-13 06:00:00"/>
    <s v="2024/01/13"/>
    <s v="2024-01-13 04:00:00"/>
    <s v="2024/01/13"/>
    <s v="Winter"/>
    <n v="6"/>
    <n v="0"/>
    <x v="0"/>
    <n v="12"/>
    <n v="1"/>
    <x v="4"/>
    <x v="469"/>
    <x v="667"/>
    <n v="795"/>
    <x v="16"/>
    <s v="OK"/>
    <x v="2"/>
    <x v="2"/>
    <x v="32"/>
    <x v="3"/>
    <s v="Internal"/>
    <n v="4.7"/>
    <x v="9"/>
    <s v="4.7"/>
    <n v="8.0555555555555561E-2"/>
  </r>
  <r>
    <s v="D1281"/>
    <s v="2024-01-12 17:00:00"/>
    <x v="30"/>
    <s v="2024-01-13 05:00:00"/>
    <s v="2024/01/13"/>
    <s v="2024-01-13 03:00:00"/>
    <s v="2024/01/13"/>
    <s v="Winter"/>
    <n v="5.0000000000582077"/>
    <n v="0"/>
    <x v="0"/>
    <n v="12"/>
    <n v="1"/>
    <x v="5"/>
    <x v="488"/>
    <x v="668"/>
    <n v="447"/>
    <x v="7"/>
    <s v="OK"/>
    <x v="3"/>
    <x v="3"/>
    <x v="10"/>
    <x v="0"/>
    <s v="Internal"/>
    <n v="4.2"/>
    <x v="2"/>
    <s v="4.2"/>
    <n v="0.42708333333333331"/>
  </r>
  <r>
    <s v="D1280"/>
    <s v="2024-01-12 16:00:00"/>
    <x v="30"/>
    <s v="2024-01-13 04:00:00"/>
    <s v="2024/01/13"/>
    <s v="2024-01-13 02:00:00"/>
    <s v="2024/01/13"/>
    <s v="Winter"/>
    <n v="3.9999999999417923"/>
    <n v="0"/>
    <x v="0"/>
    <n v="12"/>
    <n v="1"/>
    <x v="2"/>
    <x v="489"/>
    <x v="669"/>
    <n v="484"/>
    <x v="9"/>
    <s v="OK"/>
    <x v="2"/>
    <x v="2"/>
    <x v="8"/>
    <x v="1"/>
    <s v="Internal"/>
    <n v="4"/>
    <x v="5"/>
    <s v="4"/>
    <n v="0.4037172455819622"/>
  </r>
  <r>
    <s v="D1279"/>
    <s v="2024-01-12 15:00:00"/>
    <x v="30"/>
    <s v="2024-01-13 03:00:00"/>
    <s v="2024/01/13"/>
    <s v="2024-01-13 01:00:00"/>
    <s v="2024/01/13"/>
    <s v="Winter"/>
    <n v="3"/>
    <n v="0"/>
    <x v="0"/>
    <n v="12"/>
    <n v="1"/>
    <x v="2"/>
    <x v="490"/>
    <x v="670"/>
    <n v="471"/>
    <x v="10"/>
    <s v="OK"/>
    <x v="3"/>
    <x v="3"/>
    <x v="2"/>
    <x v="3"/>
    <s v="Internal"/>
    <n v="4.5"/>
    <x v="0"/>
    <s v="4.5"/>
    <n v="3.0912162162162162"/>
  </r>
  <r>
    <s v="D1278"/>
    <s v="2024-01-12 14:00:00"/>
    <x v="30"/>
    <s v="2024-01-13 02:00:00"/>
    <s v="2024/01/13"/>
    <s v="2024-01-13 00:00:00"/>
    <s v="2024/01/13"/>
    <s v="Winter"/>
    <n v="2.0000000000582077"/>
    <n v="0"/>
    <x v="0"/>
    <n v="12"/>
    <n v="1"/>
    <x v="2"/>
    <x v="351"/>
    <x v="671"/>
    <n v="323"/>
    <x v="22"/>
    <s v="OK"/>
    <x v="1"/>
    <x v="3"/>
    <x v="25"/>
    <x v="0"/>
    <s v="External"/>
    <n v="3.8"/>
    <x v="3"/>
    <s v="3.8"/>
    <n v="0.34655261793675479"/>
  </r>
  <r>
    <s v="D1277"/>
    <s v="2024-01-12 13:00:00"/>
    <x v="30"/>
    <s v="2024-01-13 01:00:00"/>
    <s v="2024/01/13"/>
    <s v="2024-01-12 23:00:00"/>
    <s v="2024/01/12"/>
    <s v="Winter"/>
    <n v="24.999999999941792"/>
    <n v="1"/>
    <x v="1"/>
    <n v="12"/>
    <n v="1"/>
    <x v="0"/>
    <x v="139"/>
    <x v="672"/>
    <n v="228"/>
    <x v="12"/>
    <s v="OK"/>
    <x v="1"/>
    <x v="3"/>
    <x v="44"/>
    <x v="0"/>
    <s v="External"/>
    <n v="4.2"/>
    <x v="2"/>
    <s v="4.2"/>
    <n v="0.20888157894736842"/>
  </r>
  <r>
    <s v="D1276"/>
    <s v="2024-01-12 12:00:00"/>
    <x v="30"/>
    <s v="2024-01-13 00:00:00"/>
    <s v="2024/01/13"/>
    <s v="2024-01-12 22:00:00"/>
    <s v="2024/01/12"/>
    <s v="Winter"/>
    <n v="24"/>
    <n v="1"/>
    <x v="1"/>
    <n v="12"/>
    <n v="1"/>
    <x v="4"/>
    <x v="491"/>
    <x v="644"/>
    <n v="213"/>
    <x v="8"/>
    <s v="OK"/>
    <x v="0"/>
    <x v="2"/>
    <x v="22"/>
    <x v="3"/>
    <s v="External"/>
    <n v="4.2"/>
    <x v="2"/>
    <s v="4.2"/>
    <n v="0.6105724838411819"/>
  </r>
  <r>
    <s v="D1275"/>
    <s v="2024-01-12 11:00:00"/>
    <x v="30"/>
    <s v="2024-01-12 23:00:00"/>
    <s v="2024/01/12"/>
    <s v="2024-01-12 21:00:00"/>
    <s v="2024/01/12"/>
    <s v="Winter"/>
    <n v="23.000000000058208"/>
    <n v="0"/>
    <x v="0"/>
    <n v="12"/>
    <n v="0"/>
    <x v="1"/>
    <x v="481"/>
    <x v="141"/>
    <n v="673"/>
    <x v="7"/>
    <s v="OK"/>
    <x v="2"/>
    <x v="2"/>
    <x v="25"/>
    <x v="2"/>
    <s v="Internal"/>
    <n v="4"/>
    <x v="5"/>
    <s v="4"/>
    <n v="0.22097257926306771"/>
  </r>
  <r>
    <s v="D1274"/>
    <s v="2024-01-12 10:00:00"/>
    <x v="30"/>
    <s v="2024-01-12 22:00:00"/>
    <s v="2024/01/12"/>
    <s v="2024-01-12 20:00:00"/>
    <s v="2024/01/12"/>
    <s v="Winter"/>
    <n v="21.999999999941792"/>
    <n v="0"/>
    <x v="0"/>
    <n v="12"/>
    <n v="0"/>
    <x v="5"/>
    <x v="416"/>
    <x v="673"/>
    <n v="651"/>
    <x v="15"/>
    <s v="OK"/>
    <x v="2"/>
    <x v="3"/>
    <x v="23"/>
    <x v="2"/>
    <s v="External"/>
    <m/>
    <x v="4"/>
    <s v="4.2"/>
    <n v="0.57924693520140103"/>
  </r>
  <r>
    <s v="D1273"/>
    <s v="2024-01-12 09:00:00"/>
    <x v="30"/>
    <s v="2024-01-12 21:00:00"/>
    <s v="2024/01/12"/>
    <s v="2024-01-12 19:00:00"/>
    <s v="2024/01/12"/>
    <s v="Winter"/>
    <n v="21"/>
    <n v="0"/>
    <x v="0"/>
    <n v="12"/>
    <n v="0"/>
    <x v="2"/>
    <x v="492"/>
    <x v="674"/>
    <n v="258"/>
    <x v="28"/>
    <s v="OK"/>
    <x v="2"/>
    <x v="1"/>
    <x v="30"/>
    <x v="1"/>
    <s v="Internal"/>
    <m/>
    <x v="12"/>
    <s v="4.2"/>
    <n v="4.6035353535353538"/>
  </r>
  <r>
    <s v="D1272"/>
    <s v="2024-01-12 08:00:00"/>
    <x v="30"/>
    <s v="2024-01-12 20:00:00"/>
    <s v="2024/01/12"/>
    <s v="2024-01-12 18:00:00"/>
    <s v="2024/01/12"/>
    <s v="Winter"/>
    <n v="20.000000000058208"/>
    <n v="0"/>
    <x v="0"/>
    <n v="12"/>
    <n v="0"/>
    <x v="0"/>
    <x v="493"/>
    <x v="675"/>
    <n v="780"/>
    <x v="22"/>
    <s v="OK"/>
    <x v="2"/>
    <x v="0"/>
    <x v="16"/>
    <x v="1"/>
    <s v="Internal"/>
    <n v="3.8"/>
    <x v="3"/>
    <s v="3.8"/>
    <n v="0.88676236044657097"/>
  </r>
  <r>
    <s v="D1271"/>
    <s v="2024-01-12 07:00:00"/>
    <x v="30"/>
    <s v="2024-01-12 19:00:00"/>
    <s v="2024/01/12"/>
    <s v="2024-01-12 17:00:00"/>
    <s v="2024/01/12"/>
    <s v="Winter"/>
    <n v="18.999999999941792"/>
    <n v="0"/>
    <x v="0"/>
    <n v="12"/>
    <n v="0"/>
    <x v="5"/>
    <x v="494"/>
    <x v="664"/>
    <n v="342"/>
    <x v="17"/>
    <s v="OK"/>
    <x v="1"/>
    <x v="2"/>
    <x v="38"/>
    <x v="4"/>
    <s v="Internal"/>
    <m/>
    <x v="10"/>
    <s v="4.3"/>
    <n v="0.30378657487091221"/>
  </r>
  <r>
    <s v="D1270"/>
    <s v="2024-01-12 06:00:00"/>
    <x v="30"/>
    <s v="2024-01-12 18:00:00"/>
    <s v="2024/01/12"/>
    <s v="2024-01-12 16:00:00"/>
    <s v="2024/01/12"/>
    <s v="Winter"/>
    <n v="18"/>
    <n v="0"/>
    <x v="0"/>
    <n v="12"/>
    <n v="0"/>
    <x v="1"/>
    <x v="71"/>
    <x v="676"/>
    <n v="137"/>
    <x v="7"/>
    <s v="OK"/>
    <x v="3"/>
    <x v="3"/>
    <x v="5"/>
    <x v="0"/>
    <s v="External"/>
    <n v="4.5"/>
    <x v="0"/>
    <s v="4.5"/>
    <n v="0.1981720430107527"/>
  </r>
  <r>
    <s v="D1269"/>
    <s v="2024-01-12 05:00:00"/>
    <x v="30"/>
    <s v="2024-01-12 17:00:00"/>
    <s v="2024/01/12"/>
    <s v="2024-01-12 15:00:00"/>
    <s v="2024/01/12"/>
    <s v="Winter"/>
    <n v="17.000000000058208"/>
    <n v="0"/>
    <x v="0"/>
    <n v="12"/>
    <n v="0"/>
    <x v="0"/>
    <x v="402"/>
    <x v="677"/>
    <n v="545"/>
    <x v="7"/>
    <s v="OK"/>
    <x v="3"/>
    <x v="2"/>
    <x v="17"/>
    <x v="1"/>
    <s v="External"/>
    <m/>
    <x v="6"/>
    <s v="4.2"/>
    <n v="0.42910312273057372"/>
  </r>
  <r>
    <s v="D1268"/>
    <s v="2024-01-12 04:00:00"/>
    <x v="30"/>
    <s v="2024-01-12 16:00:00"/>
    <s v="2024/01/12"/>
    <s v="2024-01-12 14:00:00"/>
    <s v="2024/01/12"/>
    <s v="Winter"/>
    <n v="15.999999999941792"/>
    <n v="0"/>
    <x v="0"/>
    <n v="12"/>
    <n v="0"/>
    <x v="4"/>
    <x v="320"/>
    <x v="339"/>
    <n v="306"/>
    <x v="17"/>
    <s v="OK"/>
    <x v="3"/>
    <x v="2"/>
    <x v="32"/>
    <x v="1"/>
    <s v="External"/>
    <m/>
    <x v="6"/>
    <s v="4.2"/>
    <n v="0.57262845849802368"/>
  </r>
  <r>
    <s v="D1267"/>
    <s v="2024-01-12 03:00:00"/>
    <x v="30"/>
    <s v="2024-01-12 15:00:00"/>
    <s v="2024/01/12"/>
    <s v="2024-01-12 13:00:00"/>
    <s v="2024/01/12"/>
    <s v="Winter"/>
    <n v="15"/>
    <n v="0"/>
    <x v="0"/>
    <n v="12"/>
    <n v="0"/>
    <x v="5"/>
    <x v="495"/>
    <x v="678"/>
    <n v="788"/>
    <x v="8"/>
    <s v="OK"/>
    <x v="3"/>
    <x v="0"/>
    <x v="48"/>
    <x v="0"/>
    <s v="External"/>
    <n v="4.7"/>
    <x v="9"/>
    <s v="4.7"/>
    <n v="0.17164304993252361"/>
  </r>
  <r>
    <s v="D1266"/>
    <s v="2024-01-12 02:00:00"/>
    <x v="30"/>
    <s v="2024-01-12 14:00:00"/>
    <s v="2024/01/12"/>
    <s v="2024-01-12 12:00:00"/>
    <s v="2024/01/12"/>
    <s v="Winter"/>
    <n v="14.000000000058208"/>
    <n v="0"/>
    <x v="0"/>
    <n v="12"/>
    <n v="0"/>
    <x v="4"/>
    <x v="496"/>
    <x v="605"/>
    <n v="342"/>
    <x v="27"/>
    <s v="OK"/>
    <x v="1"/>
    <x v="3"/>
    <x v="42"/>
    <x v="1"/>
    <s v="External"/>
    <m/>
    <x v="6"/>
    <s v="4.2"/>
    <n v="1.7873376623376624"/>
  </r>
  <r>
    <s v="D1265"/>
    <s v="2024-01-12 01:00:00"/>
    <x v="30"/>
    <s v="2024-01-12 13:00:00"/>
    <s v="2024/01/12"/>
    <s v="2024-01-12 11:00:00"/>
    <s v="2024/01/12"/>
    <s v="Winter"/>
    <n v="12.999999999941792"/>
    <n v="0"/>
    <x v="0"/>
    <n v="12"/>
    <n v="0"/>
    <x v="0"/>
    <x v="497"/>
    <x v="679"/>
    <n v="375"/>
    <x v="6"/>
    <s v="OK"/>
    <x v="1"/>
    <x v="2"/>
    <x v="42"/>
    <x v="1"/>
    <s v="Internal"/>
    <n v="4.5"/>
    <x v="0"/>
    <s v="4.5"/>
    <n v="0.28572830781311348"/>
  </r>
  <r>
    <s v="D1264"/>
    <s v="2024-01-12 00:00:00"/>
    <x v="30"/>
    <s v="2024-01-12 12:00:00"/>
    <s v="2024/01/12"/>
    <s v="2024-01-12 10:00:00"/>
    <s v="2024/01/12"/>
    <s v="Winter"/>
    <n v="12"/>
    <n v="0"/>
    <x v="0"/>
    <n v="12"/>
    <n v="0"/>
    <x v="4"/>
    <x v="123"/>
    <x v="680"/>
    <n v="253"/>
    <x v="20"/>
    <s v="OK"/>
    <x v="1"/>
    <x v="0"/>
    <x v="39"/>
    <x v="1"/>
    <s v="Internal"/>
    <m/>
    <x v="12"/>
    <s v="4.2"/>
    <n v="0.13534737620103474"/>
  </r>
  <r>
    <s v="D1263"/>
    <s v="2024-01-11 23:00:00"/>
    <x v="31"/>
    <s v="2024-01-12 11:00:00"/>
    <s v="2024/01/12"/>
    <s v="2024-01-12 09:00:00"/>
    <s v="2024/01/12"/>
    <s v="Winter"/>
    <n v="11.000000000058208"/>
    <n v="0"/>
    <x v="0"/>
    <n v="12"/>
    <n v="1"/>
    <x v="5"/>
    <x v="66"/>
    <x v="645"/>
    <n v="430"/>
    <x v="19"/>
    <s v="OK"/>
    <x v="2"/>
    <x v="2"/>
    <x v="28"/>
    <x v="2"/>
    <s v="External"/>
    <m/>
    <x v="4"/>
    <s v="4.2"/>
    <n v="0.59883720930232553"/>
  </r>
  <r>
    <s v="D1262"/>
    <s v="2024-01-11 22:00:00"/>
    <x v="31"/>
    <s v="2024-01-12 10:00:00"/>
    <s v="2024/01/12"/>
    <s v="2024-01-12 08:00:00"/>
    <s v="2024/01/12"/>
    <s v="Winter"/>
    <n v="9.9999999999417923"/>
    <n v="0"/>
    <x v="0"/>
    <n v="12"/>
    <n v="1"/>
    <x v="1"/>
    <x v="498"/>
    <x v="681"/>
    <n v="681"/>
    <x v="25"/>
    <s v="OK"/>
    <x v="0"/>
    <x v="3"/>
    <x v="35"/>
    <x v="2"/>
    <s v="External"/>
    <m/>
    <x v="4"/>
    <s v="4.2"/>
    <n v="9.0289371174179192E-2"/>
  </r>
  <r>
    <s v="D1261"/>
    <s v="2024-01-11 21:00:00"/>
    <x v="31"/>
    <s v="2024-01-12 09:00:00"/>
    <s v="2024/01/12"/>
    <s v="2024-01-12 07:00:00"/>
    <s v="2024/01/12"/>
    <s v="Winter"/>
    <n v="9"/>
    <n v="0"/>
    <x v="0"/>
    <n v="12"/>
    <n v="1"/>
    <x v="4"/>
    <x v="499"/>
    <x v="682"/>
    <n v="300"/>
    <x v="16"/>
    <s v="OK"/>
    <x v="2"/>
    <x v="1"/>
    <x v="24"/>
    <x v="0"/>
    <s v="External"/>
    <m/>
    <x v="7"/>
    <s v="4.3"/>
    <n v="0.55615640599001659"/>
  </r>
  <r>
    <s v="D1260"/>
    <s v="2024-01-11 20:00:00"/>
    <x v="31"/>
    <s v="2024-01-12 08:00:00"/>
    <s v="2024/01/12"/>
    <s v="2024-01-12 06:00:00"/>
    <s v="2024/01/12"/>
    <s v="Winter"/>
    <n v="8.0000000000582077"/>
    <n v="0"/>
    <x v="0"/>
    <n v="12"/>
    <n v="1"/>
    <x v="3"/>
    <x v="384"/>
    <x v="425"/>
    <n v="471"/>
    <x v="26"/>
    <s v="OK"/>
    <x v="0"/>
    <x v="3"/>
    <x v="29"/>
    <x v="1"/>
    <s v="External"/>
    <m/>
    <x v="6"/>
    <s v="4.2"/>
    <n v="0.84842342342342347"/>
  </r>
  <r>
    <s v="D1259"/>
    <s v="2024-01-11 19:00:00"/>
    <x v="31"/>
    <s v="2024-01-12 07:00:00"/>
    <s v="2024/01/12"/>
    <s v="2024-01-12 05:00:00"/>
    <s v="2024/01/12"/>
    <s v="Winter"/>
    <n v="6.9999999999417923"/>
    <n v="0"/>
    <x v="0"/>
    <n v="12"/>
    <n v="1"/>
    <x v="2"/>
    <x v="500"/>
    <x v="433"/>
    <n v="714"/>
    <x v="14"/>
    <s v="OK"/>
    <x v="2"/>
    <x v="3"/>
    <x v="3"/>
    <x v="1"/>
    <s v="External"/>
    <n v="4"/>
    <x v="5"/>
    <s v="4"/>
    <n v="0.8537946428571429"/>
  </r>
  <r>
    <s v="D1258"/>
    <s v="2024-01-11 18:00:00"/>
    <x v="31"/>
    <s v="2024-01-12 06:00:00"/>
    <s v="2024/01/12"/>
    <s v="2024-01-12 04:00:00"/>
    <s v="2024/01/12"/>
    <s v="Winter"/>
    <n v="6"/>
    <n v="0"/>
    <x v="0"/>
    <n v="12"/>
    <n v="1"/>
    <x v="0"/>
    <x v="298"/>
    <x v="683"/>
    <n v="272"/>
    <x v="18"/>
    <s v="OK"/>
    <x v="2"/>
    <x v="2"/>
    <x v="21"/>
    <x v="1"/>
    <s v="Internal"/>
    <n v="4"/>
    <x v="5"/>
    <s v="4"/>
    <n v="4.8103448275862073"/>
  </r>
  <r>
    <s v="D1257"/>
    <s v="2024-01-11 17:00:00"/>
    <x v="31"/>
    <s v="2024-01-12 05:00:00"/>
    <s v="2024/01/12"/>
    <s v="2024-01-12 03:00:00"/>
    <s v="2024/01/12"/>
    <s v="Winter"/>
    <n v="5.0000000000582077"/>
    <n v="0"/>
    <x v="0"/>
    <n v="12"/>
    <n v="1"/>
    <x v="1"/>
    <x v="369"/>
    <x v="684"/>
    <n v="530"/>
    <x v="28"/>
    <s v="OK"/>
    <x v="2"/>
    <x v="3"/>
    <x v="29"/>
    <x v="4"/>
    <s v="Internal"/>
    <n v="4"/>
    <x v="5"/>
    <s v="4"/>
    <n v="0.61769991015274039"/>
  </r>
  <r>
    <s v="D1256"/>
    <s v="2024-01-11 16:00:00"/>
    <x v="31"/>
    <s v="2024-01-12 04:00:00"/>
    <s v="2024/01/12"/>
    <s v="2024-01-12 02:00:00"/>
    <s v="2024/01/12"/>
    <s v="Winter"/>
    <n v="3.9999999999417923"/>
    <n v="0"/>
    <x v="0"/>
    <n v="12"/>
    <n v="1"/>
    <x v="2"/>
    <x v="501"/>
    <x v="685"/>
    <n v="388"/>
    <x v="16"/>
    <s v="OK"/>
    <x v="3"/>
    <x v="1"/>
    <x v="35"/>
    <x v="1"/>
    <s v="Internal"/>
    <n v="4"/>
    <x v="5"/>
    <s v="4"/>
    <n v="0.44215291750503016"/>
  </r>
  <r>
    <s v="D1255"/>
    <s v="2024-01-11 15:00:00"/>
    <x v="31"/>
    <s v="2024-01-12 03:00:00"/>
    <s v="2024/01/12"/>
    <s v="2024-01-12 01:00:00"/>
    <s v="2024/01/12"/>
    <s v="Winter"/>
    <n v="3"/>
    <n v="0"/>
    <x v="0"/>
    <n v="12"/>
    <n v="1"/>
    <x v="4"/>
    <x v="502"/>
    <x v="686"/>
    <n v="745"/>
    <x v="17"/>
    <s v="OK"/>
    <x v="3"/>
    <x v="3"/>
    <x v="6"/>
    <x v="1"/>
    <s v="External"/>
    <m/>
    <x v="6"/>
    <s v="4.2"/>
    <n v="0.29240472356414388"/>
  </r>
  <r>
    <s v="D1254"/>
    <s v="2024-01-11 14:00:00"/>
    <x v="31"/>
    <s v="2024-01-12 02:00:00"/>
    <s v="2024/01/12"/>
    <s v="2024-01-12 00:00:00"/>
    <s v="2024/01/12"/>
    <s v="Winter"/>
    <n v="2.0000000000582077"/>
    <n v="0"/>
    <x v="0"/>
    <n v="12"/>
    <n v="1"/>
    <x v="1"/>
    <x v="477"/>
    <x v="687"/>
    <n v="66"/>
    <x v="11"/>
    <s v="OK"/>
    <x v="2"/>
    <x v="1"/>
    <x v="47"/>
    <x v="4"/>
    <s v="External"/>
    <m/>
    <x v="13"/>
    <s v="4.2"/>
    <n v="0.40280739161336176"/>
  </r>
  <r>
    <s v="D1253"/>
    <s v="2024-01-11 13:00:00"/>
    <x v="31"/>
    <s v="2024-01-12 01:00:00"/>
    <s v="2024/01/12"/>
    <s v="2024-01-11 23:00:00"/>
    <s v="2024/01/11"/>
    <s v="Winter"/>
    <n v="24.999999999941792"/>
    <n v="1"/>
    <x v="1"/>
    <n v="12"/>
    <n v="1"/>
    <x v="2"/>
    <x v="258"/>
    <x v="42"/>
    <n v="668"/>
    <x v="26"/>
    <s v="OK"/>
    <x v="2"/>
    <x v="1"/>
    <x v="28"/>
    <x v="2"/>
    <s v="Internal"/>
    <n v="3.8"/>
    <x v="3"/>
    <s v="3.8"/>
    <n v="0.37512820512820511"/>
  </r>
  <r>
    <s v="D1252"/>
    <s v="2024-01-11 12:00:00"/>
    <x v="31"/>
    <s v="2024-01-12 00:00:00"/>
    <s v="2024/01/12"/>
    <s v="2024-01-11 22:00:00"/>
    <s v="2024/01/11"/>
    <s v="Winter"/>
    <n v="24"/>
    <n v="1"/>
    <x v="1"/>
    <n v="12"/>
    <n v="1"/>
    <x v="5"/>
    <x v="503"/>
    <x v="688"/>
    <n v="104"/>
    <x v="18"/>
    <s v="OK"/>
    <x v="0"/>
    <x v="2"/>
    <x v="30"/>
    <x v="2"/>
    <s v="External"/>
    <n v="4.2"/>
    <x v="2"/>
    <s v="4.2"/>
    <n v="0.36154708520179374"/>
  </r>
  <r>
    <s v="D1251"/>
    <s v="2024-01-11 11:00:00"/>
    <x v="31"/>
    <s v="2024-01-11 23:00:00"/>
    <s v="2024/01/11"/>
    <s v="2024-01-11 21:00:00"/>
    <s v="2024/01/11"/>
    <s v="Winter"/>
    <n v="23.000000000058208"/>
    <n v="0"/>
    <x v="0"/>
    <n v="12"/>
    <n v="0"/>
    <x v="3"/>
    <x v="196"/>
    <x v="71"/>
    <n v="439"/>
    <x v="1"/>
    <s v="OK"/>
    <x v="1"/>
    <x v="0"/>
    <x v="38"/>
    <x v="3"/>
    <s v="External"/>
    <m/>
    <x v="11"/>
    <s v="4.2"/>
    <n v="0.46300000000000002"/>
  </r>
  <r>
    <s v="D1250"/>
    <s v="2024-01-11 10:00:00"/>
    <x v="31"/>
    <s v="2024-01-11 22:00:00"/>
    <s v="2024/01/11"/>
    <s v="2024-01-11 20:00:00"/>
    <s v="2024/01/11"/>
    <s v="Winter"/>
    <n v="21.999999999941792"/>
    <n v="0"/>
    <x v="0"/>
    <n v="12"/>
    <n v="0"/>
    <x v="2"/>
    <x v="403"/>
    <x v="689"/>
    <n v="661"/>
    <x v="14"/>
    <s v="OK"/>
    <x v="0"/>
    <x v="2"/>
    <x v="28"/>
    <x v="2"/>
    <s v="External"/>
    <n v="3.8"/>
    <x v="3"/>
    <s v="3.8"/>
    <n v="0.43756145526057033"/>
  </r>
  <r>
    <s v="D1249"/>
    <s v="2024-01-11 09:00:00"/>
    <x v="31"/>
    <s v="2024-01-11 21:00:00"/>
    <s v="2024/01/11"/>
    <s v="2024-01-11 19:00:00"/>
    <s v="2024/01/11"/>
    <s v="Winter"/>
    <n v="21"/>
    <n v="0"/>
    <x v="0"/>
    <n v="12"/>
    <n v="0"/>
    <x v="1"/>
    <x v="504"/>
    <x v="690"/>
    <n v="471"/>
    <x v="0"/>
    <s v="OK"/>
    <x v="1"/>
    <x v="1"/>
    <x v="39"/>
    <x v="0"/>
    <s v="External"/>
    <n v="4.7"/>
    <x v="9"/>
    <s v="4.7"/>
    <n v="0.466977466977467"/>
  </r>
  <r>
    <s v="D1248"/>
    <s v="2024-01-11 08:00:00"/>
    <x v="31"/>
    <s v="2024-01-11 20:00:00"/>
    <s v="2024/01/11"/>
    <s v="2024-01-11 18:00:00"/>
    <s v="2024/01/11"/>
    <s v="Winter"/>
    <n v="20.000000000058208"/>
    <n v="0"/>
    <x v="0"/>
    <n v="12"/>
    <n v="0"/>
    <x v="3"/>
    <x v="505"/>
    <x v="691"/>
    <n v="292"/>
    <x v="5"/>
    <s v="OK"/>
    <x v="1"/>
    <x v="0"/>
    <x v="8"/>
    <x v="1"/>
    <s v="External"/>
    <m/>
    <x v="6"/>
    <s v="4.2"/>
    <n v="0.642578125"/>
  </r>
  <r>
    <s v="D1247"/>
    <s v="2024-01-11 07:00:00"/>
    <x v="31"/>
    <s v="2024-01-11 19:00:00"/>
    <s v="2024/01/11"/>
    <s v="2024-01-11 17:00:00"/>
    <s v="2024/01/11"/>
    <s v="Winter"/>
    <n v="18.999999999941792"/>
    <n v="0"/>
    <x v="0"/>
    <n v="12"/>
    <n v="0"/>
    <x v="3"/>
    <x v="506"/>
    <x v="692"/>
    <n v="230"/>
    <x v="24"/>
    <s v="OK"/>
    <x v="0"/>
    <x v="1"/>
    <x v="12"/>
    <x v="0"/>
    <s v="Internal"/>
    <n v="4.7"/>
    <x v="9"/>
    <s v="4.7"/>
    <n v="2.6113184079601992"/>
  </r>
  <r>
    <s v="D1246"/>
    <s v="2024-01-11 06:00:00"/>
    <x v="31"/>
    <s v="2024-01-11 18:00:00"/>
    <s v="2024/01/11"/>
    <s v="2024-01-11 16:00:00"/>
    <s v="2024/01/11"/>
    <s v="Winter"/>
    <n v="18"/>
    <n v="0"/>
    <x v="0"/>
    <n v="12"/>
    <n v="0"/>
    <x v="3"/>
    <x v="507"/>
    <x v="693"/>
    <n v="258"/>
    <x v="13"/>
    <s v="OK"/>
    <x v="0"/>
    <x v="3"/>
    <x v="34"/>
    <x v="1"/>
    <s v="Internal"/>
    <n v="4.2"/>
    <x v="2"/>
    <s v="4.2"/>
    <n v="0.21646564327485379"/>
  </r>
  <r>
    <s v="D1245"/>
    <s v="2024-01-11 05:00:00"/>
    <x v="31"/>
    <s v="2024-01-11 17:00:00"/>
    <s v="2024/01/11"/>
    <s v="2024-01-11 15:00:00"/>
    <s v="2024/01/11"/>
    <s v="Winter"/>
    <n v="17.000000000058208"/>
    <n v="0"/>
    <x v="0"/>
    <n v="12"/>
    <n v="0"/>
    <x v="3"/>
    <x v="365"/>
    <x v="694"/>
    <n v="662"/>
    <x v="4"/>
    <s v="OK"/>
    <x v="1"/>
    <x v="3"/>
    <x v="11"/>
    <x v="1"/>
    <s v="Internal"/>
    <n v="4.2"/>
    <x v="2"/>
    <s v="4.2"/>
    <n v="0.11107001972386588"/>
  </r>
  <r>
    <s v="D1244"/>
    <s v="2024-01-11 04:00:00"/>
    <x v="31"/>
    <s v="2024-01-11 16:00:00"/>
    <s v="2024/01/11"/>
    <s v="2024-01-11 14:00:00"/>
    <s v="2024/01/11"/>
    <s v="Winter"/>
    <n v="15.999999999941792"/>
    <n v="0"/>
    <x v="0"/>
    <n v="12"/>
    <n v="0"/>
    <x v="4"/>
    <x v="158"/>
    <x v="695"/>
    <n v="487"/>
    <x v="1"/>
    <s v="OK"/>
    <x v="2"/>
    <x v="2"/>
    <x v="25"/>
    <x v="1"/>
    <s v="Internal"/>
    <n v="4.7"/>
    <x v="9"/>
    <s v="4.7"/>
    <n v="0.49374236874236876"/>
  </r>
  <r>
    <s v="D1243"/>
    <s v="2024-01-11 03:00:00"/>
    <x v="31"/>
    <s v="2024-01-11 15:00:00"/>
    <s v="2024/01/11"/>
    <s v="2024-01-11 13:00:00"/>
    <s v="2024/01/11"/>
    <s v="Winter"/>
    <n v="15"/>
    <n v="0"/>
    <x v="0"/>
    <n v="12"/>
    <n v="0"/>
    <x v="4"/>
    <x v="396"/>
    <x v="696"/>
    <n v="744"/>
    <x v="23"/>
    <s v="OK"/>
    <x v="2"/>
    <x v="0"/>
    <x v="31"/>
    <x v="2"/>
    <s v="Internal"/>
    <m/>
    <x v="14"/>
    <s v="4.1"/>
    <n v="0.71574642126789367"/>
  </r>
  <r>
    <s v="D1242"/>
    <s v="2024-01-11 02:00:00"/>
    <x v="31"/>
    <s v="2024-01-11 14:00:00"/>
    <s v="2024/01/11"/>
    <s v="2024-01-11 12:00:00"/>
    <s v="2024/01/11"/>
    <s v="Winter"/>
    <n v="14.000000000058208"/>
    <n v="0"/>
    <x v="0"/>
    <n v="12"/>
    <n v="0"/>
    <x v="4"/>
    <x v="440"/>
    <x v="697"/>
    <n v="554"/>
    <x v="1"/>
    <s v="OK"/>
    <x v="3"/>
    <x v="0"/>
    <x v="43"/>
    <x v="2"/>
    <s v="External"/>
    <n v="3.8"/>
    <x v="3"/>
    <s v="3.8"/>
    <n v="1.0795717592592593"/>
  </r>
  <r>
    <s v="D1241"/>
    <s v="2024-01-11 01:00:00"/>
    <x v="31"/>
    <s v="2024-01-11 13:00:00"/>
    <s v="2024/01/11"/>
    <s v="2024-01-11 11:00:00"/>
    <s v="2024/01/11"/>
    <s v="Winter"/>
    <n v="12.999999999941792"/>
    <n v="0"/>
    <x v="0"/>
    <n v="12"/>
    <n v="0"/>
    <x v="0"/>
    <x v="454"/>
    <x v="698"/>
    <n v="385"/>
    <x v="23"/>
    <s v="OK"/>
    <x v="1"/>
    <x v="1"/>
    <x v="46"/>
    <x v="1"/>
    <s v="Internal"/>
    <m/>
    <x v="12"/>
    <s v="4.2"/>
    <n v="0.83139124293785316"/>
  </r>
  <r>
    <s v="D1240"/>
    <s v="2024-01-11 00:00:00"/>
    <x v="31"/>
    <s v="2024-01-11 12:00:00"/>
    <s v="2024/01/11"/>
    <s v="2024-01-11 10:00:00"/>
    <s v="2024/01/11"/>
    <s v="Winter"/>
    <n v="12"/>
    <n v="0"/>
    <x v="0"/>
    <n v="12"/>
    <n v="0"/>
    <x v="4"/>
    <x v="508"/>
    <x v="699"/>
    <n v="99"/>
    <x v="16"/>
    <s v="OK"/>
    <x v="0"/>
    <x v="1"/>
    <x v="10"/>
    <x v="3"/>
    <s v="Internal"/>
    <n v="4"/>
    <x v="5"/>
    <s v="4"/>
    <n v="7.322970639032815E-2"/>
  </r>
  <r>
    <s v="D1239"/>
    <s v="2024-01-10 23:00:00"/>
    <x v="32"/>
    <s v="2024-01-11 11:00:00"/>
    <s v="2024/01/11"/>
    <s v="2024-01-11 09:00:00"/>
    <s v="2024/01/11"/>
    <s v="Winter"/>
    <n v="11.000000000058208"/>
    <n v="0"/>
    <x v="0"/>
    <n v="12"/>
    <n v="1"/>
    <x v="2"/>
    <x v="509"/>
    <x v="700"/>
    <n v="272"/>
    <x v="1"/>
    <s v="OK"/>
    <x v="2"/>
    <x v="1"/>
    <x v="10"/>
    <x v="0"/>
    <s v="Internal"/>
    <n v="4.2"/>
    <x v="2"/>
    <s v="4.2"/>
    <n v="1.8448464912280702"/>
  </r>
  <r>
    <s v="D1238"/>
    <s v="2024-01-10 22:00:00"/>
    <x v="32"/>
    <s v="2024-01-11 10:00:00"/>
    <s v="2024/01/11"/>
    <s v="2024-01-11 08:00:00"/>
    <s v="2024/01/11"/>
    <s v="Winter"/>
    <n v="9.9999999999417923"/>
    <n v="0"/>
    <x v="0"/>
    <n v="12"/>
    <n v="1"/>
    <x v="0"/>
    <x v="325"/>
    <x v="701"/>
    <n v="130"/>
    <x v="19"/>
    <s v="OK"/>
    <x v="3"/>
    <x v="2"/>
    <x v="36"/>
    <x v="1"/>
    <s v="External"/>
    <n v="4"/>
    <x v="5"/>
    <s v="4"/>
    <n v="0.35286783042394015"/>
  </r>
  <r>
    <s v="D1237"/>
    <s v="2024-01-10 21:00:00"/>
    <x v="32"/>
    <s v="2024-01-11 09:00:00"/>
    <s v="2024/01/11"/>
    <s v="2024-01-11 07:00:00"/>
    <s v="2024/01/11"/>
    <s v="Winter"/>
    <n v="9"/>
    <n v="0"/>
    <x v="0"/>
    <n v="12"/>
    <n v="1"/>
    <x v="0"/>
    <x v="510"/>
    <x v="702"/>
    <n v="581"/>
    <x v="19"/>
    <s v="OK"/>
    <x v="1"/>
    <x v="1"/>
    <x v="22"/>
    <x v="3"/>
    <s v="External"/>
    <n v="4.7"/>
    <x v="9"/>
    <s v="4.7"/>
    <n v="0.41723940435280643"/>
  </r>
  <r>
    <s v="D1236"/>
    <s v="2024-01-10 20:00:00"/>
    <x v="32"/>
    <s v="2024-01-11 08:00:00"/>
    <s v="2024/01/11"/>
    <s v="2024-01-11 06:00:00"/>
    <s v="2024/01/11"/>
    <s v="Winter"/>
    <n v="8.0000000000582077"/>
    <n v="0"/>
    <x v="0"/>
    <n v="12"/>
    <n v="1"/>
    <x v="5"/>
    <x v="43"/>
    <x v="703"/>
    <n v="517"/>
    <x v="3"/>
    <s v="OK"/>
    <x v="1"/>
    <x v="3"/>
    <x v="23"/>
    <x v="1"/>
    <s v="External"/>
    <n v="4.2"/>
    <x v="2"/>
    <s v="4.2"/>
    <n v="0.52020202020202022"/>
  </r>
  <r>
    <s v="D1235"/>
    <s v="2024-01-10 19:00:00"/>
    <x v="32"/>
    <s v="2024-01-11 07:00:00"/>
    <s v="2024/01/11"/>
    <s v="2024-01-11 05:00:00"/>
    <s v="2024/01/11"/>
    <s v="Winter"/>
    <n v="6.9999999999417923"/>
    <n v="0"/>
    <x v="0"/>
    <n v="12"/>
    <n v="1"/>
    <x v="2"/>
    <x v="346"/>
    <x v="704"/>
    <n v="226"/>
    <x v="11"/>
    <s v="OK"/>
    <x v="1"/>
    <x v="0"/>
    <x v="5"/>
    <x v="1"/>
    <s v="External"/>
    <n v="3.8"/>
    <x v="3"/>
    <s v="3.8"/>
    <n v="0.3752310536044362"/>
  </r>
  <r>
    <s v="D1234"/>
    <s v="2024-01-10 18:00:00"/>
    <x v="32"/>
    <s v="2024-01-11 06:00:00"/>
    <s v="2024/01/11"/>
    <s v="2024-01-11 04:00:00"/>
    <s v="2024/01/11"/>
    <s v="Winter"/>
    <n v="6"/>
    <n v="0"/>
    <x v="0"/>
    <n v="12"/>
    <n v="1"/>
    <x v="2"/>
    <x v="511"/>
    <x v="705"/>
    <n v="518"/>
    <x v="20"/>
    <s v="OK"/>
    <x v="1"/>
    <x v="0"/>
    <x v="40"/>
    <x v="1"/>
    <s v="External"/>
    <n v="4.5"/>
    <x v="0"/>
    <s v="4.5"/>
    <n v="1.2858744394618835"/>
  </r>
  <r>
    <s v="D1233"/>
    <s v="2024-01-10 17:00:00"/>
    <x v="32"/>
    <s v="2024-01-11 05:00:00"/>
    <s v="2024/01/11"/>
    <s v="2024-01-11 03:00:00"/>
    <s v="2024/01/11"/>
    <s v="Winter"/>
    <n v="5.0000000000582077"/>
    <n v="0"/>
    <x v="0"/>
    <n v="12"/>
    <n v="1"/>
    <x v="4"/>
    <x v="512"/>
    <x v="706"/>
    <n v="289"/>
    <x v="19"/>
    <s v="OK"/>
    <x v="3"/>
    <x v="0"/>
    <x v="43"/>
    <x v="2"/>
    <s v="External"/>
    <n v="4.7"/>
    <x v="9"/>
    <s v="4.7"/>
    <n v="0.65437158469945356"/>
  </r>
  <r>
    <s v="D1232"/>
    <s v="2024-01-10 16:00:00"/>
    <x v="32"/>
    <s v="2024-01-11 04:00:00"/>
    <s v="2024/01/11"/>
    <s v="2024-01-11 02:00:00"/>
    <s v="2024/01/11"/>
    <s v="Winter"/>
    <n v="3.9999999999417923"/>
    <n v="0"/>
    <x v="0"/>
    <n v="12"/>
    <n v="1"/>
    <x v="3"/>
    <x v="513"/>
    <x v="707"/>
    <n v="289"/>
    <x v="18"/>
    <s v="OK"/>
    <x v="3"/>
    <x v="1"/>
    <x v="48"/>
    <x v="0"/>
    <s v="External"/>
    <m/>
    <x v="7"/>
    <s v="4.3"/>
    <n v="0.43354430379746833"/>
  </r>
  <r>
    <s v="D1231"/>
    <s v="2024-01-10 15:00:00"/>
    <x v="32"/>
    <s v="2024-01-11 03:00:00"/>
    <s v="2024/01/11"/>
    <s v="2024-01-11 01:00:00"/>
    <s v="2024/01/11"/>
    <s v="Winter"/>
    <n v="3"/>
    <n v="0"/>
    <x v="0"/>
    <n v="12"/>
    <n v="1"/>
    <x v="4"/>
    <x v="30"/>
    <x v="708"/>
    <n v="437"/>
    <x v="6"/>
    <s v="OK"/>
    <x v="2"/>
    <x v="2"/>
    <x v="29"/>
    <x v="4"/>
    <s v="External"/>
    <n v="4.7"/>
    <x v="9"/>
    <s v="4.7"/>
    <n v="0.69415266106442575"/>
  </r>
  <r>
    <s v="D1230"/>
    <s v="2024-01-10 14:00:00"/>
    <x v="32"/>
    <s v="2024-01-11 02:00:00"/>
    <s v="2024/01/11"/>
    <s v="2024-01-11 00:00:00"/>
    <s v="2024/01/11"/>
    <s v="Winter"/>
    <n v="2.0000000000582077"/>
    <n v="0"/>
    <x v="0"/>
    <n v="12"/>
    <n v="1"/>
    <x v="2"/>
    <x v="62"/>
    <x v="709"/>
    <n v="229"/>
    <x v="20"/>
    <s v="OK"/>
    <x v="0"/>
    <x v="2"/>
    <x v="34"/>
    <x v="3"/>
    <s v="Internal"/>
    <m/>
    <x v="8"/>
    <s v="4.2"/>
    <n v="6.3266736768314055E-2"/>
  </r>
  <r>
    <s v="D1229"/>
    <s v="2024-01-10 13:00:00"/>
    <x v="32"/>
    <s v="2024-01-11 01:00:00"/>
    <s v="2024/01/11"/>
    <s v="2024-01-10 23:00:00"/>
    <s v="2024/01/10"/>
    <s v="Winter"/>
    <n v="24.999999999941792"/>
    <n v="1"/>
    <x v="1"/>
    <n v="12"/>
    <n v="1"/>
    <x v="0"/>
    <x v="514"/>
    <x v="710"/>
    <n v="531"/>
    <x v="12"/>
    <s v="OK"/>
    <x v="3"/>
    <x v="1"/>
    <x v="40"/>
    <x v="1"/>
    <s v="Internal"/>
    <n v="4.2"/>
    <x v="2"/>
    <s v="4.2"/>
    <n v="0.7071150097465887"/>
  </r>
  <r>
    <s v="D1228"/>
    <s v="2024-01-10 12:00:00"/>
    <x v="32"/>
    <s v="2024-01-11 00:00:00"/>
    <s v="2024/01/11"/>
    <s v="2024-01-10 22:00:00"/>
    <s v="2024/01/10"/>
    <s v="Winter"/>
    <n v="24"/>
    <n v="1"/>
    <x v="1"/>
    <n v="12"/>
    <n v="1"/>
    <x v="5"/>
    <x v="239"/>
    <x v="711"/>
    <n v="99"/>
    <x v="20"/>
    <s v="OK"/>
    <x v="0"/>
    <x v="2"/>
    <x v="24"/>
    <x v="4"/>
    <s v="External"/>
    <m/>
    <x v="13"/>
    <s v="4.2"/>
    <n v="1.2738095238095237"/>
  </r>
  <r>
    <s v="D1227"/>
    <s v="2024-01-10 11:00:00"/>
    <x v="32"/>
    <s v="2024-01-10 23:00:00"/>
    <s v="2024/01/10"/>
    <s v="2024-01-10 21:00:00"/>
    <s v="2024/01/10"/>
    <s v="Winter"/>
    <n v="23.000000000058208"/>
    <n v="0"/>
    <x v="0"/>
    <n v="12"/>
    <n v="0"/>
    <x v="1"/>
    <x v="323"/>
    <x v="712"/>
    <n v="538"/>
    <x v="13"/>
    <s v="OK"/>
    <x v="1"/>
    <x v="1"/>
    <x v="15"/>
    <x v="3"/>
    <s v="Internal"/>
    <n v="3.8"/>
    <x v="3"/>
    <s v="3.8"/>
    <n v="0.72014170040485825"/>
  </r>
  <r>
    <s v="D1226"/>
    <s v="2024-01-10 10:00:00"/>
    <x v="32"/>
    <s v="2024-01-10 22:00:00"/>
    <s v="2024/01/10"/>
    <s v="2024-01-10 20:00:00"/>
    <s v="2024/01/10"/>
    <s v="Winter"/>
    <n v="21.999999999941792"/>
    <n v="0"/>
    <x v="0"/>
    <n v="12"/>
    <n v="0"/>
    <x v="0"/>
    <x v="515"/>
    <x v="713"/>
    <n v="506"/>
    <x v="13"/>
    <s v="OK"/>
    <x v="1"/>
    <x v="2"/>
    <x v="20"/>
    <x v="1"/>
    <s v="Internal"/>
    <n v="4"/>
    <x v="5"/>
    <s v="4"/>
    <n v="0.26428123038292528"/>
  </r>
  <r>
    <s v="D1225"/>
    <s v="2024-01-10 09:00:00"/>
    <x v="32"/>
    <s v="2024-01-10 21:00:00"/>
    <s v="2024/01/10"/>
    <s v="2024-01-10 19:00:00"/>
    <s v="2024/01/10"/>
    <s v="Winter"/>
    <n v="21"/>
    <n v="0"/>
    <x v="0"/>
    <n v="12"/>
    <n v="0"/>
    <x v="5"/>
    <x v="516"/>
    <x v="412"/>
    <n v="718"/>
    <x v="9"/>
    <s v="OK"/>
    <x v="0"/>
    <x v="3"/>
    <x v="10"/>
    <x v="4"/>
    <s v="Internal"/>
    <m/>
    <x v="10"/>
    <s v="4.3"/>
    <n v="0.40467625899280574"/>
  </r>
  <r>
    <s v="D1224"/>
    <s v="2024-01-10 08:00:00"/>
    <x v="32"/>
    <s v="2024-01-10 20:00:00"/>
    <s v="2024/01/10"/>
    <s v="2024-01-10 18:00:00"/>
    <s v="2024/01/10"/>
    <s v="Winter"/>
    <n v="20.000000000058208"/>
    <n v="0"/>
    <x v="0"/>
    <n v="12"/>
    <n v="0"/>
    <x v="3"/>
    <x v="121"/>
    <x v="714"/>
    <n v="484"/>
    <x v="12"/>
    <s v="OK"/>
    <x v="1"/>
    <x v="0"/>
    <x v="33"/>
    <x v="3"/>
    <s v="External"/>
    <n v="4"/>
    <x v="5"/>
    <s v="4"/>
    <n v="0.44962121212121214"/>
  </r>
  <r>
    <s v="D1223"/>
    <s v="2024-01-10 07:00:00"/>
    <x v="32"/>
    <s v="2024-01-10 19:00:00"/>
    <s v="2024/01/10"/>
    <s v="2024-01-10 17:00:00"/>
    <s v="2024/01/10"/>
    <s v="Winter"/>
    <n v="18.999999999941792"/>
    <n v="0"/>
    <x v="0"/>
    <n v="12"/>
    <n v="0"/>
    <x v="2"/>
    <x v="517"/>
    <x v="715"/>
    <n v="129"/>
    <x v="4"/>
    <s v="OK"/>
    <x v="0"/>
    <x v="3"/>
    <x v="34"/>
    <x v="2"/>
    <s v="External"/>
    <n v="4.7"/>
    <x v="9"/>
    <s v="4.7"/>
    <n v="0.11956521739130435"/>
  </r>
  <r>
    <s v="D1222"/>
    <s v="2024-01-10 06:00:00"/>
    <x v="32"/>
    <s v="2024-01-10 18:00:00"/>
    <s v="2024/01/10"/>
    <s v="2024-01-10 16:00:00"/>
    <s v="2024/01/10"/>
    <s v="Winter"/>
    <n v="18"/>
    <n v="0"/>
    <x v="0"/>
    <n v="12"/>
    <n v="0"/>
    <x v="2"/>
    <x v="518"/>
    <x v="716"/>
    <n v="748"/>
    <x v="19"/>
    <s v="OK"/>
    <x v="0"/>
    <x v="3"/>
    <x v="1"/>
    <x v="0"/>
    <s v="Internal"/>
    <m/>
    <x v="1"/>
    <s v="4.2"/>
    <n v="0.78461199294532624"/>
  </r>
  <r>
    <s v="D1221"/>
    <s v="2024-01-10 05:00:00"/>
    <x v="32"/>
    <s v="2024-01-10 17:00:00"/>
    <s v="2024/01/10"/>
    <s v="2024-01-10 15:00:00"/>
    <s v="2024/01/10"/>
    <s v="Winter"/>
    <n v="17.000000000058208"/>
    <n v="0"/>
    <x v="0"/>
    <n v="12"/>
    <n v="0"/>
    <x v="0"/>
    <x v="128"/>
    <x v="717"/>
    <n v="71"/>
    <x v="21"/>
    <s v="OK"/>
    <x v="3"/>
    <x v="2"/>
    <x v="2"/>
    <x v="4"/>
    <s v="Internal"/>
    <n v="4.5"/>
    <x v="0"/>
    <s v="4.5"/>
    <n v="0.31042884990253411"/>
  </r>
  <r>
    <s v="D1220"/>
    <s v="2024-01-10 04:00:00"/>
    <x v="32"/>
    <s v="2024-01-10 16:00:00"/>
    <s v="2024/01/10"/>
    <s v="2024-01-10 14:00:00"/>
    <s v="2024/01/10"/>
    <s v="Winter"/>
    <n v="15.999999999941792"/>
    <n v="0"/>
    <x v="0"/>
    <n v="12"/>
    <n v="0"/>
    <x v="4"/>
    <x v="196"/>
    <x v="718"/>
    <n v="321"/>
    <x v="14"/>
    <s v="OK"/>
    <x v="3"/>
    <x v="3"/>
    <x v="37"/>
    <x v="2"/>
    <s v="Internal"/>
    <m/>
    <x v="14"/>
    <s v="4.1"/>
    <n v="1.198"/>
  </r>
  <r>
    <s v="D1219"/>
    <s v="2024-01-10 03:00:00"/>
    <x v="32"/>
    <s v="2024-01-10 15:00:00"/>
    <s v="2024/01/10"/>
    <s v="2024-01-10 13:00:00"/>
    <s v="2024/01/10"/>
    <s v="Winter"/>
    <n v="15"/>
    <n v="0"/>
    <x v="0"/>
    <n v="12"/>
    <n v="0"/>
    <x v="2"/>
    <x v="519"/>
    <x v="719"/>
    <n v="68"/>
    <x v="11"/>
    <s v="OK"/>
    <x v="0"/>
    <x v="1"/>
    <x v="46"/>
    <x v="2"/>
    <s v="External"/>
    <n v="4"/>
    <x v="5"/>
    <s v="4"/>
    <n v="0.47513812154696133"/>
  </r>
  <r>
    <s v="D1218"/>
    <s v="2024-01-10 02:00:00"/>
    <x v="32"/>
    <s v="2024-01-10 14:00:00"/>
    <s v="2024/01/10"/>
    <s v="2024-01-10 12:00:00"/>
    <s v="2024/01/10"/>
    <s v="Winter"/>
    <n v="14.000000000058208"/>
    <n v="0"/>
    <x v="0"/>
    <n v="12"/>
    <n v="0"/>
    <x v="0"/>
    <x v="121"/>
    <x v="720"/>
    <n v="633"/>
    <x v="21"/>
    <s v="OK"/>
    <x v="0"/>
    <x v="0"/>
    <x v="23"/>
    <x v="2"/>
    <s v="Internal"/>
    <n v="4.7"/>
    <x v="9"/>
    <s v="4.7"/>
    <n v="0.6839015151515152"/>
  </r>
  <r>
    <s v="D1217"/>
    <s v="2024-01-10 01:00:00"/>
    <x v="32"/>
    <s v="2024-01-10 13:00:00"/>
    <s v="2024/01/10"/>
    <s v="2024-01-10 11:00:00"/>
    <s v="2024/01/10"/>
    <s v="Winter"/>
    <n v="12.999999999941792"/>
    <n v="0"/>
    <x v="0"/>
    <n v="12"/>
    <n v="0"/>
    <x v="0"/>
    <x v="80"/>
    <x v="721"/>
    <n v="624"/>
    <x v="8"/>
    <s v="OK"/>
    <x v="1"/>
    <x v="2"/>
    <x v="37"/>
    <x v="4"/>
    <s v="Internal"/>
    <m/>
    <x v="10"/>
    <s v="4.3"/>
    <n v="0.80211480362537768"/>
  </r>
  <r>
    <s v="D1216"/>
    <s v="2024-01-10 00:00:00"/>
    <x v="32"/>
    <s v="2024-01-10 12:00:00"/>
    <s v="2024/01/10"/>
    <s v="2024-01-10 10:00:00"/>
    <s v="2024/01/10"/>
    <s v="Winter"/>
    <n v="12"/>
    <n v="0"/>
    <x v="0"/>
    <n v="12"/>
    <n v="0"/>
    <x v="0"/>
    <x v="520"/>
    <x v="722"/>
    <n v="573"/>
    <x v="18"/>
    <s v="OK"/>
    <x v="0"/>
    <x v="0"/>
    <x v="47"/>
    <x v="1"/>
    <s v="Internal"/>
    <m/>
    <x v="12"/>
    <s v="4.2"/>
    <n v="0.43858131487889274"/>
  </r>
  <r>
    <s v="D1215"/>
    <s v="2024-01-09 23:00:00"/>
    <x v="33"/>
    <s v="2024-01-10 11:00:00"/>
    <s v="2024/01/10"/>
    <s v="2024-01-10 09:00:00"/>
    <s v="2024/01/10"/>
    <s v="Winter"/>
    <n v="11.000000000058208"/>
    <n v="0"/>
    <x v="0"/>
    <n v="12"/>
    <n v="1"/>
    <x v="3"/>
    <x v="64"/>
    <x v="723"/>
    <n v="350"/>
    <x v="15"/>
    <s v="OK"/>
    <x v="1"/>
    <x v="2"/>
    <x v="11"/>
    <x v="2"/>
    <s v="External"/>
    <n v="4.5"/>
    <x v="0"/>
    <s v="4.5"/>
    <n v="7.9890536723163846E-2"/>
  </r>
  <r>
    <s v="D1214"/>
    <s v="2024-01-09 22:00:00"/>
    <x v="33"/>
    <s v="2024-01-10 10:00:00"/>
    <s v="2024/01/10"/>
    <s v="2024-01-10 08:00:00"/>
    <s v="2024/01/10"/>
    <s v="Winter"/>
    <n v="9.9999999999417923"/>
    <n v="0"/>
    <x v="0"/>
    <n v="12"/>
    <n v="1"/>
    <x v="5"/>
    <x v="175"/>
    <x v="724"/>
    <n v="738"/>
    <x v="13"/>
    <s v="OK"/>
    <x v="1"/>
    <x v="2"/>
    <x v="48"/>
    <x v="2"/>
    <s v="External"/>
    <m/>
    <x v="4"/>
    <s v="4.2"/>
    <n v="0.27521929824561403"/>
  </r>
  <r>
    <s v="D1213"/>
    <s v="2024-01-09 21:00:00"/>
    <x v="33"/>
    <s v="2024-01-10 09:00:00"/>
    <s v="2024/01/10"/>
    <s v="2024-01-10 07:00:00"/>
    <s v="2024/01/10"/>
    <s v="Winter"/>
    <n v="9"/>
    <n v="0"/>
    <x v="0"/>
    <n v="12"/>
    <n v="1"/>
    <x v="5"/>
    <x v="521"/>
    <x v="725"/>
    <n v="260"/>
    <x v="19"/>
    <s v="OK"/>
    <x v="3"/>
    <x v="2"/>
    <x v="30"/>
    <x v="3"/>
    <s v="External"/>
    <n v="4.2"/>
    <x v="2"/>
    <s v="4.2"/>
    <n v="0.11779184247538678"/>
  </r>
  <r>
    <s v="D1212"/>
    <s v="2024-01-09 20:00:00"/>
    <x v="33"/>
    <s v="2024-01-10 08:00:00"/>
    <s v="2024/01/10"/>
    <s v="2024-01-10 06:00:00"/>
    <s v="2024/01/10"/>
    <s v="Winter"/>
    <n v="8.0000000000582077"/>
    <n v="0"/>
    <x v="0"/>
    <n v="12"/>
    <n v="1"/>
    <x v="4"/>
    <x v="522"/>
    <x v="726"/>
    <n v="219"/>
    <x v="10"/>
    <s v="OK"/>
    <x v="0"/>
    <x v="0"/>
    <x v="28"/>
    <x v="0"/>
    <s v="Internal"/>
    <n v="4.7"/>
    <x v="9"/>
    <s v="4.7"/>
    <n v="0.28887605850654352"/>
  </r>
  <r>
    <s v="D1211"/>
    <s v="2024-01-09 19:00:00"/>
    <x v="33"/>
    <s v="2024-01-10 07:00:00"/>
    <s v="2024/01/10"/>
    <s v="2024-01-10 05:00:00"/>
    <s v="2024/01/10"/>
    <s v="Winter"/>
    <n v="6.9999999999417923"/>
    <n v="0"/>
    <x v="0"/>
    <n v="12"/>
    <n v="1"/>
    <x v="0"/>
    <x v="523"/>
    <x v="727"/>
    <n v="658"/>
    <x v="26"/>
    <s v="OK"/>
    <x v="2"/>
    <x v="1"/>
    <x v="44"/>
    <x v="4"/>
    <s v="External"/>
    <n v="4.5"/>
    <x v="0"/>
    <s v="4.5"/>
    <n v="0.28725782414307005"/>
  </r>
  <r>
    <s v="D1210"/>
    <s v="2024-01-09 18:00:00"/>
    <x v="33"/>
    <s v="2024-01-10 06:00:00"/>
    <s v="2024/01/10"/>
    <s v="2024-01-10 04:00:00"/>
    <s v="2024/01/10"/>
    <s v="Winter"/>
    <n v="6"/>
    <n v="0"/>
    <x v="0"/>
    <n v="12"/>
    <n v="1"/>
    <x v="1"/>
    <x v="187"/>
    <x v="728"/>
    <n v="148"/>
    <x v="0"/>
    <s v="OK"/>
    <x v="0"/>
    <x v="1"/>
    <x v="17"/>
    <x v="2"/>
    <s v="Internal"/>
    <n v="3.8"/>
    <x v="3"/>
    <s v="3.8"/>
    <n v="1.0827777777777778"/>
  </r>
  <r>
    <s v="D1209"/>
    <s v="2024-01-09 17:00:00"/>
    <x v="33"/>
    <s v="2024-01-10 05:00:00"/>
    <s v="2024/01/10"/>
    <s v="2024-01-10 03:00:00"/>
    <s v="2024/01/10"/>
    <s v="Winter"/>
    <n v="5.0000000000582077"/>
    <n v="0"/>
    <x v="0"/>
    <n v="12"/>
    <n v="1"/>
    <x v="5"/>
    <x v="524"/>
    <x v="516"/>
    <n v="761"/>
    <x v="12"/>
    <s v="OK"/>
    <x v="0"/>
    <x v="3"/>
    <x v="7"/>
    <x v="3"/>
    <s v="External"/>
    <n v="4.2"/>
    <x v="2"/>
    <s v="4.2"/>
    <n v="0.67837746096401896"/>
  </r>
  <r>
    <s v="D1208"/>
    <s v="2024-01-09 16:00:00"/>
    <x v="33"/>
    <s v="2024-01-10 04:00:00"/>
    <s v="2024/01/10"/>
    <s v="2024-01-10 02:00:00"/>
    <s v="2024/01/10"/>
    <s v="Winter"/>
    <n v="3.9999999999417923"/>
    <n v="0"/>
    <x v="0"/>
    <n v="12"/>
    <n v="1"/>
    <x v="5"/>
    <x v="222"/>
    <x v="729"/>
    <n v="273"/>
    <x v="14"/>
    <s v="OK"/>
    <x v="0"/>
    <x v="3"/>
    <x v="49"/>
    <x v="1"/>
    <s v="Internal"/>
    <n v="4.2"/>
    <x v="2"/>
    <s v="4.2"/>
    <n v="0.29654811715481172"/>
  </r>
  <r>
    <s v="D1207"/>
    <s v="2024-01-09 15:00:00"/>
    <x v="33"/>
    <s v="2024-01-10 03:00:00"/>
    <s v="2024/01/10"/>
    <s v="2024-01-10 01:00:00"/>
    <s v="2024/01/10"/>
    <s v="Winter"/>
    <n v="3"/>
    <n v="0"/>
    <x v="0"/>
    <n v="12"/>
    <n v="1"/>
    <x v="3"/>
    <x v="525"/>
    <x v="730"/>
    <n v="201"/>
    <x v="1"/>
    <s v="OK"/>
    <x v="0"/>
    <x v="0"/>
    <x v="35"/>
    <x v="4"/>
    <s v="Internal"/>
    <n v="4.2"/>
    <x v="2"/>
    <s v="4.2"/>
    <n v="0.23744658119658119"/>
  </r>
  <r>
    <s v="D1206"/>
    <s v="2024-01-09 14:00:00"/>
    <x v="33"/>
    <s v="2024-01-10 02:00:00"/>
    <s v="2024/01/10"/>
    <s v="2024-01-10 00:00:00"/>
    <s v="2024/01/10"/>
    <s v="Winter"/>
    <n v="2.0000000000582077"/>
    <n v="0"/>
    <x v="0"/>
    <n v="12"/>
    <n v="1"/>
    <x v="3"/>
    <x v="374"/>
    <x v="731"/>
    <n v="637"/>
    <x v="3"/>
    <s v="OK"/>
    <x v="3"/>
    <x v="0"/>
    <x v="5"/>
    <x v="4"/>
    <s v="Internal"/>
    <n v="3.8"/>
    <x v="3"/>
    <s v="3.8"/>
    <n v="0.39701064701064703"/>
  </r>
  <r>
    <s v="D1205"/>
    <s v="2024-01-09 13:00:00"/>
    <x v="33"/>
    <s v="2024-01-10 01:00:00"/>
    <s v="2024/01/10"/>
    <s v="2024-01-09 23:00:00"/>
    <s v="2024/01/09"/>
    <s v="Winter"/>
    <n v="24.999999999941792"/>
    <n v="1"/>
    <x v="1"/>
    <n v="12"/>
    <n v="1"/>
    <x v="1"/>
    <x v="255"/>
    <x v="732"/>
    <n v="143"/>
    <x v="24"/>
    <s v="OK"/>
    <x v="2"/>
    <x v="0"/>
    <x v="46"/>
    <x v="1"/>
    <s v="Internal"/>
    <n v="4.5"/>
    <x v="0"/>
    <s v="4.5"/>
    <n v="1.1970134874759153"/>
  </r>
  <r>
    <s v="D1204"/>
    <s v="2024-01-09 12:00:00"/>
    <x v="33"/>
    <s v="2024-01-10 00:00:00"/>
    <s v="2024/01/10"/>
    <s v="2024-01-09 22:00:00"/>
    <s v="2024/01/09"/>
    <s v="Winter"/>
    <n v="24"/>
    <n v="1"/>
    <x v="1"/>
    <n v="12"/>
    <n v="1"/>
    <x v="0"/>
    <x v="526"/>
    <x v="733"/>
    <n v="477"/>
    <x v="21"/>
    <s v="OK"/>
    <x v="1"/>
    <x v="1"/>
    <x v="23"/>
    <x v="3"/>
    <s v="Internal"/>
    <m/>
    <x v="8"/>
    <s v="4.2"/>
    <n v="0.50799086757990863"/>
  </r>
  <r>
    <s v="D1203"/>
    <s v="2024-01-09 11:00:00"/>
    <x v="33"/>
    <s v="2024-01-09 23:00:00"/>
    <s v="2024/01/09"/>
    <s v="2024-01-09 21:00:00"/>
    <s v="2024/01/09"/>
    <s v="Winter"/>
    <n v="23.000000000058208"/>
    <n v="0"/>
    <x v="0"/>
    <n v="12"/>
    <n v="0"/>
    <x v="4"/>
    <x v="527"/>
    <x v="734"/>
    <n v="156"/>
    <x v="6"/>
    <s v="OK"/>
    <x v="0"/>
    <x v="0"/>
    <x v="28"/>
    <x v="2"/>
    <s v="Internal"/>
    <n v="4.7"/>
    <x v="9"/>
    <s v="4.7"/>
    <n v="0.80691056910569103"/>
  </r>
  <r>
    <s v="D1202"/>
    <s v="2024-01-09 10:00:00"/>
    <x v="33"/>
    <s v="2024-01-09 22:00:00"/>
    <s v="2024/01/09"/>
    <s v="2024-01-09 20:00:00"/>
    <s v="2024/01/09"/>
    <s v="Winter"/>
    <n v="21.999999999941792"/>
    <n v="0"/>
    <x v="0"/>
    <n v="12"/>
    <n v="0"/>
    <x v="1"/>
    <x v="528"/>
    <x v="735"/>
    <n v="142"/>
    <x v="4"/>
    <s v="OK"/>
    <x v="3"/>
    <x v="0"/>
    <x v="34"/>
    <x v="3"/>
    <s v="External"/>
    <n v="4"/>
    <x v="5"/>
    <s v="4"/>
    <n v="0.1636094674556213"/>
  </r>
  <r>
    <s v="D1201"/>
    <s v="2024-01-09 09:00:00"/>
    <x v="33"/>
    <s v="2024-01-09 21:00:00"/>
    <s v="2024/01/09"/>
    <s v="2024-01-09 19:00:00"/>
    <s v="2024/01/09"/>
    <s v="Winter"/>
    <n v="21"/>
    <n v="0"/>
    <x v="0"/>
    <n v="12"/>
    <n v="0"/>
    <x v="4"/>
    <x v="11"/>
    <x v="736"/>
    <n v="217"/>
    <x v="21"/>
    <s v="OK"/>
    <x v="3"/>
    <x v="1"/>
    <x v="32"/>
    <x v="0"/>
    <s v="External"/>
    <n v="4.5"/>
    <x v="0"/>
    <s v="4.5"/>
    <n v="0.8659072741806555"/>
  </r>
  <r>
    <s v="D1200"/>
    <s v="2024-01-09 08:00:00"/>
    <x v="33"/>
    <s v="2024-01-09 20:00:00"/>
    <s v="2024/01/09"/>
    <s v="2024-01-09 18:00:00"/>
    <s v="2024/01/09"/>
    <s v="Winter"/>
    <n v="20.000000000058208"/>
    <n v="0"/>
    <x v="0"/>
    <n v="12"/>
    <n v="0"/>
    <x v="3"/>
    <x v="529"/>
    <x v="737"/>
    <n v="72"/>
    <x v="2"/>
    <s v="OK"/>
    <x v="1"/>
    <x v="2"/>
    <x v="25"/>
    <x v="1"/>
    <s v="External"/>
    <m/>
    <x v="6"/>
    <s v="4.2"/>
    <n v="1.2097378277153559"/>
  </r>
  <r>
    <s v="D1199"/>
    <s v="2024-01-09 07:00:00"/>
    <x v="33"/>
    <s v="2024-01-09 19:00:00"/>
    <s v="2024/01/09"/>
    <s v="2024-01-09 17:00:00"/>
    <s v="2024/01/09"/>
    <s v="Winter"/>
    <n v="18.999999999941792"/>
    <n v="0"/>
    <x v="0"/>
    <n v="12"/>
    <n v="0"/>
    <x v="2"/>
    <x v="237"/>
    <x v="738"/>
    <n v="402"/>
    <x v="18"/>
    <s v="OK"/>
    <x v="3"/>
    <x v="0"/>
    <x v="47"/>
    <x v="3"/>
    <s v="Internal"/>
    <n v="4.7"/>
    <x v="9"/>
    <s v="4.7"/>
    <n v="0.50031036623215397"/>
  </r>
  <r>
    <s v="D1198"/>
    <s v="2024-01-09 06:00:00"/>
    <x v="33"/>
    <s v="2024-01-09 18:00:00"/>
    <s v="2024/01/09"/>
    <s v="2024-01-09 16:00:00"/>
    <s v="2024/01/09"/>
    <s v="Winter"/>
    <n v="18"/>
    <n v="0"/>
    <x v="0"/>
    <n v="12"/>
    <n v="0"/>
    <x v="0"/>
    <x v="329"/>
    <x v="739"/>
    <n v="610"/>
    <x v="5"/>
    <s v="OK"/>
    <x v="1"/>
    <x v="0"/>
    <x v="16"/>
    <x v="1"/>
    <s v="Internal"/>
    <n v="4.2"/>
    <x v="2"/>
    <s v="4.2"/>
    <n v="0.19518900343642612"/>
  </r>
  <r>
    <s v="D1197"/>
    <s v="2024-01-09 05:00:00"/>
    <x v="33"/>
    <s v="2024-01-09 17:00:00"/>
    <s v="2024/01/09"/>
    <s v="2024-01-09 15:00:00"/>
    <s v="2024/01/09"/>
    <s v="Winter"/>
    <n v="17.000000000058208"/>
    <n v="0"/>
    <x v="0"/>
    <n v="12"/>
    <n v="0"/>
    <x v="0"/>
    <x v="530"/>
    <x v="740"/>
    <n v="333"/>
    <x v="22"/>
    <s v="OK"/>
    <x v="0"/>
    <x v="0"/>
    <x v="46"/>
    <x v="4"/>
    <s v="External"/>
    <n v="3.8"/>
    <x v="3"/>
    <s v="3.8"/>
    <n v="0.19106304493628437"/>
  </r>
  <r>
    <s v="D1196"/>
    <s v="2024-01-09 04:00:00"/>
    <x v="33"/>
    <s v="2024-01-09 16:00:00"/>
    <s v="2024/01/09"/>
    <s v="2024-01-09 14:00:00"/>
    <s v="2024/01/09"/>
    <s v="Winter"/>
    <n v="15.999999999941792"/>
    <n v="0"/>
    <x v="0"/>
    <n v="12"/>
    <n v="0"/>
    <x v="0"/>
    <x v="531"/>
    <x v="741"/>
    <n v="634"/>
    <x v="18"/>
    <s v="OK"/>
    <x v="3"/>
    <x v="0"/>
    <x v="32"/>
    <x v="0"/>
    <s v="Internal"/>
    <m/>
    <x v="1"/>
    <s v="4.2"/>
    <n v="0.45909090909090911"/>
  </r>
  <r>
    <s v="D1195"/>
    <s v="2024-01-09 03:00:00"/>
    <x v="33"/>
    <s v="2024-01-09 15:00:00"/>
    <s v="2024/01/09"/>
    <s v="2024-01-09 13:00:00"/>
    <s v="2024/01/09"/>
    <s v="Winter"/>
    <n v="15"/>
    <n v="0"/>
    <x v="0"/>
    <n v="12"/>
    <n v="0"/>
    <x v="0"/>
    <x v="532"/>
    <x v="742"/>
    <n v="435"/>
    <x v="23"/>
    <s v="OK"/>
    <x v="3"/>
    <x v="3"/>
    <x v="12"/>
    <x v="4"/>
    <s v="External"/>
    <n v="4.7"/>
    <x v="9"/>
    <s v="4.7"/>
    <n v="1.1733333333333333"/>
  </r>
  <r>
    <s v="D1194"/>
    <s v="2024-01-09 02:00:00"/>
    <x v="33"/>
    <s v="2024-01-09 14:00:00"/>
    <s v="2024/01/09"/>
    <s v="2024-01-09 12:00:00"/>
    <s v="2024/01/09"/>
    <s v="Winter"/>
    <n v="14.000000000058208"/>
    <n v="0"/>
    <x v="0"/>
    <n v="12"/>
    <n v="0"/>
    <x v="1"/>
    <x v="533"/>
    <x v="743"/>
    <n v="350"/>
    <x v="18"/>
    <s v="OK"/>
    <x v="0"/>
    <x v="3"/>
    <x v="40"/>
    <x v="3"/>
    <s v="External"/>
    <n v="3.8"/>
    <x v="3"/>
    <s v="3.8"/>
    <n v="1.8569023569023568"/>
  </r>
  <r>
    <s v="D1193"/>
    <s v="2024-01-09 01:00:00"/>
    <x v="33"/>
    <s v="2024-01-09 13:00:00"/>
    <s v="2024/01/09"/>
    <s v="2024-01-09 11:00:00"/>
    <s v="2024/01/09"/>
    <s v="Winter"/>
    <n v="12.999999999941792"/>
    <n v="0"/>
    <x v="0"/>
    <n v="12"/>
    <n v="0"/>
    <x v="1"/>
    <x v="71"/>
    <x v="170"/>
    <n v="50"/>
    <x v="12"/>
    <s v="OK"/>
    <x v="0"/>
    <x v="1"/>
    <x v="45"/>
    <x v="2"/>
    <s v="Internal"/>
    <m/>
    <x v="14"/>
    <s v="4.1"/>
    <n v="6.1397849462365595E-2"/>
  </r>
  <r>
    <s v="D1192"/>
    <s v="2024-01-09 00:00:00"/>
    <x v="33"/>
    <s v="2024-01-09 12:00:00"/>
    <s v="2024/01/09"/>
    <s v="2024-01-09 10:00:00"/>
    <s v="2024/01/09"/>
    <s v="Winter"/>
    <n v="12"/>
    <n v="0"/>
    <x v="0"/>
    <n v="12"/>
    <n v="0"/>
    <x v="5"/>
    <x v="40"/>
    <x v="744"/>
    <n v="615"/>
    <x v="13"/>
    <s v="OK"/>
    <x v="3"/>
    <x v="2"/>
    <x v="25"/>
    <x v="4"/>
    <s v="External"/>
    <n v="4"/>
    <x v="5"/>
    <s v="4"/>
    <n v="0.10107684777288302"/>
  </r>
  <r>
    <s v="D1191"/>
    <s v="2024-01-08 23:00:00"/>
    <x v="34"/>
    <s v="2024-01-09 11:00:00"/>
    <s v="2024/01/09"/>
    <s v="2024-01-09 09:00:00"/>
    <s v="2024/01/09"/>
    <s v="Winter"/>
    <n v="11.000000000058208"/>
    <n v="0"/>
    <x v="0"/>
    <n v="12"/>
    <n v="1"/>
    <x v="5"/>
    <x v="333"/>
    <x v="745"/>
    <n v="413"/>
    <x v="12"/>
    <s v="OK"/>
    <x v="1"/>
    <x v="1"/>
    <x v="40"/>
    <x v="4"/>
    <s v="External"/>
    <m/>
    <x v="13"/>
    <s v="4.2"/>
    <n v="0.76190476190476186"/>
  </r>
  <r>
    <s v="D1190"/>
    <s v="2024-01-08 22:00:00"/>
    <x v="34"/>
    <s v="2024-01-09 10:00:00"/>
    <s v="2024/01/09"/>
    <s v="2024-01-09 08:00:00"/>
    <s v="2024/01/09"/>
    <s v="Winter"/>
    <n v="9.9999999999417923"/>
    <n v="0"/>
    <x v="0"/>
    <n v="12"/>
    <n v="1"/>
    <x v="0"/>
    <x v="417"/>
    <x v="746"/>
    <n v="299"/>
    <x v="25"/>
    <s v="OK"/>
    <x v="1"/>
    <x v="0"/>
    <x v="33"/>
    <x v="4"/>
    <s v="External"/>
    <n v="4.2"/>
    <x v="2"/>
    <s v="4.2"/>
    <n v="0.3824347454000856"/>
  </r>
  <r>
    <s v="D1189"/>
    <s v="2024-01-08 21:00:00"/>
    <x v="34"/>
    <s v="2024-01-09 09:00:00"/>
    <s v="2024/01/09"/>
    <s v="2024-01-09 07:00:00"/>
    <s v="2024/01/09"/>
    <s v="Winter"/>
    <n v="9"/>
    <n v="0"/>
    <x v="0"/>
    <n v="12"/>
    <n v="1"/>
    <x v="4"/>
    <x v="256"/>
    <x v="747"/>
    <n v="661"/>
    <x v="13"/>
    <s v="OK"/>
    <x v="0"/>
    <x v="0"/>
    <x v="13"/>
    <x v="3"/>
    <s v="Internal"/>
    <m/>
    <x v="8"/>
    <s v="4.2"/>
    <n v="1.5563725490196079"/>
  </r>
  <r>
    <s v="D1188"/>
    <s v="2024-01-08 20:00:00"/>
    <x v="34"/>
    <s v="2024-01-09 08:00:00"/>
    <s v="2024/01/09"/>
    <s v="2024-01-09 06:00:00"/>
    <s v="2024/01/09"/>
    <s v="Winter"/>
    <n v="8.0000000000582077"/>
    <n v="0"/>
    <x v="0"/>
    <n v="12"/>
    <n v="1"/>
    <x v="5"/>
    <x v="534"/>
    <x v="748"/>
    <n v="148"/>
    <x v="21"/>
    <s v="OK"/>
    <x v="1"/>
    <x v="0"/>
    <x v="44"/>
    <x v="3"/>
    <s v="External"/>
    <m/>
    <x v="11"/>
    <s v="4.2"/>
    <n v="1.2285902503293809"/>
  </r>
  <r>
    <s v="D1187"/>
    <s v="2024-01-08 19:00:00"/>
    <x v="34"/>
    <s v="2024-01-09 07:00:00"/>
    <s v="2024/01/09"/>
    <s v="2024-01-09 05:00:00"/>
    <s v="2024/01/09"/>
    <s v="Winter"/>
    <n v="6.9999999999417923"/>
    <n v="0"/>
    <x v="0"/>
    <n v="12"/>
    <n v="1"/>
    <x v="0"/>
    <x v="225"/>
    <x v="749"/>
    <n v="680"/>
    <x v="5"/>
    <s v="OK"/>
    <x v="1"/>
    <x v="2"/>
    <x v="18"/>
    <x v="3"/>
    <s v="External"/>
    <n v="3.8"/>
    <x v="3"/>
    <s v="3.8"/>
    <n v="0.87527233115468406"/>
  </r>
  <r>
    <s v="D1186"/>
    <s v="2024-01-08 18:00:00"/>
    <x v="34"/>
    <s v="2024-01-09 06:00:00"/>
    <s v="2024/01/09"/>
    <s v="2024-01-09 04:00:00"/>
    <s v="2024/01/09"/>
    <s v="Winter"/>
    <n v="6"/>
    <n v="0"/>
    <x v="0"/>
    <n v="12"/>
    <n v="1"/>
    <x v="5"/>
    <x v="402"/>
    <x v="97"/>
    <n v="332"/>
    <x v="28"/>
    <s v="OK"/>
    <x v="2"/>
    <x v="0"/>
    <x v="6"/>
    <x v="1"/>
    <s v="Internal"/>
    <n v="4.2"/>
    <x v="2"/>
    <s v="4.2"/>
    <n v="0.43264342774146697"/>
  </r>
  <r>
    <s v="D1185"/>
    <s v="2024-01-08 17:00:00"/>
    <x v="34"/>
    <s v="2024-01-09 05:00:00"/>
    <s v="2024/01/09"/>
    <s v="2024-01-09 03:00:00"/>
    <s v="2024/01/09"/>
    <s v="Winter"/>
    <n v="5.0000000000582077"/>
    <n v="0"/>
    <x v="0"/>
    <n v="12"/>
    <n v="1"/>
    <x v="4"/>
    <x v="535"/>
    <x v="750"/>
    <n v="269"/>
    <x v="19"/>
    <s v="OK"/>
    <x v="1"/>
    <x v="1"/>
    <x v="49"/>
    <x v="3"/>
    <s v="External"/>
    <m/>
    <x v="11"/>
    <s v="4.2"/>
    <n v="1.6036953242835597"/>
  </r>
  <r>
    <s v="D1184"/>
    <s v="2024-01-08 16:00:00"/>
    <x v="34"/>
    <s v="2024-01-09 04:00:00"/>
    <s v="2024/01/09"/>
    <s v="2024-01-09 02:00:00"/>
    <s v="2024/01/09"/>
    <s v="Winter"/>
    <n v="3.9999999999417923"/>
    <n v="0"/>
    <x v="0"/>
    <n v="12"/>
    <n v="1"/>
    <x v="1"/>
    <x v="536"/>
    <x v="751"/>
    <n v="166"/>
    <x v="27"/>
    <s v="OK"/>
    <x v="0"/>
    <x v="3"/>
    <x v="8"/>
    <x v="4"/>
    <s v="Internal"/>
    <n v="4.5"/>
    <x v="0"/>
    <s v="4.5"/>
    <n v="0.42668776371308015"/>
  </r>
  <r>
    <s v="D1183"/>
    <s v="2024-01-08 15:00:00"/>
    <x v="34"/>
    <s v="2024-01-09 03:00:00"/>
    <s v="2024/01/09"/>
    <s v="2024-01-09 01:00:00"/>
    <s v="2024/01/09"/>
    <s v="Winter"/>
    <n v="3"/>
    <n v="0"/>
    <x v="0"/>
    <n v="12"/>
    <n v="1"/>
    <x v="5"/>
    <x v="537"/>
    <x v="752"/>
    <n v="303"/>
    <x v="14"/>
    <s v="OK"/>
    <x v="3"/>
    <x v="0"/>
    <x v="3"/>
    <x v="0"/>
    <s v="External"/>
    <n v="3.8"/>
    <x v="3"/>
    <s v="3.8"/>
    <n v="1.3759541984732824"/>
  </r>
  <r>
    <s v="D1182"/>
    <s v="2024-01-08 14:00:00"/>
    <x v="34"/>
    <s v="2024-01-09 02:00:00"/>
    <s v="2024/01/09"/>
    <s v="2024-01-09 00:00:00"/>
    <s v="2024/01/09"/>
    <s v="Winter"/>
    <n v="2.0000000000582077"/>
    <n v="0"/>
    <x v="0"/>
    <n v="12"/>
    <n v="1"/>
    <x v="3"/>
    <x v="538"/>
    <x v="753"/>
    <n v="737"/>
    <x v="13"/>
    <s v="OK"/>
    <x v="3"/>
    <x v="0"/>
    <x v="21"/>
    <x v="0"/>
    <s v="Internal"/>
    <n v="3.8"/>
    <x v="3"/>
    <s v="3.8"/>
    <n v="1.8930348258706469"/>
  </r>
  <r>
    <s v="D1181"/>
    <s v="2024-01-08 13:00:00"/>
    <x v="34"/>
    <s v="2024-01-09 01:00:00"/>
    <s v="2024/01/09"/>
    <s v="2024-01-08 23:00:00"/>
    <s v="2024/01/08"/>
    <s v="Winter"/>
    <n v="24.999999999941792"/>
    <n v="1"/>
    <x v="1"/>
    <n v="12"/>
    <n v="1"/>
    <x v="1"/>
    <x v="539"/>
    <x v="446"/>
    <n v="685"/>
    <x v="13"/>
    <s v="OK"/>
    <x v="1"/>
    <x v="3"/>
    <x v="9"/>
    <x v="0"/>
    <s v="External"/>
    <n v="4.2"/>
    <x v="2"/>
    <s v="4.2"/>
    <n v="0.45622519841269843"/>
  </r>
  <r>
    <s v="D1180"/>
    <s v="2024-01-08 12:00:00"/>
    <x v="34"/>
    <s v="2024-01-09 00:00:00"/>
    <s v="2024/01/09"/>
    <s v="2024-01-08 22:00:00"/>
    <s v="2024/01/08"/>
    <s v="Winter"/>
    <n v="24"/>
    <n v="1"/>
    <x v="1"/>
    <n v="12"/>
    <n v="1"/>
    <x v="1"/>
    <x v="395"/>
    <x v="98"/>
    <n v="198"/>
    <x v="10"/>
    <s v="OK"/>
    <x v="0"/>
    <x v="3"/>
    <x v="21"/>
    <x v="2"/>
    <s v="External"/>
    <n v="4.2"/>
    <x v="2"/>
    <s v="4.2"/>
    <n v="0.12328178694158076"/>
  </r>
  <r>
    <s v="D1179"/>
    <s v="2024-01-08 11:00:00"/>
    <x v="34"/>
    <s v="2024-01-08 23:00:00"/>
    <s v="2024/01/08"/>
    <s v="2024-01-08 21:00:00"/>
    <s v="2024/01/08"/>
    <s v="Winter"/>
    <n v="23.000000000058208"/>
    <n v="0"/>
    <x v="0"/>
    <n v="12"/>
    <n v="0"/>
    <x v="1"/>
    <x v="313"/>
    <x v="754"/>
    <n v="684"/>
    <x v="24"/>
    <s v="OK"/>
    <x v="0"/>
    <x v="1"/>
    <x v="37"/>
    <x v="4"/>
    <s v="External"/>
    <n v="4"/>
    <x v="5"/>
    <s v="4"/>
    <n v="0.23776455026455026"/>
  </r>
  <r>
    <s v="D1178"/>
    <s v="2024-01-08 10:00:00"/>
    <x v="34"/>
    <s v="2024-01-08 22:00:00"/>
    <s v="2024/01/08"/>
    <s v="2024-01-08 20:00:00"/>
    <s v="2024/01/08"/>
    <s v="Winter"/>
    <n v="21.999999999941792"/>
    <n v="0"/>
    <x v="0"/>
    <n v="12"/>
    <n v="0"/>
    <x v="1"/>
    <x v="540"/>
    <x v="755"/>
    <n v="573"/>
    <x v="9"/>
    <s v="OK"/>
    <x v="0"/>
    <x v="2"/>
    <x v="12"/>
    <x v="3"/>
    <s v="External"/>
    <m/>
    <x v="11"/>
    <s v="4.2"/>
    <n v="0.32660044150110373"/>
  </r>
  <r>
    <s v="D1177"/>
    <s v="2024-01-08 09:00:00"/>
    <x v="34"/>
    <s v="2024-01-08 21:00:00"/>
    <s v="2024/01/08"/>
    <s v="2024-01-08 19:00:00"/>
    <s v="2024/01/08"/>
    <s v="Winter"/>
    <n v="21"/>
    <n v="0"/>
    <x v="0"/>
    <n v="12"/>
    <n v="0"/>
    <x v="0"/>
    <x v="411"/>
    <x v="756"/>
    <n v="54"/>
    <x v="3"/>
    <s v="OK"/>
    <x v="3"/>
    <x v="2"/>
    <x v="21"/>
    <x v="0"/>
    <s v="Internal"/>
    <m/>
    <x v="1"/>
    <s v="4.2"/>
    <n v="0.40478547854785479"/>
  </r>
  <r>
    <s v="D1176"/>
    <s v="2024-01-08 08:00:00"/>
    <x v="34"/>
    <s v="2024-01-08 20:00:00"/>
    <s v="2024/01/08"/>
    <s v="2024-01-08 18:00:00"/>
    <s v="2024/01/08"/>
    <s v="Winter"/>
    <n v="20.000000000058208"/>
    <n v="0"/>
    <x v="0"/>
    <n v="12"/>
    <n v="0"/>
    <x v="4"/>
    <x v="541"/>
    <x v="757"/>
    <n v="655"/>
    <x v="14"/>
    <s v="OK"/>
    <x v="2"/>
    <x v="0"/>
    <x v="30"/>
    <x v="2"/>
    <s v="External"/>
    <n v="4.2"/>
    <x v="2"/>
    <s v="4.2"/>
    <n v="5.4537521815008726E-2"/>
  </r>
  <r>
    <s v="D1175"/>
    <s v="2024-01-08 07:00:00"/>
    <x v="34"/>
    <s v="2024-01-08 19:00:00"/>
    <s v="2024/01/08"/>
    <s v="2024-01-08 17:00:00"/>
    <s v="2024/01/08"/>
    <s v="Winter"/>
    <n v="18.999999999941792"/>
    <n v="0"/>
    <x v="0"/>
    <n v="12"/>
    <n v="0"/>
    <x v="0"/>
    <x v="542"/>
    <x v="758"/>
    <n v="692"/>
    <x v="11"/>
    <s v="OK"/>
    <x v="0"/>
    <x v="3"/>
    <x v="40"/>
    <x v="2"/>
    <s v="Internal"/>
    <n v="4.5"/>
    <x v="0"/>
    <s v="4.5"/>
    <n v="1.0508578431372548"/>
  </r>
  <r>
    <s v="D1174"/>
    <s v="2024-01-08 06:00:00"/>
    <x v="34"/>
    <s v="2024-01-08 18:00:00"/>
    <s v="2024/01/08"/>
    <s v="2024-01-08 16:00:00"/>
    <s v="2024/01/08"/>
    <s v="Winter"/>
    <n v="18"/>
    <n v="0"/>
    <x v="0"/>
    <n v="12"/>
    <n v="0"/>
    <x v="0"/>
    <x v="543"/>
    <x v="759"/>
    <n v="346"/>
    <x v="12"/>
    <s v="OK"/>
    <x v="2"/>
    <x v="0"/>
    <x v="36"/>
    <x v="2"/>
    <s v="External"/>
    <n v="4.7"/>
    <x v="9"/>
    <s v="4.7"/>
    <n v="4.0385416666666663"/>
  </r>
  <r>
    <s v="D1173"/>
    <s v="2024-01-08 05:00:00"/>
    <x v="34"/>
    <s v="2024-01-08 17:00:00"/>
    <s v="2024/01/08"/>
    <s v="2024-01-08 15:00:00"/>
    <s v="2024/01/08"/>
    <s v="Winter"/>
    <n v="17.000000000058208"/>
    <n v="0"/>
    <x v="0"/>
    <n v="12"/>
    <n v="0"/>
    <x v="4"/>
    <x v="213"/>
    <x v="447"/>
    <n v="751"/>
    <x v="18"/>
    <s v="OK"/>
    <x v="1"/>
    <x v="3"/>
    <x v="7"/>
    <x v="1"/>
    <s v="Internal"/>
    <n v="3.8"/>
    <x v="3"/>
    <s v="3.8"/>
    <n v="1.312280701754386"/>
  </r>
  <r>
    <s v="D1172"/>
    <s v="2024-01-08 04:00:00"/>
    <x v="34"/>
    <s v="2024-01-08 16:00:00"/>
    <s v="2024/01/08"/>
    <s v="2024-01-08 14:00:00"/>
    <s v="2024/01/08"/>
    <s v="Winter"/>
    <n v="15.999999999941792"/>
    <n v="0"/>
    <x v="0"/>
    <n v="12"/>
    <n v="0"/>
    <x v="4"/>
    <x v="544"/>
    <x v="760"/>
    <n v="582"/>
    <x v="1"/>
    <s v="OK"/>
    <x v="1"/>
    <x v="2"/>
    <x v="31"/>
    <x v="0"/>
    <s v="External"/>
    <n v="4.7"/>
    <x v="9"/>
    <s v="4.7"/>
    <n v="0.17164454277286137"/>
  </r>
  <r>
    <s v="D1171"/>
    <s v="2024-01-08 03:00:00"/>
    <x v="34"/>
    <s v="2024-01-08 15:00:00"/>
    <s v="2024/01/08"/>
    <s v="2024-01-08 13:00:00"/>
    <s v="2024/01/08"/>
    <s v="Winter"/>
    <n v="15"/>
    <n v="0"/>
    <x v="0"/>
    <n v="12"/>
    <n v="0"/>
    <x v="2"/>
    <x v="545"/>
    <x v="369"/>
    <n v="181"/>
    <x v="2"/>
    <s v="OK"/>
    <x v="2"/>
    <x v="1"/>
    <x v="14"/>
    <x v="2"/>
    <s v="External"/>
    <m/>
    <x v="4"/>
    <s v="4.2"/>
    <n v="0.64307228915662651"/>
  </r>
  <r>
    <s v="D1170"/>
    <s v="2024-01-08 02:00:00"/>
    <x v="34"/>
    <s v="2024-01-08 14:00:00"/>
    <s v="2024/01/08"/>
    <s v="2024-01-08 12:00:00"/>
    <s v="2024/01/08"/>
    <s v="Winter"/>
    <n v="14.000000000058208"/>
    <n v="0"/>
    <x v="0"/>
    <n v="12"/>
    <n v="0"/>
    <x v="4"/>
    <x v="134"/>
    <x v="761"/>
    <n v="295"/>
    <x v="22"/>
    <s v="OK"/>
    <x v="3"/>
    <x v="2"/>
    <x v="19"/>
    <x v="3"/>
    <s v="Internal"/>
    <m/>
    <x v="8"/>
    <s v="4.2"/>
    <n v="7.7192982456140355E-2"/>
  </r>
  <r>
    <s v="D1169"/>
    <s v="2024-01-08 01:00:00"/>
    <x v="34"/>
    <s v="2024-01-08 13:00:00"/>
    <s v="2024/01/08"/>
    <s v="2024-01-08 11:00:00"/>
    <s v="2024/01/08"/>
    <s v="Winter"/>
    <n v="12.999999999941792"/>
    <n v="0"/>
    <x v="0"/>
    <n v="12"/>
    <n v="0"/>
    <x v="3"/>
    <x v="546"/>
    <x v="762"/>
    <n v="527"/>
    <x v="12"/>
    <s v="OK"/>
    <x v="1"/>
    <x v="1"/>
    <x v="13"/>
    <x v="4"/>
    <s v="Internal"/>
    <m/>
    <x v="10"/>
    <s v="4.3"/>
    <n v="0.16433021806853582"/>
  </r>
  <r>
    <s v="D1168"/>
    <s v="2024-01-08 00:00:00"/>
    <x v="34"/>
    <s v="2024-01-08 12:00:00"/>
    <s v="2024/01/08"/>
    <s v="2024-01-08 10:00:00"/>
    <s v="2024/01/08"/>
    <s v="Winter"/>
    <n v="12"/>
    <n v="0"/>
    <x v="0"/>
    <n v="12"/>
    <n v="0"/>
    <x v="0"/>
    <x v="547"/>
    <x v="763"/>
    <n v="678"/>
    <x v="24"/>
    <s v="OK"/>
    <x v="3"/>
    <x v="0"/>
    <x v="34"/>
    <x v="4"/>
    <s v="External"/>
    <m/>
    <x v="13"/>
    <s v="4.2"/>
    <n v="0.91144200626959249"/>
  </r>
  <r>
    <s v="D1167"/>
    <s v="2024-01-07 23:00:00"/>
    <x v="35"/>
    <s v="2024-01-08 11:00:00"/>
    <s v="2024/01/08"/>
    <s v="2024-01-08 09:00:00"/>
    <s v="2024/01/08"/>
    <s v="Winter"/>
    <n v="11.000000000058208"/>
    <n v="0"/>
    <x v="0"/>
    <n v="12"/>
    <n v="1"/>
    <x v="2"/>
    <x v="403"/>
    <x v="764"/>
    <n v="645"/>
    <x v="21"/>
    <s v="OK"/>
    <x v="3"/>
    <x v="2"/>
    <x v="32"/>
    <x v="1"/>
    <s v="External"/>
    <n v="4"/>
    <x v="5"/>
    <s v="4"/>
    <n v="0.90117994100294985"/>
  </r>
  <r>
    <s v="D1166"/>
    <s v="2024-01-07 22:00:00"/>
    <x v="35"/>
    <s v="2024-01-08 10:00:00"/>
    <s v="2024/01/08"/>
    <s v="2024-01-08 08:00:00"/>
    <s v="2024/01/08"/>
    <s v="Winter"/>
    <n v="9.9999999999417923"/>
    <n v="0"/>
    <x v="0"/>
    <n v="12"/>
    <n v="1"/>
    <x v="1"/>
    <x v="337"/>
    <x v="765"/>
    <n v="203"/>
    <x v="20"/>
    <s v="OK"/>
    <x v="0"/>
    <x v="1"/>
    <x v="34"/>
    <x v="0"/>
    <s v="Internal"/>
    <n v="4.2"/>
    <x v="2"/>
    <s v="4.2"/>
    <n v="0.4084022038567493"/>
  </r>
  <r>
    <s v="D1165"/>
    <s v="2024-01-07 21:00:00"/>
    <x v="35"/>
    <s v="2024-01-08 09:00:00"/>
    <s v="2024/01/08"/>
    <s v="2024-01-08 07:00:00"/>
    <s v="2024/01/08"/>
    <s v="Winter"/>
    <n v="9"/>
    <n v="0"/>
    <x v="0"/>
    <n v="12"/>
    <n v="1"/>
    <x v="2"/>
    <x v="548"/>
    <x v="55"/>
    <n v="452"/>
    <x v="18"/>
    <s v="OK"/>
    <x v="3"/>
    <x v="2"/>
    <x v="26"/>
    <x v="3"/>
    <s v="Internal"/>
    <n v="4.2"/>
    <x v="2"/>
    <s v="4.2"/>
    <n v="0.23644406392694065"/>
  </r>
  <r>
    <s v="D1164"/>
    <s v="2024-01-07 20:00:00"/>
    <x v="35"/>
    <s v="2024-01-08 08:00:00"/>
    <s v="2024/01/08"/>
    <s v="2024-01-08 06:00:00"/>
    <s v="2024/01/08"/>
    <s v="Winter"/>
    <n v="8.0000000000582077"/>
    <n v="0"/>
    <x v="0"/>
    <n v="12"/>
    <n v="1"/>
    <x v="0"/>
    <x v="549"/>
    <x v="766"/>
    <n v="570"/>
    <x v="19"/>
    <s v="OK"/>
    <x v="2"/>
    <x v="2"/>
    <x v="18"/>
    <x v="1"/>
    <s v="External"/>
    <n v="4"/>
    <x v="5"/>
    <s v="4"/>
    <n v="0.14410621761658032"/>
  </r>
  <r>
    <s v="D1163"/>
    <s v="2024-01-07 19:00:00"/>
    <x v="35"/>
    <s v="2024-01-08 07:00:00"/>
    <s v="2024/01/08"/>
    <s v="2024-01-08 05:00:00"/>
    <s v="2024/01/08"/>
    <s v="Winter"/>
    <n v="6.9999999999417923"/>
    <n v="0"/>
    <x v="0"/>
    <n v="12"/>
    <n v="1"/>
    <x v="5"/>
    <x v="298"/>
    <x v="767"/>
    <n v="295"/>
    <x v="20"/>
    <s v="OK"/>
    <x v="0"/>
    <x v="3"/>
    <x v="26"/>
    <x v="4"/>
    <s v="Internal"/>
    <n v="4.5"/>
    <x v="0"/>
    <s v="4.5"/>
    <n v="1.0545977011494252"/>
  </r>
  <r>
    <s v="D1162"/>
    <s v="2024-01-07 18:00:00"/>
    <x v="35"/>
    <s v="2024-01-08 06:00:00"/>
    <s v="2024/01/08"/>
    <s v="2024-01-08 04:00:00"/>
    <s v="2024/01/08"/>
    <s v="Winter"/>
    <n v="6"/>
    <n v="0"/>
    <x v="0"/>
    <n v="12"/>
    <n v="1"/>
    <x v="3"/>
    <x v="435"/>
    <x v="768"/>
    <n v="458"/>
    <x v="24"/>
    <s v="OK"/>
    <x v="1"/>
    <x v="0"/>
    <x v="20"/>
    <x v="2"/>
    <s v="External"/>
    <n v="3.8"/>
    <x v="3"/>
    <s v="3.8"/>
    <n v="6.4357567443987199E-2"/>
  </r>
  <r>
    <s v="D1161"/>
    <s v="2024-01-07 17:00:00"/>
    <x v="35"/>
    <s v="2024-01-08 05:00:00"/>
    <s v="2024/01/08"/>
    <s v="2024-01-08 03:00:00"/>
    <s v="2024/01/08"/>
    <s v="Winter"/>
    <n v="5.0000000000582077"/>
    <n v="0"/>
    <x v="0"/>
    <n v="12"/>
    <n v="1"/>
    <x v="2"/>
    <x v="550"/>
    <x v="556"/>
    <n v="708"/>
    <x v="18"/>
    <s v="OK"/>
    <x v="3"/>
    <x v="2"/>
    <x v="12"/>
    <x v="1"/>
    <s v="Internal"/>
    <n v="3.8"/>
    <x v="3"/>
    <s v="3.8"/>
    <n v="0.26960293626960291"/>
  </r>
  <r>
    <s v="D1160"/>
    <s v="2024-01-07 16:00:00"/>
    <x v="35"/>
    <s v="2024-01-08 04:00:00"/>
    <s v="2024/01/08"/>
    <s v="2024-01-08 02:00:00"/>
    <s v="2024/01/08"/>
    <s v="Winter"/>
    <n v="3.9999999999417923"/>
    <n v="0"/>
    <x v="0"/>
    <n v="12"/>
    <n v="1"/>
    <x v="4"/>
    <x v="73"/>
    <x v="769"/>
    <n v="718"/>
    <x v="18"/>
    <s v="OK"/>
    <x v="2"/>
    <x v="2"/>
    <x v="22"/>
    <x v="1"/>
    <s v="Internal"/>
    <m/>
    <x v="12"/>
    <s v="4.2"/>
    <n v="0.40494137353433834"/>
  </r>
  <r>
    <s v="D1159"/>
    <s v="2024-01-07 15:00:00"/>
    <x v="35"/>
    <s v="2024-01-08 03:00:00"/>
    <s v="2024/01/08"/>
    <s v="2024-01-08 01:00:00"/>
    <s v="2024/01/08"/>
    <s v="Winter"/>
    <n v="3"/>
    <n v="0"/>
    <x v="0"/>
    <n v="12"/>
    <n v="1"/>
    <x v="1"/>
    <x v="18"/>
    <x v="332"/>
    <n v="454"/>
    <x v="17"/>
    <s v="OK"/>
    <x v="3"/>
    <x v="2"/>
    <x v="17"/>
    <x v="1"/>
    <s v="Internal"/>
    <n v="4"/>
    <x v="5"/>
    <s v="4"/>
    <n v="2.817204301075269"/>
  </r>
  <r>
    <s v="D1158"/>
    <s v="2024-01-07 14:00:00"/>
    <x v="35"/>
    <s v="2024-01-08 02:00:00"/>
    <s v="2024/01/08"/>
    <s v="2024-01-08 00:00:00"/>
    <s v="2024/01/08"/>
    <s v="Winter"/>
    <n v="2.0000000000582077"/>
    <n v="0"/>
    <x v="0"/>
    <n v="12"/>
    <n v="1"/>
    <x v="4"/>
    <x v="551"/>
    <x v="770"/>
    <n v="388"/>
    <x v="14"/>
    <s v="OK"/>
    <x v="1"/>
    <x v="0"/>
    <x v="18"/>
    <x v="4"/>
    <s v="External"/>
    <n v="4.2"/>
    <x v="2"/>
    <s v="4.2"/>
    <n v="4.2065972222222223"/>
  </r>
  <r>
    <s v="D1157"/>
    <s v="2024-01-07 13:00:00"/>
    <x v="35"/>
    <s v="2024-01-08 01:00:00"/>
    <s v="2024/01/08"/>
    <s v="2024-01-07 23:00:00"/>
    <s v="2024/01/07"/>
    <s v="Winter"/>
    <n v="24.999999999941792"/>
    <n v="1"/>
    <x v="1"/>
    <n v="12"/>
    <n v="1"/>
    <x v="5"/>
    <x v="552"/>
    <x v="771"/>
    <n v="535"/>
    <x v="10"/>
    <s v="OK"/>
    <x v="2"/>
    <x v="0"/>
    <x v="1"/>
    <x v="0"/>
    <s v="External"/>
    <n v="4.7"/>
    <x v="9"/>
    <s v="4.7"/>
    <n v="0.79269972451790638"/>
  </r>
  <r>
    <s v="D1156"/>
    <s v="2024-01-07 12:00:00"/>
    <x v="35"/>
    <s v="2024-01-08 00:00:00"/>
    <s v="2024/01/08"/>
    <s v="2024-01-07 22:00:00"/>
    <s v="2024/01/07"/>
    <s v="Winter"/>
    <n v="24"/>
    <n v="1"/>
    <x v="1"/>
    <n v="12"/>
    <n v="1"/>
    <x v="5"/>
    <x v="223"/>
    <x v="772"/>
    <n v="149"/>
    <x v="15"/>
    <s v="OK"/>
    <x v="2"/>
    <x v="3"/>
    <x v="3"/>
    <x v="2"/>
    <s v="External"/>
    <n v="4.7"/>
    <x v="9"/>
    <s v="4.7"/>
    <n v="0.68841515934539188"/>
  </r>
  <r>
    <s v="D1155"/>
    <s v="2024-01-07 11:00:00"/>
    <x v="35"/>
    <s v="2024-01-07 23:00:00"/>
    <s v="2024/01/07"/>
    <s v="2024-01-07 21:00:00"/>
    <s v="2024/01/07"/>
    <s v="Winter"/>
    <n v="23.000000000058208"/>
    <n v="0"/>
    <x v="0"/>
    <n v="12"/>
    <n v="0"/>
    <x v="2"/>
    <x v="396"/>
    <x v="773"/>
    <n v="191"/>
    <x v="28"/>
    <s v="OK"/>
    <x v="1"/>
    <x v="0"/>
    <x v="28"/>
    <x v="1"/>
    <s v="Internal"/>
    <n v="4.5"/>
    <x v="0"/>
    <s v="4.5"/>
    <n v="1.218558282208589"/>
  </r>
  <r>
    <s v="D1154"/>
    <s v="2024-01-07 10:00:00"/>
    <x v="35"/>
    <s v="2024-01-07 22:00:00"/>
    <s v="2024/01/07"/>
    <s v="2024-01-07 20:00:00"/>
    <s v="2024/01/07"/>
    <s v="Winter"/>
    <n v="21.999999999941792"/>
    <n v="0"/>
    <x v="0"/>
    <n v="12"/>
    <n v="0"/>
    <x v="5"/>
    <x v="429"/>
    <x v="774"/>
    <n v="224"/>
    <x v="12"/>
    <s v="OK"/>
    <x v="1"/>
    <x v="2"/>
    <x v="2"/>
    <x v="4"/>
    <s v="External"/>
    <n v="3.8"/>
    <x v="3"/>
    <s v="3.8"/>
    <n v="0.59431818181818186"/>
  </r>
  <r>
    <s v="D1153"/>
    <s v="2024-01-07 09:00:00"/>
    <x v="35"/>
    <s v="2024-01-07 21:00:00"/>
    <s v="2024/01/07"/>
    <s v="2024-01-07 19:00:00"/>
    <s v="2024/01/07"/>
    <s v="Winter"/>
    <n v="21"/>
    <n v="0"/>
    <x v="0"/>
    <n v="12"/>
    <n v="0"/>
    <x v="0"/>
    <x v="551"/>
    <x v="723"/>
    <n v="693"/>
    <x v="24"/>
    <s v="OK"/>
    <x v="3"/>
    <x v="3"/>
    <x v="49"/>
    <x v="4"/>
    <s v="Internal"/>
    <n v="4.7"/>
    <x v="9"/>
    <s v="4.7"/>
    <n v="0.78559027777777779"/>
  </r>
  <r>
    <s v="D1152"/>
    <s v="2024-01-07 08:00:00"/>
    <x v="35"/>
    <s v="2024-01-07 20:00:00"/>
    <s v="2024/01/07"/>
    <s v="2024-01-07 18:00:00"/>
    <s v="2024/01/07"/>
    <s v="Winter"/>
    <n v="20.000000000058208"/>
    <n v="0"/>
    <x v="0"/>
    <n v="12"/>
    <n v="0"/>
    <x v="1"/>
    <x v="326"/>
    <x v="364"/>
    <n v="408"/>
    <x v="24"/>
    <s v="OK"/>
    <x v="2"/>
    <x v="0"/>
    <x v="18"/>
    <x v="1"/>
    <s v="Internal"/>
    <m/>
    <x v="12"/>
    <s v="4.2"/>
    <n v="0.94453551912568301"/>
  </r>
  <r>
    <s v="D1151"/>
    <s v="2024-01-07 07:00:00"/>
    <x v="35"/>
    <s v="2024-01-07 19:00:00"/>
    <s v="2024/01/07"/>
    <s v="2024-01-07 17:00:00"/>
    <s v="2024/01/07"/>
    <s v="Winter"/>
    <n v="18.999999999941792"/>
    <n v="0"/>
    <x v="0"/>
    <n v="12"/>
    <n v="0"/>
    <x v="4"/>
    <x v="553"/>
    <x v="775"/>
    <n v="418"/>
    <x v="3"/>
    <s v="OK"/>
    <x v="1"/>
    <x v="2"/>
    <x v="10"/>
    <x v="1"/>
    <s v="Internal"/>
    <n v="4.5"/>
    <x v="0"/>
    <s v="4.5"/>
    <n v="0.59650383141762453"/>
  </r>
  <r>
    <s v="D1150"/>
    <s v="2024-01-07 06:00:00"/>
    <x v="35"/>
    <s v="2024-01-07 18:00:00"/>
    <s v="2024/01/07"/>
    <s v="2024-01-07 16:00:00"/>
    <s v="2024/01/07"/>
    <s v="Winter"/>
    <n v="18"/>
    <n v="0"/>
    <x v="0"/>
    <n v="12"/>
    <n v="0"/>
    <x v="5"/>
    <x v="252"/>
    <x v="776"/>
    <n v="194"/>
    <x v="8"/>
    <s v="OK"/>
    <x v="2"/>
    <x v="2"/>
    <x v="45"/>
    <x v="3"/>
    <s v="Internal"/>
    <m/>
    <x v="8"/>
    <s v="4.2"/>
    <n v="0.29133333333333333"/>
  </r>
  <r>
    <s v="D1149"/>
    <s v="2024-01-07 05:00:00"/>
    <x v="35"/>
    <s v="2024-01-07 17:00:00"/>
    <s v="2024/01/07"/>
    <s v="2024-01-07 15:00:00"/>
    <s v="2024/01/07"/>
    <s v="Winter"/>
    <n v="17.000000000058208"/>
    <n v="0"/>
    <x v="0"/>
    <n v="12"/>
    <n v="0"/>
    <x v="0"/>
    <x v="467"/>
    <x v="777"/>
    <n v="680"/>
    <x v="10"/>
    <s v="OK"/>
    <x v="2"/>
    <x v="0"/>
    <x v="44"/>
    <x v="2"/>
    <s v="External"/>
    <m/>
    <x v="4"/>
    <s v="4.2"/>
    <n v="0.42043259945925066"/>
  </r>
  <r>
    <s v="D1148"/>
    <s v="2024-01-07 04:00:00"/>
    <x v="35"/>
    <s v="2024-01-07 16:00:00"/>
    <s v="2024/01/07"/>
    <s v="2024-01-07 14:00:00"/>
    <s v="2024/01/07"/>
    <s v="Winter"/>
    <n v="15.999999999941792"/>
    <n v="0"/>
    <x v="0"/>
    <n v="12"/>
    <n v="0"/>
    <x v="3"/>
    <x v="125"/>
    <x v="778"/>
    <n v="546"/>
    <x v="2"/>
    <s v="OK"/>
    <x v="3"/>
    <x v="2"/>
    <x v="22"/>
    <x v="3"/>
    <s v="Internal"/>
    <n v="4.7"/>
    <x v="9"/>
    <s v="4.7"/>
    <n v="2.3247311827956989"/>
  </r>
  <r>
    <s v="D1147"/>
    <s v="2024-01-07 03:00:00"/>
    <x v="35"/>
    <s v="2024-01-07 15:00:00"/>
    <s v="2024/01/07"/>
    <s v="2024-01-07 13:00:00"/>
    <s v="2024/01/07"/>
    <s v="Winter"/>
    <n v="15"/>
    <n v="0"/>
    <x v="0"/>
    <n v="12"/>
    <n v="0"/>
    <x v="2"/>
    <x v="363"/>
    <x v="779"/>
    <n v="311"/>
    <x v="21"/>
    <s v="OK"/>
    <x v="0"/>
    <x v="3"/>
    <x v="6"/>
    <x v="2"/>
    <s v="Internal"/>
    <n v="4.2"/>
    <x v="2"/>
    <s v="4.2"/>
    <n v="0.82165605095541405"/>
  </r>
  <r>
    <s v="D1146"/>
    <s v="2024-01-07 02:00:00"/>
    <x v="35"/>
    <s v="2024-01-07 14:00:00"/>
    <s v="2024/01/07"/>
    <s v="2024-01-07 12:00:00"/>
    <s v="2024/01/07"/>
    <s v="Winter"/>
    <n v="14.000000000058208"/>
    <n v="0"/>
    <x v="0"/>
    <n v="12"/>
    <n v="0"/>
    <x v="4"/>
    <x v="554"/>
    <x v="780"/>
    <n v="724"/>
    <x v="10"/>
    <s v="OK"/>
    <x v="2"/>
    <x v="0"/>
    <x v="2"/>
    <x v="1"/>
    <s v="Internal"/>
    <n v="4.7"/>
    <x v="9"/>
    <s v="4.7"/>
    <n v="0.19549266247379454"/>
  </r>
  <r>
    <s v="D1145"/>
    <s v="2024-01-07 01:00:00"/>
    <x v="35"/>
    <s v="2024-01-07 13:00:00"/>
    <s v="2024/01/07"/>
    <s v="2024-01-07 11:00:00"/>
    <s v="2024/01/07"/>
    <s v="Winter"/>
    <n v="12.999999999941792"/>
    <n v="0"/>
    <x v="0"/>
    <n v="12"/>
    <n v="0"/>
    <x v="0"/>
    <x v="235"/>
    <x v="781"/>
    <n v="74"/>
    <x v="9"/>
    <s v="OK"/>
    <x v="3"/>
    <x v="0"/>
    <x v="9"/>
    <x v="0"/>
    <s v="External"/>
    <n v="4.7"/>
    <x v="9"/>
    <s v="4.7"/>
    <n v="0.33076514346439956"/>
  </r>
  <r>
    <s v="D1144"/>
    <s v="2024-01-07 00:00:00"/>
    <x v="35"/>
    <s v="2024-01-07 12:00:00"/>
    <s v="2024/01/07"/>
    <s v="2024-01-07 10:00:00"/>
    <s v="2024/01/07"/>
    <s v="Winter"/>
    <n v="12"/>
    <n v="0"/>
    <x v="0"/>
    <n v="12"/>
    <n v="0"/>
    <x v="5"/>
    <x v="555"/>
    <x v="782"/>
    <n v="793"/>
    <x v="25"/>
    <s v="OK"/>
    <x v="3"/>
    <x v="2"/>
    <x v="49"/>
    <x v="4"/>
    <s v="External"/>
    <m/>
    <x v="13"/>
    <s v="4.2"/>
    <n v="8.8485316846986087E-2"/>
  </r>
  <r>
    <s v="D1143"/>
    <s v="2024-01-06 23:00:00"/>
    <x v="36"/>
    <s v="2024-01-07 11:00:00"/>
    <s v="2024/01/07"/>
    <s v="2024-01-07 09:00:00"/>
    <s v="2024/01/07"/>
    <s v="Winter"/>
    <n v="11.000000000058208"/>
    <n v="0"/>
    <x v="0"/>
    <n v="12"/>
    <n v="1"/>
    <x v="3"/>
    <x v="474"/>
    <x v="783"/>
    <n v="197"/>
    <x v="23"/>
    <s v="OK"/>
    <x v="2"/>
    <x v="3"/>
    <x v="15"/>
    <x v="2"/>
    <s v="External"/>
    <n v="4"/>
    <x v="5"/>
    <s v="4"/>
    <n v="0.30993520518358531"/>
  </r>
  <r>
    <s v="D1142"/>
    <s v="2024-01-06 22:00:00"/>
    <x v="36"/>
    <s v="2024-01-07 10:00:00"/>
    <s v="2024/01/07"/>
    <s v="2024-01-07 08:00:00"/>
    <s v="2024/01/07"/>
    <s v="Winter"/>
    <n v="9.9999999999417923"/>
    <n v="0"/>
    <x v="0"/>
    <n v="12"/>
    <n v="1"/>
    <x v="2"/>
    <x v="555"/>
    <x v="784"/>
    <n v="66"/>
    <x v="16"/>
    <s v="OK"/>
    <x v="3"/>
    <x v="1"/>
    <x v="21"/>
    <x v="1"/>
    <s v="Internal"/>
    <n v="4.2"/>
    <x v="2"/>
    <s v="4.2"/>
    <n v="0.15236991241628026"/>
  </r>
  <r>
    <s v="D1141"/>
    <s v="2024-01-06 21:00:00"/>
    <x v="36"/>
    <s v="2024-01-07 09:00:00"/>
    <s v="2024/01/07"/>
    <s v="2024-01-07 07:00:00"/>
    <s v="2024/01/07"/>
    <s v="Winter"/>
    <n v="9"/>
    <n v="0"/>
    <x v="0"/>
    <n v="12"/>
    <n v="1"/>
    <x v="2"/>
    <x v="556"/>
    <x v="785"/>
    <n v="351"/>
    <x v="22"/>
    <s v="OK"/>
    <x v="1"/>
    <x v="2"/>
    <x v="9"/>
    <x v="3"/>
    <s v="Internal"/>
    <m/>
    <x v="8"/>
    <s v="4.2"/>
    <n v="0.69084119496855345"/>
  </r>
  <r>
    <s v="D1140"/>
    <s v="2024-01-06 20:00:00"/>
    <x v="36"/>
    <s v="2024-01-07 08:00:00"/>
    <s v="2024/01/07"/>
    <s v="2024-01-07 06:00:00"/>
    <s v="2024/01/07"/>
    <s v="Winter"/>
    <n v="8.0000000000582077"/>
    <n v="0"/>
    <x v="0"/>
    <n v="12"/>
    <n v="1"/>
    <x v="2"/>
    <x v="557"/>
    <x v="786"/>
    <n v="189"/>
    <x v="5"/>
    <s v="OK"/>
    <x v="2"/>
    <x v="2"/>
    <x v="47"/>
    <x v="0"/>
    <s v="External"/>
    <n v="4"/>
    <x v="5"/>
    <s v="4"/>
    <n v="0.33344891354600092"/>
  </r>
  <r>
    <s v="D1139"/>
    <s v="2024-01-06 19:00:00"/>
    <x v="36"/>
    <s v="2024-01-07 07:00:00"/>
    <s v="2024/01/07"/>
    <s v="2024-01-07 05:00:00"/>
    <s v="2024/01/07"/>
    <s v="Winter"/>
    <n v="6.9999999999417923"/>
    <n v="0"/>
    <x v="0"/>
    <n v="12"/>
    <n v="1"/>
    <x v="3"/>
    <x v="217"/>
    <x v="787"/>
    <n v="148"/>
    <x v="23"/>
    <s v="OK"/>
    <x v="2"/>
    <x v="1"/>
    <x v="6"/>
    <x v="4"/>
    <s v="Internal"/>
    <n v="4.5"/>
    <x v="0"/>
    <s v="4.5"/>
    <n v="0.40737847222222223"/>
  </r>
  <r>
    <s v="D1138"/>
    <s v="2024-01-06 18:00:00"/>
    <x v="36"/>
    <s v="2024-01-07 06:00:00"/>
    <s v="2024/01/07"/>
    <s v="2024-01-07 04:00:00"/>
    <s v="2024/01/07"/>
    <s v="Winter"/>
    <n v="6"/>
    <n v="0"/>
    <x v="0"/>
    <n v="12"/>
    <n v="1"/>
    <x v="2"/>
    <x v="142"/>
    <x v="788"/>
    <n v="157"/>
    <x v="20"/>
    <s v="OK"/>
    <x v="0"/>
    <x v="2"/>
    <x v="7"/>
    <x v="3"/>
    <s v="Internal"/>
    <n v="4"/>
    <x v="5"/>
    <s v="4"/>
    <n v="0.68288212069937959"/>
  </r>
  <r>
    <s v="D1137"/>
    <s v="2024-01-06 17:00:00"/>
    <x v="36"/>
    <s v="2024-01-07 05:00:00"/>
    <s v="2024/01/07"/>
    <s v="2024-01-07 03:00:00"/>
    <s v="2024/01/07"/>
    <s v="Winter"/>
    <n v="5.0000000000582077"/>
    <n v="0"/>
    <x v="0"/>
    <n v="12"/>
    <n v="1"/>
    <x v="4"/>
    <x v="233"/>
    <x v="789"/>
    <n v="287"/>
    <x v="8"/>
    <s v="OK"/>
    <x v="3"/>
    <x v="1"/>
    <x v="8"/>
    <x v="3"/>
    <s v="External"/>
    <n v="4.5"/>
    <x v="0"/>
    <s v="4.5"/>
    <n v="0.33419958419958418"/>
  </r>
  <r>
    <s v="D1136"/>
    <s v="2024-01-06 16:00:00"/>
    <x v="36"/>
    <s v="2024-01-07 04:00:00"/>
    <s v="2024/01/07"/>
    <s v="2024-01-07 02:00:00"/>
    <s v="2024/01/07"/>
    <s v="Winter"/>
    <n v="3.9999999999417923"/>
    <n v="0"/>
    <x v="0"/>
    <n v="12"/>
    <n v="1"/>
    <x v="5"/>
    <x v="273"/>
    <x v="790"/>
    <n v="623"/>
    <x v="12"/>
    <s v="OK"/>
    <x v="1"/>
    <x v="0"/>
    <x v="11"/>
    <x v="0"/>
    <s v="Internal"/>
    <n v="4.5"/>
    <x v="0"/>
    <s v="4.5"/>
    <n v="1.053307223672759"/>
  </r>
  <r>
    <s v="D1135"/>
    <s v="2024-01-06 15:00:00"/>
    <x v="36"/>
    <s v="2024-01-07 03:00:00"/>
    <s v="2024/01/07"/>
    <s v="2024-01-07 01:00:00"/>
    <s v="2024/01/07"/>
    <s v="Winter"/>
    <n v="3"/>
    <n v="0"/>
    <x v="0"/>
    <n v="12"/>
    <n v="1"/>
    <x v="2"/>
    <x v="497"/>
    <x v="791"/>
    <n v="321"/>
    <x v="0"/>
    <s v="OK"/>
    <x v="1"/>
    <x v="1"/>
    <x v="19"/>
    <x v="2"/>
    <s v="Internal"/>
    <n v="4"/>
    <x v="5"/>
    <s v="4"/>
    <n v="0.27061248527679621"/>
  </r>
  <r>
    <s v="D1134"/>
    <s v="2024-01-06 14:00:00"/>
    <x v="36"/>
    <s v="2024-01-07 02:00:00"/>
    <s v="2024/01/07"/>
    <s v="2024-01-07 00:00:00"/>
    <s v="2024/01/07"/>
    <s v="Winter"/>
    <n v="2.0000000000582077"/>
    <n v="0"/>
    <x v="0"/>
    <n v="12"/>
    <n v="1"/>
    <x v="0"/>
    <x v="174"/>
    <x v="792"/>
    <n v="81"/>
    <x v="13"/>
    <s v="OK"/>
    <x v="2"/>
    <x v="2"/>
    <x v="45"/>
    <x v="3"/>
    <s v="Internal"/>
    <m/>
    <x v="8"/>
    <s v="4.2"/>
    <n v="9.1273821464393182E-2"/>
  </r>
  <r>
    <s v="D1133"/>
    <s v="2024-01-06 13:00:00"/>
    <x v="36"/>
    <s v="2024-01-07 01:00:00"/>
    <s v="2024/01/07"/>
    <s v="2024-01-06 23:00:00"/>
    <s v="2024/01/06"/>
    <s v="Winter"/>
    <n v="24.999999999941792"/>
    <n v="1"/>
    <x v="1"/>
    <n v="12"/>
    <n v="1"/>
    <x v="3"/>
    <x v="409"/>
    <x v="793"/>
    <n v="527"/>
    <x v="17"/>
    <s v="OK"/>
    <x v="2"/>
    <x v="2"/>
    <x v="0"/>
    <x v="2"/>
    <s v="External"/>
    <n v="4.2"/>
    <x v="2"/>
    <s v="4.2"/>
    <n v="0.68985976267529669"/>
  </r>
  <r>
    <s v="D1132"/>
    <s v="2024-01-06 12:00:00"/>
    <x v="36"/>
    <s v="2024-01-07 00:00:00"/>
    <s v="2024/01/07"/>
    <s v="2024-01-06 22:00:00"/>
    <s v="2024/01/06"/>
    <s v="Winter"/>
    <n v="24"/>
    <n v="1"/>
    <x v="1"/>
    <n v="12"/>
    <n v="1"/>
    <x v="5"/>
    <x v="558"/>
    <x v="794"/>
    <n v="268"/>
    <x v="24"/>
    <s v="OK"/>
    <x v="2"/>
    <x v="0"/>
    <x v="8"/>
    <x v="1"/>
    <s v="External"/>
    <n v="4.7"/>
    <x v="9"/>
    <s v="4.7"/>
    <n v="0.27492291880781089"/>
  </r>
  <r>
    <s v="D1131"/>
    <s v="2024-01-06 11:00:00"/>
    <x v="36"/>
    <s v="2024-01-06 23:00:00"/>
    <s v="2024/01/06"/>
    <s v="2024-01-06 21:00:00"/>
    <s v="2024/01/06"/>
    <s v="Winter"/>
    <n v="23.000000000058208"/>
    <n v="0"/>
    <x v="0"/>
    <n v="12"/>
    <n v="0"/>
    <x v="3"/>
    <x v="449"/>
    <x v="795"/>
    <n v="279"/>
    <x v="10"/>
    <s v="OK"/>
    <x v="0"/>
    <x v="1"/>
    <x v="47"/>
    <x v="0"/>
    <s v="Internal"/>
    <n v="3.8"/>
    <x v="3"/>
    <s v="3.8"/>
    <n v="2.0443548387096775"/>
  </r>
  <r>
    <s v="D1130"/>
    <s v="2024-01-06 10:00:00"/>
    <x v="36"/>
    <s v="2024-01-06 22:00:00"/>
    <s v="2024/01/06"/>
    <s v="2024-01-06 20:00:00"/>
    <s v="2024/01/06"/>
    <s v="Winter"/>
    <n v="21.999999999941792"/>
    <n v="0"/>
    <x v="0"/>
    <n v="12"/>
    <n v="0"/>
    <x v="4"/>
    <x v="444"/>
    <x v="796"/>
    <n v="221"/>
    <x v="0"/>
    <s v="OK"/>
    <x v="3"/>
    <x v="2"/>
    <x v="3"/>
    <x v="4"/>
    <s v="Internal"/>
    <m/>
    <x v="10"/>
    <s v="4.3"/>
    <n v="0.43587705352411232"/>
  </r>
  <r>
    <s v="D1129"/>
    <s v="2024-01-06 09:00:00"/>
    <x v="36"/>
    <s v="2024-01-06 21:00:00"/>
    <s v="2024/01/06"/>
    <s v="2024-01-06 19:00:00"/>
    <s v="2024/01/06"/>
    <s v="Winter"/>
    <n v="21"/>
    <n v="0"/>
    <x v="0"/>
    <n v="12"/>
    <n v="0"/>
    <x v="1"/>
    <x v="559"/>
    <x v="29"/>
    <n v="535"/>
    <x v="24"/>
    <s v="OK"/>
    <x v="3"/>
    <x v="0"/>
    <x v="8"/>
    <x v="0"/>
    <s v="External"/>
    <n v="4.2"/>
    <x v="2"/>
    <s v="4.2"/>
    <n v="0.20651695288419197"/>
  </r>
  <r>
    <s v="D1128"/>
    <s v="2024-01-06 08:00:00"/>
    <x v="36"/>
    <s v="2024-01-06 20:00:00"/>
    <s v="2024/01/06"/>
    <s v="2024-01-06 18:00:00"/>
    <s v="2024/01/06"/>
    <s v="Winter"/>
    <n v="20.000000000058208"/>
    <n v="0"/>
    <x v="0"/>
    <n v="12"/>
    <n v="0"/>
    <x v="1"/>
    <x v="82"/>
    <x v="509"/>
    <n v="629"/>
    <x v="17"/>
    <s v="OK"/>
    <x v="2"/>
    <x v="0"/>
    <x v="33"/>
    <x v="4"/>
    <s v="Internal"/>
    <n v="4.7"/>
    <x v="9"/>
    <s v="4.7"/>
    <n v="0.52077151335311578"/>
  </r>
  <r>
    <s v="D1127"/>
    <s v="2024-01-06 07:00:00"/>
    <x v="36"/>
    <s v="2024-01-06 19:00:00"/>
    <s v="2024/01/06"/>
    <s v="2024-01-06 17:00:00"/>
    <s v="2024/01/06"/>
    <s v="Winter"/>
    <n v="18.999999999941792"/>
    <n v="0"/>
    <x v="0"/>
    <n v="12"/>
    <n v="0"/>
    <x v="2"/>
    <x v="203"/>
    <x v="797"/>
    <n v="532"/>
    <x v="11"/>
    <s v="OK"/>
    <x v="2"/>
    <x v="1"/>
    <x v="11"/>
    <x v="2"/>
    <s v="External"/>
    <m/>
    <x v="4"/>
    <s v="4.2"/>
    <n v="3.4652777777777777"/>
  </r>
  <r>
    <s v="D1126"/>
    <s v="2024-01-06 06:00:00"/>
    <x v="36"/>
    <s v="2024-01-06 18:00:00"/>
    <s v="2024/01/06"/>
    <s v="2024-01-06 16:00:00"/>
    <s v="2024/01/06"/>
    <s v="Winter"/>
    <n v="18"/>
    <n v="0"/>
    <x v="0"/>
    <n v="12"/>
    <n v="0"/>
    <x v="0"/>
    <x v="338"/>
    <x v="798"/>
    <n v="145"/>
    <x v="15"/>
    <s v="OK"/>
    <x v="1"/>
    <x v="2"/>
    <x v="24"/>
    <x v="3"/>
    <s v="Internal"/>
    <m/>
    <x v="8"/>
    <s v="4.2"/>
    <n v="0.36014298480786416"/>
  </r>
  <r>
    <s v="D1125"/>
    <s v="2024-01-06 05:00:00"/>
    <x v="36"/>
    <s v="2024-01-06 17:00:00"/>
    <s v="2024/01/06"/>
    <s v="2024-01-06 15:00:00"/>
    <s v="2024/01/06"/>
    <s v="Winter"/>
    <n v="17.000000000058208"/>
    <n v="0"/>
    <x v="0"/>
    <n v="12"/>
    <n v="0"/>
    <x v="1"/>
    <x v="560"/>
    <x v="799"/>
    <n v="621"/>
    <x v="16"/>
    <s v="OK"/>
    <x v="1"/>
    <x v="0"/>
    <x v="46"/>
    <x v="0"/>
    <s v="External"/>
    <n v="4.7"/>
    <x v="9"/>
    <s v="4.7"/>
    <n v="0.30400619743249224"/>
  </r>
  <r>
    <s v="D1124"/>
    <s v="2024-01-06 04:00:00"/>
    <x v="36"/>
    <s v="2024-01-06 16:00:00"/>
    <s v="2024/01/06"/>
    <s v="2024-01-06 14:00:00"/>
    <s v="2024/01/06"/>
    <s v="Winter"/>
    <n v="15.999999999941792"/>
    <n v="0"/>
    <x v="0"/>
    <n v="12"/>
    <n v="0"/>
    <x v="3"/>
    <x v="561"/>
    <x v="521"/>
    <n v="56"/>
    <x v="26"/>
    <s v="OK"/>
    <x v="3"/>
    <x v="0"/>
    <x v="0"/>
    <x v="2"/>
    <s v="Internal"/>
    <m/>
    <x v="14"/>
    <s v="4.1"/>
    <n v="0.27269170579029733"/>
  </r>
  <r>
    <s v="D1123"/>
    <s v="2024-01-06 03:00:00"/>
    <x v="36"/>
    <s v="2024-01-06 15:00:00"/>
    <s v="2024/01/06"/>
    <s v="2024-01-06 13:00:00"/>
    <s v="2024/01/06"/>
    <s v="Winter"/>
    <n v="15"/>
    <n v="0"/>
    <x v="0"/>
    <n v="12"/>
    <n v="0"/>
    <x v="5"/>
    <x v="562"/>
    <x v="800"/>
    <n v="446"/>
    <x v="10"/>
    <s v="OK"/>
    <x v="2"/>
    <x v="2"/>
    <x v="44"/>
    <x v="3"/>
    <s v="Internal"/>
    <n v="4.5"/>
    <x v="0"/>
    <s v="4.5"/>
    <n v="0.41079812206572769"/>
  </r>
  <r>
    <s v="D1122"/>
    <s v="2024-01-06 02:00:00"/>
    <x v="36"/>
    <s v="2024-01-06 14:00:00"/>
    <s v="2024/01/06"/>
    <s v="2024-01-06 12:00:00"/>
    <s v="2024/01/06"/>
    <s v="Winter"/>
    <n v="14.000000000058208"/>
    <n v="0"/>
    <x v="0"/>
    <n v="12"/>
    <n v="0"/>
    <x v="3"/>
    <x v="563"/>
    <x v="801"/>
    <n v="506"/>
    <x v="18"/>
    <s v="OK"/>
    <x v="0"/>
    <x v="0"/>
    <x v="36"/>
    <x v="3"/>
    <s v="External"/>
    <n v="4.7"/>
    <x v="9"/>
    <s v="4.7"/>
    <n v="0.13624937154348918"/>
  </r>
  <r>
    <s v="D1121"/>
    <s v="2024-01-06 01:00:00"/>
    <x v="36"/>
    <s v="2024-01-06 13:00:00"/>
    <s v="2024/01/06"/>
    <s v="2024-01-06 11:00:00"/>
    <s v="2024/01/06"/>
    <s v="Winter"/>
    <n v="12.999999999941792"/>
    <n v="0"/>
    <x v="0"/>
    <n v="12"/>
    <n v="0"/>
    <x v="4"/>
    <x v="564"/>
    <x v="82"/>
    <n v="300"/>
    <x v="22"/>
    <s v="OK"/>
    <x v="3"/>
    <x v="1"/>
    <x v="29"/>
    <x v="4"/>
    <s v="External"/>
    <m/>
    <x v="13"/>
    <s v="4.2"/>
    <n v="0.41132686084142395"/>
  </r>
  <r>
    <s v="D1120"/>
    <s v="2024-01-06 00:00:00"/>
    <x v="36"/>
    <s v="2024-01-06 12:00:00"/>
    <s v="2024/01/06"/>
    <s v="2024-01-06 10:00:00"/>
    <s v="2024/01/06"/>
    <s v="Winter"/>
    <n v="12"/>
    <n v="0"/>
    <x v="0"/>
    <n v="12"/>
    <n v="0"/>
    <x v="2"/>
    <x v="410"/>
    <x v="802"/>
    <n v="270"/>
    <x v="15"/>
    <s v="OK"/>
    <x v="3"/>
    <x v="0"/>
    <x v="46"/>
    <x v="1"/>
    <s v="Internal"/>
    <m/>
    <x v="12"/>
    <s v="4.2"/>
    <n v="5.5268595041322317E-2"/>
  </r>
  <r>
    <s v="D1119"/>
    <s v="2024-01-05 23:00:00"/>
    <x v="37"/>
    <s v="2024-01-06 11:00:00"/>
    <s v="2024/01/06"/>
    <s v="2024-01-06 09:00:00"/>
    <s v="2024/01/06"/>
    <s v="Winter"/>
    <n v="11.000000000058208"/>
    <n v="0"/>
    <x v="0"/>
    <n v="12"/>
    <n v="1"/>
    <x v="2"/>
    <x v="40"/>
    <x v="803"/>
    <n v="348"/>
    <x v="25"/>
    <s v="OK"/>
    <x v="2"/>
    <x v="2"/>
    <x v="37"/>
    <x v="1"/>
    <s v="External"/>
    <n v="3.8"/>
    <x v="3"/>
    <s v="3.8"/>
    <n v="0.11906510034263339"/>
  </r>
  <r>
    <s v="D1118"/>
    <s v="2024-01-05 22:00:00"/>
    <x v="37"/>
    <s v="2024-01-06 10:00:00"/>
    <s v="2024/01/06"/>
    <s v="2024-01-06 08:00:00"/>
    <s v="2024/01/06"/>
    <s v="Winter"/>
    <n v="9.9999999999417923"/>
    <n v="0"/>
    <x v="0"/>
    <n v="12"/>
    <n v="1"/>
    <x v="3"/>
    <x v="324"/>
    <x v="761"/>
    <n v="461"/>
    <x v="14"/>
    <s v="OK"/>
    <x v="2"/>
    <x v="3"/>
    <x v="10"/>
    <x v="1"/>
    <s v="External"/>
    <n v="4.2"/>
    <x v="2"/>
    <s v="4.2"/>
    <n v="0.28820960698689957"/>
  </r>
  <r>
    <s v="D1117"/>
    <s v="2024-01-05 21:00:00"/>
    <x v="37"/>
    <s v="2024-01-06 09:00:00"/>
    <s v="2024/01/06"/>
    <s v="2024-01-06 07:00:00"/>
    <s v="2024/01/06"/>
    <s v="Winter"/>
    <n v="9"/>
    <n v="0"/>
    <x v="0"/>
    <n v="12"/>
    <n v="1"/>
    <x v="4"/>
    <x v="551"/>
    <x v="804"/>
    <n v="565"/>
    <x v="18"/>
    <s v="OK"/>
    <x v="3"/>
    <x v="1"/>
    <x v="18"/>
    <x v="3"/>
    <s v="External"/>
    <m/>
    <x v="11"/>
    <s v="4.2"/>
    <n v="1.4904513888888888"/>
  </r>
  <r>
    <s v="D1116"/>
    <s v="2024-01-05 20:00:00"/>
    <x v="37"/>
    <s v="2024-01-06 08:00:00"/>
    <s v="2024/01/06"/>
    <s v="2024-01-06 06:00:00"/>
    <s v="2024/01/06"/>
    <s v="Winter"/>
    <n v="8.0000000000582077"/>
    <n v="0"/>
    <x v="0"/>
    <n v="12"/>
    <n v="1"/>
    <x v="4"/>
    <x v="565"/>
    <x v="753"/>
    <n v="371"/>
    <x v="28"/>
    <s v="OK"/>
    <x v="1"/>
    <x v="3"/>
    <x v="24"/>
    <x v="0"/>
    <s v="Internal"/>
    <n v="4.5"/>
    <x v="0"/>
    <s v="4.5"/>
    <n v="0.48225602027883396"/>
  </r>
  <r>
    <s v="D1115"/>
    <s v="2024-01-05 19:00:00"/>
    <x v="37"/>
    <s v="2024-01-06 07:00:00"/>
    <s v="2024/01/06"/>
    <s v="2024-01-06 05:00:00"/>
    <s v="2024/01/06"/>
    <s v="Winter"/>
    <n v="6.9999999999417923"/>
    <n v="0"/>
    <x v="0"/>
    <n v="12"/>
    <n v="1"/>
    <x v="3"/>
    <x v="566"/>
    <x v="805"/>
    <n v="627"/>
    <x v="9"/>
    <s v="OK"/>
    <x v="2"/>
    <x v="1"/>
    <x v="4"/>
    <x v="2"/>
    <s v="External"/>
    <n v="4.5"/>
    <x v="0"/>
    <s v="4.5"/>
    <n v="0.7122331691297209"/>
  </r>
  <r>
    <s v="D1114"/>
    <s v="2024-01-05 18:00:00"/>
    <x v="37"/>
    <s v="2024-01-06 06:00:00"/>
    <s v="2024/01/06"/>
    <s v="2024-01-06 04:00:00"/>
    <s v="2024/01/06"/>
    <s v="Winter"/>
    <n v="6"/>
    <n v="0"/>
    <x v="0"/>
    <n v="12"/>
    <n v="1"/>
    <x v="0"/>
    <x v="567"/>
    <x v="806"/>
    <n v="567"/>
    <x v="19"/>
    <s v="OK"/>
    <x v="3"/>
    <x v="3"/>
    <x v="14"/>
    <x v="2"/>
    <s v="External"/>
    <n v="4.5"/>
    <x v="0"/>
    <s v="4.5"/>
    <n v="0.39680729760547323"/>
  </r>
  <r>
    <s v="D1113"/>
    <s v="2024-01-05 17:00:00"/>
    <x v="37"/>
    <s v="2024-01-06 05:00:00"/>
    <s v="2024/01/06"/>
    <s v="2024-01-06 03:00:00"/>
    <s v="2024/01/06"/>
    <s v="Winter"/>
    <n v="5.0000000000582077"/>
    <n v="0"/>
    <x v="0"/>
    <n v="12"/>
    <n v="1"/>
    <x v="5"/>
    <x v="492"/>
    <x v="807"/>
    <n v="672"/>
    <x v="14"/>
    <s v="OK"/>
    <x v="2"/>
    <x v="0"/>
    <x v="43"/>
    <x v="2"/>
    <s v="External"/>
    <n v="4"/>
    <x v="5"/>
    <s v="4"/>
    <n v="2.0732323232323231"/>
  </r>
  <r>
    <s v="D1112"/>
    <s v="2024-01-05 16:00:00"/>
    <x v="37"/>
    <s v="2024-01-06 04:00:00"/>
    <s v="2024/01/06"/>
    <s v="2024-01-06 02:00:00"/>
    <s v="2024/01/06"/>
    <s v="Winter"/>
    <n v="3.9999999999417923"/>
    <n v="0"/>
    <x v="0"/>
    <n v="12"/>
    <n v="1"/>
    <x v="2"/>
    <x v="568"/>
    <x v="808"/>
    <n v="238"/>
    <x v="6"/>
    <s v="OK"/>
    <x v="2"/>
    <x v="1"/>
    <x v="12"/>
    <x v="1"/>
    <s v="Internal"/>
    <m/>
    <x v="12"/>
    <s v="4.2"/>
    <n v="0.30578324225865211"/>
  </r>
  <r>
    <s v="D1111"/>
    <s v="2024-01-05 15:00:00"/>
    <x v="37"/>
    <s v="2024-01-06 03:00:00"/>
    <s v="2024/01/06"/>
    <s v="2024-01-06 01:00:00"/>
    <s v="2024/01/06"/>
    <s v="Winter"/>
    <n v="3"/>
    <n v="0"/>
    <x v="0"/>
    <n v="12"/>
    <n v="1"/>
    <x v="5"/>
    <x v="569"/>
    <x v="809"/>
    <n v="380"/>
    <x v="25"/>
    <s v="OK"/>
    <x v="2"/>
    <x v="1"/>
    <x v="49"/>
    <x v="3"/>
    <s v="External"/>
    <n v="4.7"/>
    <x v="9"/>
    <s v="4.7"/>
    <n v="0.5704419889502762"/>
  </r>
  <r>
    <s v="D1110"/>
    <s v="2024-01-05 14:00:00"/>
    <x v="37"/>
    <s v="2024-01-06 02:00:00"/>
    <s v="2024/01/06"/>
    <s v="2024-01-06 00:00:00"/>
    <s v="2024/01/06"/>
    <s v="Winter"/>
    <n v="2.0000000000582077"/>
    <n v="0"/>
    <x v="0"/>
    <n v="12"/>
    <n v="1"/>
    <x v="1"/>
    <x v="570"/>
    <x v="810"/>
    <n v="436"/>
    <x v="3"/>
    <s v="OK"/>
    <x v="0"/>
    <x v="1"/>
    <x v="25"/>
    <x v="1"/>
    <s v="External"/>
    <n v="4"/>
    <x v="5"/>
    <s v="4"/>
    <n v="0.56800595238095242"/>
  </r>
  <r>
    <s v="D1109"/>
    <s v="2024-01-05 13:00:00"/>
    <x v="37"/>
    <s v="2024-01-06 01:00:00"/>
    <s v="2024/01/06"/>
    <s v="2024-01-05 23:00:00"/>
    <s v="2024/01/05"/>
    <s v="Winter"/>
    <n v="24.999999999941792"/>
    <n v="1"/>
    <x v="1"/>
    <n v="12"/>
    <n v="1"/>
    <x v="5"/>
    <x v="571"/>
    <x v="811"/>
    <n v="461"/>
    <x v="22"/>
    <s v="OK"/>
    <x v="2"/>
    <x v="2"/>
    <x v="28"/>
    <x v="2"/>
    <s v="External"/>
    <n v="4"/>
    <x v="5"/>
    <s v="4"/>
    <n v="0.9633215962441315"/>
  </r>
  <r>
    <s v="D1108"/>
    <s v="2024-01-05 12:00:00"/>
    <x v="37"/>
    <s v="2024-01-06 00:00:00"/>
    <s v="2024/01/06"/>
    <s v="2024-01-05 22:00:00"/>
    <s v="2024/01/05"/>
    <s v="Winter"/>
    <n v="24"/>
    <n v="1"/>
    <x v="1"/>
    <n v="12"/>
    <n v="1"/>
    <x v="2"/>
    <x v="131"/>
    <x v="812"/>
    <n v="305"/>
    <x v="19"/>
    <s v="OK"/>
    <x v="3"/>
    <x v="0"/>
    <x v="23"/>
    <x v="2"/>
    <s v="External"/>
    <n v="4.7"/>
    <x v="9"/>
    <s v="4.7"/>
    <n v="0.54128614916286144"/>
  </r>
  <r>
    <s v="D1107"/>
    <s v="2024-01-05 11:00:00"/>
    <x v="37"/>
    <s v="2024-01-05 23:00:00"/>
    <s v="2024/01/05"/>
    <s v="2024-01-05 21:00:00"/>
    <s v="2024/01/05"/>
    <s v="Winter"/>
    <n v="23.000000000058208"/>
    <n v="0"/>
    <x v="0"/>
    <n v="12"/>
    <n v="0"/>
    <x v="1"/>
    <x v="229"/>
    <x v="813"/>
    <n v="757"/>
    <x v="17"/>
    <s v="OK"/>
    <x v="0"/>
    <x v="3"/>
    <x v="8"/>
    <x v="4"/>
    <s v="Internal"/>
    <m/>
    <x v="10"/>
    <s v="4.3"/>
    <n v="0.47006472491909385"/>
  </r>
  <r>
    <s v="D1106"/>
    <s v="2024-01-05 10:00:00"/>
    <x v="37"/>
    <s v="2024-01-05 22:00:00"/>
    <s v="2024/01/05"/>
    <s v="2024-01-05 20:00:00"/>
    <s v="2024/01/05"/>
    <s v="Winter"/>
    <n v="21.999999999941792"/>
    <n v="0"/>
    <x v="0"/>
    <n v="12"/>
    <n v="0"/>
    <x v="1"/>
    <x v="182"/>
    <x v="461"/>
    <n v="658"/>
    <x v="26"/>
    <s v="OK"/>
    <x v="2"/>
    <x v="1"/>
    <x v="8"/>
    <x v="4"/>
    <s v="External"/>
    <m/>
    <x v="13"/>
    <s v="4.2"/>
    <n v="0.20075757575757575"/>
  </r>
  <r>
    <s v="D1105"/>
    <s v="2024-01-05 09:00:00"/>
    <x v="37"/>
    <s v="2024-01-05 21:00:00"/>
    <s v="2024/01/05"/>
    <s v="2024-01-05 19:00:00"/>
    <s v="2024/01/05"/>
    <s v="Winter"/>
    <n v="21"/>
    <n v="0"/>
    <x v="0"/>
    <n v="12"/>
    <n v="0"/>
    <x v="3"/>
    <x v="291"/>
    <x v="814"/>
    <n v="364"/>
    <x v="5"/>
    <s v="OK"/>
    <x v="1"/>
    <x v="1"/>
    <x v="10"/>
    <x v="3"/>
    <s v="Internal"/>
    <m/>
    <x v="8"/>
    <s v="4.2"/>
    <n v="1.4831528279181709"/>
  </r>
  <r>
    <s v="D1104"/>
    <s v="2024-01-05 08:00:00"/>
    <x v="37"/>
    <s v="2024-01-05 20:00:00"/>
    <s v="2024/01/05"/>
    <s v="2024-01-05 18:00:00"/>
    <s v="2024/01/05"/>
    <s v="Winter"/>
    <n v="20.000000000058208"/>
    <n v="0"/>
    <x v="0"/>
    <n v="12"/>
    <n v="0"/>
    <x v="4"/>
    <x v="572"/>
    <x v="815"/>
    <n v="308"/>
    <x v="13"/>
    <s v="OK"/>
    <x v="2"/>
    <x v="0"/>
    <x v="49"/>
    <x v="1"/>
    <s v="Internal"/>
    <m/>
    <x v="12"/>
    <s v="4.2"/>
    <n v="0.29736842105263156"/>
  </r>
  <r>
    <s v="D1103"/>
    <s v="2024-01-05 07:00:00"/>
    <x v="37"/>
    <s v="2024-01-05 19:00:00"/>
    <s v="2024/01/05"/>
    <s v="2024-01-05 17:00:00"/>
    <s v="2024/01/05"/>
    <s v="Winter"/>
    <n v="18.999999999941792"/>
    <n v="0"/>
    <x v="0"/>
    <n v="12"/>
    <n v="0"/>
    <x v="2"/>
    <x v="124"/>
    <x v="816"/>
    <n v="603"/>
    <x v="0"/>
    <s v="OK"/>
    <x v="1"/>
    <x v="1"/>
    <x v="39"/>
    <x v="0"/>
    <s v="Internal"/>
    <n v="4.2"/>
    <x v="2"/>
    <s v="4.2"/>
    <n v="0.49621899576527528"/>
  </r>
  <r>
    <s v="D1102"/>
    <s v="2024-01-05 06:00:00"/>
    <x v="37"/>
    <s v="2024-01-05 18:00:00"/>
    <s v="2024/01/05"/>
    <s v="2024-01-05 16:00:00"/>
    <s v="2024/01/05"/>
    <s v="Winter"/>
    <n v="18"/>
    <n v="0"/>
    <x v="0"/>
    <n v="12"/>
    <n v="0"/>
    <x v="4"/>
    <x v="138"/>
    <x v="817"/>
    <n v="152"/>
    <x v="16"/>
    <s v="OK"/>
    <x v="0"/>
    <x v="1"/>
    <x v="34"/>
    <x v="1"/>
    <s v="External"/>
    <n v="4.5"/>
    <x v="0"/>
    <s v="4.5"/>
    <n v="3.2012578616352201"/>
  </r>
  <r>
    <s v="D1101"/>
    <s v="2024-01-05 05:00:00"/>
    <x v="37"/>
    <s v="2024-01-05 17:00:00"/>
    <s v="2024/01/05"/>
    <s v="2024-01-05 15:00:00"/>
    <s v="2024/01/05"/>
    <s v="Winter"/>
    <n v="17.000000000058208"/>
    <n v="0"/>
    <x v="0"/>
    <n v="12"/>
    <n v="0"/>
    <x v="1"/>
    <x v="403"/>
    <x v="203"/>
    <n v="131"/>
    <x v="28"/>
    <s v="OK"/>
    <x v="1"/>
    <x v="0"/>
    <x v="11"/>
    <x v="2"/>
    <s v="External"/>
    <m/>
    <x v="4"/>
    <s v="4.2"/>
    <n v="0.64773844641101275"/>
  </r>
  <r>
    <s v="D1100"/>
    <s v="2024-01-05 04:00:00"/>
    <x v="37"/>
    <s v="2024-01-05 16:00:00"/>
    <s v="2024/01/05"/>
    <s v="2024-01-05 14:00:00"/>
    <s v="2024/01/05"/>
    <s v="Winter"/>
    <n v="15.999999999941792"/>
    <n v="0"/>
    <x v="0"/>
    <n v="12"/>
    <n v="0"/>
    <x v="5"/>
    <x v="318"/>
    <x v="818"/>
    <n v="642"/>
    <x v="9"/>
    <s v="OK"/>
    <x v="0"/>
    <x v="2"/>
    <x v="23"/>
    <x v="2"/>
    <s v="External"/>
    <n v="4.2"/>
    <x v="2"/>
    <s v="4.2"/>
    <n v="0.64478918058870327"/>
  </r>
  <r>
    <s v="D1099"/>
    <s v="2024-01-05 03:00:00"/>
    <x v="37"/>
    <s v="2024-01-05 15:00:00"/>
    <s v="2024/01/05"/>
    <s v="2024-01-05 13:00:00"/>
    <s v="2024/01/05"/>
    <s v="Winter"/>
    <n v="15"/>
    <n v="0"/>
    <x v="0"/>
    <n v="12"/>
    <n v="0"/>
    <x v="4"/>
    <x v="573"/>
    <x v="819"/>
    <n v="118"/>
    <x v="25"/>
    <s v="OK"/>
    <x v="2"/>
    <x v="1"/>
    <x v="46"/>
    <x v="2"/>
    <s v="Internal"/>
    <m/>
    <x v="14"/>
    <s v="4.1"/>
    <n v="0.45347707847707847"/>
  </r>
  <r>
    <s v="D1098"/>
    <s v="2024-01-05 02:00:00"/>
    <x v="37"/>
    <s v="2024-01-05 14:00:00"/>
    <s v="2024/01/05"/>
    <s v="2024-01-05 12:00:00"/>
    <s v="2024/01/05"/>
    <s v="Winter"/>
    <n v="14.000000000058208"/>
    <n v="0"/>
    <x v="0"/>
    <n v="12"/>
    <n v="0"/>
    <x v="5"/>
    <x v="303"/>
    <x v="820"/>
    <n v="769"/>
    <x v="13"/>
    <s v="OK"/>
    <x v="1"/>
    <x v="3"/>
    <x v="32"/>
    <x v="3"/>
    <s v="Internal"/>
    <n v="4.7"/>
    <x v="9"/>
    <s v="4.7"/>
    <n v="3.547752808988764"/>
  </r>
  <r>
    <s v="D1097"/>
    <s v="2024-01-05 01:00:00"/>
    <x v="37"/>
    <s v="2024-01-05 13:00:00"/>
    <s v="2024/01/05"/>
    <s v="2024-01-05 11:00:00"/>
    <s v="2024/01/05"/>
    <s v="Winter"/>
    <n v="12.999999999941792"/>
    <n v="0"/>
    <x v="0"/>
    <n v="12"/>
    <n v="0"/>
    <x v="1"/>
    <x v="574"/>
    <x v="821"/>
    <n v="356"/>
    <x v="28"/>
    <s v="OK"/>
    <x v="3"/>
    <x v="2"/>
    <x v="34"/>
    <x v="4"/>
    <s v="External"/>
    <n v="4"/>
    <x v="5"/>
    <s v="4"/>
    <n v="0.21938775510204081"/>
  </r>
  <r>
    <s v="D1096"/>
    <s v="2024-01-05 00:00:00"/>
    <x v="37"/>
    <s v="2024-01-05 12:00:00"/>
    <s v="2024/01/05"/>
    <s v="2024-01-05 10:00:00"/>
    <s v="2024/01/05"/>
    <s v="Winter"/>
    <n v="12"/>
    <n v="0"/>
    <x v="0"/>
    <n v="12"/>
    <n v="0"/>
    <x v="5"/>
    <x v="575"/>
    <x v="822"/>
    <n v="668"/>
    <x v="13"/>
    <s v="OK"/>
    <x v="1"/>
    <x v="0"/>
    <x v="43"/>
    <x v="4"/>
    <s v="External"/>
    <m/>
    <x v="13"/>
    <s v="4.2"/>
    <n v="0.42863771343726798"/>
  </r>
  <r>
    <s v="D1095"/>
    <s v="2024-01-04 23:00:00"/>
    <x v="38"/>
    <s v="2024-01-05 11:00:00"/>
    <s v="2024/01/05"/>
    <s v="2024-01-05 09:00:00"/>
    <s v="2024/01/05"/>
    <s v="Winter"/>
    <n v="11.000000000058208"/>
    <n v="0"/>
    <x v="0"/>
    <n v="12"/>
    <n v="1"/>
    <x v="3"/>
    <x v="342"/>
    <x v="823"/>
    <n v="681"/>
    <x v="14"/>
    <s v="OK"/>
    <x v="1"/>
    <x v="0"/>
    <x v="19"/>
    <x v="3"/>
    <s v="External"/>
    <n v="3.8"/>
    <x v="3"/>
    <s v="3.8"/>
    <n v="0.32484326018808779"/>
  </r>
  <r>
    <s v="D1094"/>
    <s v="2024-01-04 22:00:00"/>
    <x v="38"/>
    <s v="2024-01-05 10:00:00"/>
    <s v="2024/01/05"/>
    <s v="2024-01-05 08:00:00"/>
    <s v="2024/01/05"/>
    <s v="Winter"/>
    <n v="9.9999999999417923"/>
    <n v="0"/>
    <x v="0"/>
    <n v="12"/>
    <n v="1"/>
    <x v="3"/>
    <x v="576"/>
    <x v="824"/>
    <n v="615"/>
    <x v="5"/>
    <s v="OK"/>
    <x v="1"/>
    <x v="2"/>
    <x v="29"/>
    <x v="2"/>
    <s v="External"/>
    <n v="3.8"/>
    <x v="3"/>
    <s v="3.8"/>
    <n v="1.0956439393939394"/>
  </r>
  <r>
    <s v="D1093"/>
    <s v="2024-01-04 21:00:00"/>
    <x v="38"/>
    <s v="2024-01-05 09:00:00"/>
    <s v="2024/01/05"/>
    <s v="2024-01-05 07:00:00"/>
    <s v="2024/01/05"/>
    <s v="Winter"/>
    <n v="9"/>
    <n v="0"/>
    <x v="0"/>
    <n v="12"/>
    <n v="1"/>
    <x v="4"/>
    <x v="105"/>
    <x v="825"/>
    <n v="52"/>
    <x v="21"/>
    <s v="OK"/>
    <x v="2"/>
    <x v="0"/>
    <x v="2"/>
    <x v="4"/>
    <s v="External"/>
    <n v="3.8"/>
    <x v="3"/>
    <s v="3.8"/>
    <n v="0.94919278252611583"/>
  </r>
  <r>
    <s v="D1092"/>
    <s v="2024-01-04 20:00:00"/>
    <x v="38"/>
    <s v="2024-01-05 08:00:00"/>
    <s v="2024/01/05"/>
    <s v="2024-01-05 06:00:00"/>
    <s v="2024/01/05"/>
    <s v="Winter"/>
    <n v="8.0000000000582077"/>
    <n v="0"/>
    <x v="0"/>
    <n v="12"/>
    <n v="1"/>
    <x v="5"/>
    <x v="577"/>
    <x v="826"/>
    <n v="692"/>
    <x v="7"/>
    <s v="OK"/>
    <x v="1"/>
    <x v="1"/>
    <x v="49"/>
    <x v="1"/>
    <s v="External"/>
    <m/>
    <x v="6"/>
    <s v="4.2"/>
    <n v="0.21688500727802038"/>
  </r>
  <r>
    <s v="D1091"/>
    <s v="2024-01-04 19:00:00"/>
    <x v="38"/>
    <s v="2024-01-05 07:00:00"/>
    <s v="2024/01/05"/>
    <s v="2024-01-05 05:00:00"/>
    <s v="2024/01/05"/>
    <s v="Winter"/>
    <n v="6.9999999999417923"/>
    <n v="0"/>
    <x v="0"/>
    <n v="12"/>
    <n v="1"/>
    <x v="2"/>
    <x v="578"/>
    <x v="451"/>
    <n v="670"/>
    <x v="27"/>
    <s v="OK"/>
    <x v="0"/>
    <x v="3"/>
    <x v="41"/>
    <x v="3"/>
    <s v="External"/>
    <n v="3.8"/>
    <x v="3"/>
    <s v="3.8"/>
    <n v="0.26601457614115842"/>
  </r>
  <r>
    <s v="D1090"/>
    <s v="2024-01-04 18:00:00"/>
    <x v="38"/>
    <s v="2024-01-05 06:00:00"/>
    <s v="2024/01/05"/>
    <s v="2024-01-05 04:00:00"/>
    <s v="2024/01/05"/>
    <s v="Winter"/>
    <n v="6"/>
    <n v="0"/>
    <x v="0"/>
    <n v="12"/>
    <n v="1"/>
    <x v="2"/>
    <x v="579"/>
    <x v="827"/>
    <n v="115"/>
    <x v="8"/>
    <s v="OK"/>
    <x v="0"/>
    <x v="3"/>
    <x v="8"/>
    <x v="4"/>
    <s v="Internal"/>
    <m/>
    <x v="10"/>
    <s v="4.3"/>
    <n v="0.24646739130434783"/>
  </r>
  <r>
    <s v="D1089"/>
    <s v="2024-01-04 17:00:00"/>
    <x v="38"/>
    <s v="2024-01-05 05:00:00"/>
    <s v="2024/01/05"/>
    <s v="2024-01-05 03:00:00"/>
    <s v="2024/01/05"/>
    <s v="Winter"/>
    <n v="5.0000000000582077"/>
    <n v="0"/>
    <x v="0"/>
    <n v="12"/>
    <n v="1"/>
    <x v="2"/>
    <x v="118"/>
    <x v="307"/>
    <n v="156"/>
    <x v="20"/>
    <s v="OK"/>
    <x v="1"/>
    <x v="3"/>
    <x v="38"/>
    <x v="1"/>
    <s v="External"/>
    <m/>
    <x v="6"/>
    <s v="4.2"/>
    <n v="0.12770758122743683"/>
  </r>
  <r>
    <s v="D1088"/>
    <s v="2024-01-04 16:00:00"/>
    <x v="38"/>
    <s v="2024-01-05 04:00:00"/>
    <s v="2024/01/05"/>
    <s v="2024-01-05 02:00:00"/>
    <s v="2024/01/05"/>
    <s v="Winter"/>
    <n v="3.9999999999417923"/>
    <n v="0"/>
    <x v="0"/>
    <n v="12"/>
    <n v="1"/>
    <x v="5"/>
    <x v="85"/>
    <x v="828"/>
    <n v="193"/>
    <x v="3"/>
    <s v="OK"/>
    <x v="3"/>
    <x v="1"/>
    <x v="19"/>
    <x v="1"/>
    <s v="Internal"/>
    <n v="4.2"/>
    <x v="2"/>
    <s v="4.2"/>
    <n v="0.15888888888888889"/>
  </r>
  <r>
    <s v="D1087"/>
    <s v="2024-01-04 15:00:00"/>
    <x v="38"/>
    <s v="2024-01-05 03:00:00"/>
    <s v="2024/01/05"/>
    <s v="2024-01-05 01:00:00"/>
    <s v="2024/01/05"/>
    <s v="Winter"/>
    <n v="3"/>
    <n v="0"/>
    <x v="0"/>
    <n v="12"/>
    <n v="1"/>
    <x v="4"/>
    <x v="580"/>
    <x v="791"/>
    <n v="745"/>
    <x v="15"/>
    <s v="OK"/>
    <x v="0"/>
    <x v="2"/>
    <x v="25"/>
    <x v="0"/>
    <s v="Internal"/>
    <m/>
    <x v="1"/>
    <s v="4.2"/>
    <n v="0.58017676767676762"/>
  </r>
  <r>
    <s v="D1086"/>
    <s v="2024-01-04 14:00:00"/>
    <x v="38"/>
    <s v="2024-01-05 02:00:00"/>
    <s v="2024/01/05"/>
    <s v="2024-01-05 00:00:00"/>
    <s v="2024/01/05"/>
    <s v="Winter"/>
    <n v="2.0000000000582077"/>
    <n v="0"/>
    <x v="0"/>
    <n v="12"/>
    <n v="1"/>
    <x v="0"/>
    <x v="581"/>
    <x v="829"/>
    <n v="629"/>
    <x v="22"/>
    <s v="OK"/>
    <x v="0"/>
    <x v="2"/>
    <x v="22"/>
    <x v="3"/>
    <s v="External"/>
    <n v="4.5"/>
    <x v="0"/>
    <s v="4.5"/>
    <n v="0.17228132387706857"/>
  </r>
  <r>
    <s v="D1085"/>
    <s v="2024-01-04 13:00:00"/>
    <x v="38"/>
    <s v="2024-01-05 01:00:00"/>
    <s v="2024/01/05"/>
    <s v="2024-01-04 23:00:00"/>
    <s v="2024/01/04"/>
    <s v="Winter"/>
    <n v="24.999999999941792"/>
    <n v="1"/>
    <x v="1"/>
    <n v="12"/>
    <n v="1"/>
    <x v="5"/>
    <x v="582"/>
    <x v="830"/>
    <n v="611"/>
    <x v="8"/>
    <s v="OK"/>
    <x v="3"/>
    <x v="1"/>
    <x v="27"/>
    <x v="1"/>
    <s v="Internal"/>
    <n v="3.8"/>
    <x v="3"/>
    <s v="3.8"/>
    <n v="0.49160671462829736"/>
  </r>
  <r>
    <s v="D1084"/>
    <s v="2024-01-04 12:00:00"/>
    <x v="38"/>
    <s v="2024-01-05 00:00:00"/>
    <s v="2024/01/05"/>
    <s v="2024-01-04 22:00:00"/>
    <s v="2024/01/04"/>
    <s v="Winter"/>
    <n v="24"/>
    <n v="1"/>
    <x v="1"/>
    <n v="12"/>
    <n v="1"/>
    <x v="4"/>
    <x v="99"/>
    <x v="831"/>
    <n v="713"/>
    <x v="26"/>
    <s v="OK"/>
    <x v="1"/>
    <x v="2"/>
    <x v="12"/>
    <x v="0"/>
    <s v="External"/>
    <n v="4"/>
    <x v="5"/>
    <s v="4"/>
    <n v="8.796940194714882E-2"/>
  </r>
  <r>
    <s v="D1083"/>
    <s v="2024-01-04 11:00:00"/>
    <x v="38"/>
    <s v="2024-01-04 23:00:00"/>
    <s v="2024/01/04"/>
    <s v="2024-01-04 21:00:00"/>
    <s v="2024/01/04"/>
    <s v="Winter"/>
    <n v="23.000000000058208"/>
    <n v="0"/>
    <x v="0"/>
    <n v="12"/>
    <n v="0"/>
    <x v="4"/>
    <x v="583"/>
    <x v="716"/>
    <n v="410"/>
    <x v="23"/>
    <s v="OK"/>
    <x v="3"/>
    <x v="0"/>
    <x v="46"/>
    <x v="3"/>
    <s v="Internal"/>
    <n v="4.5"/>
    <x v="0"/>
    <s v="4.5"/>
    <n v="0.78254177660510116"/>
  </r>
  <r>
    <s v="D1082"/>
    <s v="2024-01-04 10:00:00"/>
    <x v="38"/>
    <s v="2024-01-04 22:00:00"/>
    <s v="2024/01/04"/>
    <s v="2024-01-04 20:00:00"/>
    <s v="2024/01/04"/>
    <s v="Winter"/>
    <n v="21.999999999941792"/>
    <n v="0"/>
    <x v="0"/>
    <n v="12"/>
    <n v="0"/>
    <x v="1"/>
    <x v="43"/>
    <x v="832"/>
    <n v="531"/>
    <x v="26"/>
    <s v="OK"/>
    <x v="3"/>
    <x v="3"/>
    <x v="14"/>
    <x v="3"/>
    <s v="External"/>
    <n v="4.7"/>
    <x v="9"/>
    <s v="4.7"/>
    <n v="2.3998316498316496"/>
  </r>
  <r>
    <s v="D1081"/>
    <s v="2024-01-04 09:00:00"/>
    <x v="38"/>
    <s v="2024-01-04 21:00:00"/>
    <s v="2024/01/04"/>
    <s v="2024-01-04 19:00:00"/>
    <s v="2024/01/04"/>
    <s v="Winter"/>
    <n v="21"/>
    <n v="0"/>
    <x v="0"/>
    <n v="12"/>
    <n v="0"/>
    <x v="0"/>
    <x v="365"/>
    <x v="833"/>
    <n v="593"/>
    <x v="10"/>
    <s v="OK"/>
    <x v="3"/>
    <x v="2"/>
    <x v="4"/>
    <x v="0"/>
    <s v="Internal"/>
    <m/>
    <x v="1"/>
    <s v="4.2"/>
    <n v="8.8387573964497035E-2"/>
  </r>
  <r>
    <s v="D1080"/>
    <s v="2024-01-04 08:00:00"/>
    <x v="38"/>
    <s v="2024-01-04 20:00:00"/>
    <s v="2024/01/04"/>
    <s v="2024-01-04 18:00:00"/>
    <s v="2024/01/04"/>
    <s v="Winter"/>
    <n v="20.000000000058208"/>
    <n v="0"/>
    <x v="0"/>
    <n v="12"/>
    <n v="0"/>
    <x v="1"/>
    <x v="457"/>
    <x v="834"/>
    <n v="211"/>
    <x v="13"/>
    <s v="OK"/>
    <x v="3"/>
    <x v="3"/>
    <x v="38"/>
    <x v="4"/>
    <s v="Internal"/>
    <n v="4.7"/>
    <x v="9"/>
    <s v="4.7"/>
    <n v="0.43813905930470348"/>
  </r>
  <r>
    <s v="D1079"/>
    <s v="2024-01-04 07:00:00"/>
    <x v="38"/>
    <s v="2024-01-04 19:00:00"/>
    <s v="2024/01/04"/>
    <s v="2024-01-04 17:00:00"/>
    <s v="2024/01/04"/>
    <s v="Winter"/>
    <n v="18.999999999941792"/>
    <n v="0"/>
    <x v="0"/>
    <n v="12"/>
    <n v="0"/>
    <x v="1"/>
    <x v="584"/>
    <x v="835"/>
    <n v="197"/>
    <x v="17"/>
    <s v="OK"/>
    <x v="2"/>
    <x v="1"/>
    <x v="46"/>
    <x v="3"/>
    <s v="External"/>
    <n v="4.2"/>
    <x v="2"/>
    <s v="4.2"/>
    <n v="1.4192439862542956"/>
  </r>
  <r>
    <s v="D1078"/>
    <s v="2024-01-04 06:00:00"/>
    <x v="38"/>
    <s v="2024-01-04 18:00:00"/>
    <s v="2024/01/04"/>
    <s v="2024-01-04 16:00:00"/>
    <s v="2024/01/04"/>
    <s v="Winter"/>
    <n v="18"/>
    <n v="0"/>
    <x v="0"/>
    <n v="12"/>
    <n v="0"/>
    <x v="5"/>
    <x v="585"/>
    <x v="315"/>
    <n v="174"/>
    <x v="23"/>
    <s v="OK"/>
    <x v="3"/>
    <x v="1"/>
    <x v="1"/>
    <x v="3"/>
    <s v="External"/>
    <n v="4.5"/>
    <x v="0"/>
    <s v="4.5"/>
    <n v="3.5294117647058822"/>
  </r>
  <r>
    <s v="D1077"/>
    <s v="2024-01-04 05:00:00"/>
    <x v="38"/>
    <s v="2024-01-04 17:00:00"/>
    <s v="2024/01/04"/>
    <s v="2024-01-04 15:00:00"/>
    <s v="2024/01/04"/>
    <s v="Winter"/>
    <n v="17.000000000058208"/>
    <n v="0"/>
    <x v="0"/>
    <n v="12"/>
    <n v="0"/>
    <x v="1"/>
    <x v="396"/>
    <x v="836"/>
    <n v="635"/>
    <x v="14"/>
    <s v="OK"/>
    <x v="0"/>
    <x v="3"/>
    <x v="38"/>
    <x v="0"/>
    <s v="External"/>
    <n v="4.7"/>
    <x v="9"/>
    <s v="4.7"/>
    <n v="0.45526584867075665"/>
  </r>
  <r>
    <s v="D1076"/>
    <s v="2024-01-04 04:00:00"/>
    <x v="38"/>
    <s v="2024-01-04 16:00:00"/>
    <s v="2024/01/04"/>
    <s v="2024-01-04 14:00:00"/>
    <s v="2024/01/04"/>
    <s v="Winter"/>
    <n v="15.999999999941792"/>
    <n v="0"/>
    <x v="0"/>
    <n v="12"/>
    <n v="0"/>
    <x v="4"/>
    <x v="586"/>
    <x v="837"/>
    <n v="448"/>
    <x v="7"/>
    <s v="OK"/>
    <x v="3"/>
    <x v="1"/>
    <x v="28"/>
    <x v="0"/>
    <s v="External"/>
    <n v="4.5"/>
    <x v="0"/>
    <s v="4.5"/>
    <n v="0.58548541367766616"/>
  </r>
  <r>
    <s v="D1075"/>
    <s v="2024-01-04 03:00:00"/>
    <x v="38"/>
    <s v="2024-01-04 15:00:00"/>
    <s v="2024/01/04"/>
    <s v="2024-01-04 13:00:00"/>
    <s v="2024/01/04"/>
    <s v="Winter"/>
    <n v="15"/>
    <n v="0"/>
    <x v="0"/>
    <n v="12"/>
    <n v="0"/>
    <x v="4"/>
    <x v="580"/>
    <x v="838"/>
    <n v="266"/>
    <x v="21"/>
    <s v="OK"/>
    <x v="0"/>
    <x v="2"/>
    <x v="4"/>
    <x v="0"/>
    <s v="Internal"/>
    <m/>
    <x v="1"/>
    <s v="4.2"/>
    <n v="0.43055555555555558"/>
  </r>
  <r>
    <s v="D1074"/>
    <s v="2024-01-04 02:00:00"/>
    <x v="38"/>
    <s v="2024-01-04 14:00:00"/>
    <s v="2024/01/04"/>
    <s v="2024-01-04 12:00:00"/>
    <s v="2024/01/04"/>
    <s v="Winter"/>
    <n v="14.000000000058208"/>
    <n v="0"/>
    <x v="0"/>
    <n v="12"/>
    <n v="0"/>
    <x v="0"/>
    <x v="22"/>
    <x v="839"/>
    <n v="577"/>
    <x v="13"/>
    <s v="OK"/>
    <x v="3"/>
    <x v="2"/>
    <x v="42"/>
    <x v="3"/>
    <s v="External"/>
    <n v="4.5"/>
    <x v="0"/>
    <s v="4.5"/>
    <n v="0.26169188445667124"/>
  </r>
  <r>
    <s v="D1073"/>
    <s v="2024-01-04 01:00:00"/>
    <x v="38"/>
    <s v="2024-01-04 13:00:00"/>
    <s v="2024/01/04"/>
    <s v="2024-01-04 11:00:00"/>
    <s v="2024/01/04"/>
    <s v="Winter"/>
    <n v="12.999999999941792"/>
    <n v="0"/>
    <x v="0"/>
    <n v="12"/>
    <n v="0"/>
    <x v="2"/>
    <x v="587"/>
    <x v="840"/>
    <n v="170"/>
    <x v="9"/>
    <s v="OK"/>
    <x v="2"/>
    <x v="0"/>
    <x v="0"/>
    <x v="1"/>
    <s v="Internal"/>
    <n v="3.8"/>
    <x v="3"/>
    <s v="3.8"/>
    <n v="0.21932681867535286"/>
  </r>
  <r>
    <s v="D1072"/>
    <s v="2024-01-04 00:00:00"/>
    <x v="38"/>
    <s v="2024-01-04 12:00:00"/>
    <s v="2024/01/04"/>
    <s v="2024-01-04 10:00:00"/>
    <s v="2024/01/04"/>
    <s v="Winter"/>
    <n v="12"/>
    <n v="0"/>
    <x v="0"/>
    <n v="12"/>
    <n v="0"/>
    <x v="4"/>
    <x v="36"/>
    <x v="841"/>
    <n v="643"/>
    <x v="4"/>
    <s v="OK"/>
    <x v="2"/>
    <x v="0"/>
    <x v="37"/>
    <x v="3"/>
    <s v="Internal"/>
    <n v="4"/>
    <x v="5"/>
    <s v="4"/>
    <n v="3.8736263736263736"/>
  </r>
  <r>
    <s v="D1071"/>
    <s v="2024-01-03 23:00:00"/>
    <x v="39"/>
    <s v="2024-01-04 11:00:00"/>
    <s v="2024/01/04"/>
    <s v="2024-01-04 09:00:00"/>
    <s v="2024/01/04"/>
    <s v="Winter"/>
    <n v="11.000000000058208"/>
    <n v="0"/>
    <x v="0"/>
    <n v="12"/>
    <n v="1"/>
    <x v="4"/>
    <x v="228"/>
    <x v="842"/>
    <n v="749"/>
    <x v="24"/>
    <s v="OK"/>
    <x v="3"/>
    <x v="1"/>
    <x v="28"/>
    <x v="3"/>
    <s v="External"/>
    <n v="4.7"/>
    <x v="9"/>
    <s v="4.7"/>
    <n v="3.2380952380952381"/>
  </r>
  <r>
    <s v="D1070"/>
    <s v="2024-01-03 22:00:00"/>
    <x v="39"/>
    <s v="2024-01-04 10:00:00"/>
    <s v="2024/01/04"/>
    <s v="2024-01-04 08:00:00"/>
    <s v="2024/01/04"/>
    <s v="Winter"/>
    <n v="9.9999999999417923"/>
    <n v="0"/>
    <x v="0"/>
    <n v="12"/>
    <n v="1"/>
    <x v="4"/>
    <x v="118"/>
    <x v="843"/>
    <n v="697"/>
    <x v="2"/>
    <s v="OK"/>
    <x v="2"/>
    <x v="2"/>
    <x v="35"/>
    <x v="1"/>
    <s v="External"/>
    <n v="4.2"/>
    <x v="2"/>
    <s v="4.2"/>
    <n v="0.21765944645006016"/>
  </r>
  <r>
    <s v="D1069"/>
    <s v="2024-01-03 21:00:00"/>
    <x v="39"/>
    <s v="2024-01-04 09:00:00"/>
    <s v="2024/01/04"/>
    <s v="2024-01-04 07:00:00"/>
    <s v="2024/01/04"/>
    <s v="Winter"/>
    <n v="9"/>
    <n v="0"/>
    <x v="0"/>
    <n v="12"/>
    <n v="1"/>
    <x v="1"/>
    <x v="588"/>
    <x v="844"/>
    <n v="393"/>
    <x v="20"/>
    <s v="OK"/>
    <x v="1"/>
    <x v="2"/>
    <x v="13"/>
    <x v="2"/>
    <s v="External"/>
    <m/>
    <x v="4"/>
    <s v="4.2"/>
    <n v="0.57392026578073085"/>
  </r>
  <r>
    <s v="D1068"/>
    <s v="2024-01-03 20:00:00"/>
    <x v="39"/>
    <s v="2024-01-04 08:00:00"/>
    <s v="2024/01/04"/>
    <s v="2024-01-04 06:00:00"/>
    <s v="2024/01/04"/>
    <s v="Winter"/>
    <n v="8.0000000000582077"/>
    <n v="0"/>
    <x v="0"/>
    <n v="12"/>
    <n v="1"/>
    <x v="1"/>
    <x v="534"/>
    <x v="845"/>
    <n v="389"/>
    <x v="10"/>
    <s v="OK"/>
    <x v="3"/>
    <x v="1"/>
    <x v="12"/>
    <x v="4"/>
    <s v="Internal"/>
    <n v="4.2"/>
    <x v="2"/>
    <s v="4.2"/>
    <n v="0.81587615283267456"/>
  </r>
  <r>
    <s v="D1067"/>
    <s v="2024-01-03 19:00:00"/>
    <x v="39"/>
    <s v="2024-01-04 07:00:00"/>
    <s v="2024/01/04"/>
    <s v="2024-01-04 05:00:00"/>
    <s v="2024/01/04"/>
    <s v="Winter"/>
    <n v="6.9999999999417923"/>
    <n v="0"/>
    <x v="0"/>
    <n v="12"/>
    <n v="1"/>
    <x v="0"/>
    <x v="73"/>
    <x v="846"/>
    <n v="247"/>
    <x v="12"/>
    <s v="OK"/>
    <x v="0"/>
    <x v="3"/>
    <x v="11"/>
    <x v="4"/>
    <s v="External"/>
    <n v="4.5"/>
    <x v="0"/>
    <s v="4.5"/>
    <n v="0.4972780569514238"/>
  </r>
  <r>
    <s v="D1066"/>
    <s v="2024-01-03 18:00:00"/>
    <x v="39"/>
    <s v="2024-01-04 06:00:00"/>
    <s v="2024/01/04"/>
    <s v="2024-01-04 04:00:00"/>
    <s v="2024/01/04"/>
    <s v="Winter"/>
    <n v="6"/>
    <n v="0"/>
    <x v="0"/>
    <n v="12"/>
    <n v="1"/>
    <x v="4"/>
    <x v="210"/>
    <x v="679"/>
    <n v="668"/>
    <x v="24"/>
    <s v="OK"/>
    <x v="3"/>
    <x v="3"/>
    <x v="17"/>
    <x v="3"/>
    <s v="External"/>
    <m/>
    <x v="11"/>
    <s v="4.2"/>
    <n v="0.47658808120497709"/>
  </r>
  <r>
    <s v="D1065"/>
    <s v="2024-01-03 17:00:00"/>
    <x v="39"/>
    <s v="2024-01-04 05:00:00"/>
    <s v="2024/01/04"/>
    <s v="2024-01-04 03:00:00"/>
    <s v="2024/01/04"/>
    <s v="Winter"/>
    <n v="5.0000000000582077"/>
    <n v="0"/>
    <x v="0"/>
    <n v="12"/>
    <n v="1"/>
    <x v="5"/>
    <x v="192"/>
    <x v="798"/>
    <n v="652"/>
    <x v="26"/>
    <s v="OK"/>
    <x v="1"/>
    <x v="0"/>
    <x v="38"/>
    <x v="1"/>
    <s v="External"/>
    <n v="4.7"/>
    <x v="9"/>
    <s v="4.7"/>
    <n v="0.39050387596899228"/>
  </r>
  <r>
    <s v="D1064"/>
    <s v="2024-01-03 16:00:00"/>
    <x v="39"/>
    <s v="2024-01-04 04:00:00"/>
    <s v="2024/01/04"/>
    <s v="2024-01-04 02:00:00"/>
    <s v="2024/01/04"/>
    <s v="Winter"/>
    <n v="3.9999999999417923"/>
    <n v="0"/>
    <x v="0"/>
    <n v="12"/>
    <n v="1"/>
    <x v="3"/>
    <x v="412"/>
    <x v="847"/>
    <n v="296"/>
    <x v="28"/>
    <s v="OK"/>
    <x v="2"/>
    <x v="1"/>
    <x v="38"/>
    <x v="4"/>
    <s v="External"/>
    <m/>
    <x v="13"/>
    <s v="4.2"/>
    <n v="0.32509285051067782"/>
  </r>
  <r>
    <s v="D1063"/>
    <s v="2024-01-03 15:00:00"/>
    <x v="39"/>
    <s v="2024-01-04 03:00:00"/>
    <s v="2024/01/04"/>
    <s v="2024-01-04 01:00:00"/>
    <s v="2024/01/04"/>
    <s v="Winter"/>
    <n v="3"/>
    <n v="0"/>
    <x v="0"/>
    <n v="12"/>
    <n v="1"/>
    <x v="0"/>
    <x v="157"/>
    <x v="848"/>
    <n v="525"/>
    <x v="28"/>
    <s v="OK"/>
    <x v="0"/>
    <x v="2"/>
    <x v="46"/>
    <x v="3"/>
    <s v="External"/>
    <n v="4.2"/>
    <x v="2"/>
    <s v="4.2"/>
    <n v="0.39166666666666666"/>
  </r>
  <r>
    <s v="D1062"/>
    <s v="2024-01-03 14:00:00"/>
    <x v="39"/>
    <s v="2024-01-04 02:00:00"/>
    <s v="2024/01/04"/>
    <s v="2024-01-04 00:00:00"/>
    <s v="2024/01/04"/>
    <s v="Winter"/>
    <n v="2.0000000000582077"/>
    <n v="0"/>
    <x v="0"/>
    <n v="12"/>
    <n v="1"/>
    <x v="1"/>
    <x v="589"/>
    <x v="849"/>
    <n v="530"/>
    <x v="1"/>
    <s v="OK"/>
    <x v="3"/>
    <x v="0"/>
    <x v="15"/>
    <x v="2"/>
    <s v="Internal"/>
    <n v="4"/>
    <x v="5"/>
    <s v="4"/>
    <n v="0.14447040498442368"/>
  </r>
  <r>
    <s v="D1061"/>
    <s v="2024-01-03 13:00:00"/>
    <x v="39"/>
    <s v="2024-01-04 01:00:00"/>
    <s v="2024/01/04"/>
    <s v="2024-01-03 23:00:00"/>
    <s v="2024/01/03"/>
    <s v="Winter"/>
    <n v="24.999999999941792"/>
    <n v="1"/>
    <x v="1"/>
    <n v="12"/>
    <n v="1"/>
    <x v="4"/>
    <x v="69"/>
    <x v="850"/>
    <n v="785"/>
    <x v="15"/>
    <s v="OK"/>
    <x v="0"/>
    <x v="2"/>
    <x v="46"/>
    <x v="1"/>
    <s v="Internal"/>
    <n v="4"/>
    <x v="5"/>
    <s v="4"/>
    <n v="0.48391812865497075"/>
  </r>
  <r>
    <s v="D1060"/>
    <s v="2024-01-03 12:00:00"/>
    <x v="39"/>
    <s v="2024-01-04 00:00:00"/>
    <s v="2024/01/04"/>
    <s v="2024-01-03 22:00:00"/>
    <s v="2024/01/03"/>
    <s v="Winter"/>
    <n v="24"/>
    <n v="1"/>
    <x v="1"/>
    <n v="12"/>
    <n v="1"/>
    <x v="2"/>
    <x v="534"/>
    <x v="851"/>
    <n v="428"/>
    <x v="7"/>
    <s v="OK"/>
    <x v="0"/>
    <x v="1"/>
    <x v="45"/>
    <x v="4"/>
    <s v="External"/>
    <m/>
    <x v="13"/>
    <s v="4.2"/>
    <n v="0.69038208168642956"/>
  </r>
  <r>
    <s v="D1059"/>
    <s v="2024-01-03 11:00:00"/>
    <x v="39"/>
    <s v="2024-01-03 23:00:00"/>
    <s v="2024/01/03"/>
    <s v="2024-01-03 21:00:00"/>
    <s v="2024/01/03"/>
    <s v="Winter"/>
    <n v="23.000000000058208"/>
    <n v="0"/>
    <x v="0"/>
    <n v="12"/>
    <n v="0"/>
    <x v="5"/>
    <x v="324"/>
    <x v="852"/>
    <n v="263"/>
    <x v="0"/>
    <s v="OK"/>
    <x v="1"/>
    <x v="2"/>
    <x v="25"/>
    <x v="3"/>
    <s v="Internal"/>
    <m/>
    <x v="8"/>
    <s v="4.2"/>
    <n v="1.6863173216885008"/>
  </r>
  <r>
    <s v="D1058"/>
    <s v="2024-01-03 10:00:00"/>
    <x v="39"/>
    <s v="2024-01-03 22:00:00"/>
    <s v="2024/01/03"/>
    <s v="2024-01-03 20:00:00"/>
    <s v="2024/01/03"/>
    <s v="Winter"/>
    <n v="21.999999999941792"/>
    <n v="0"/>
    <x v="0"/>
    <n v="12"/>
    <n v="0"/>
    <x v="0"/>
    <x v="590"/>
    <x v="853"/>
    <n v="156"/>
    <x v="8"/>
    <s v="OK"/>
    <x v="2"/>
    <x v="3"/>
    <x v="39"/>
    <x v="1"/>
    <s v="External"/>
    <m/>
    <x v="6"/>
    <s v="4.2"/>
    <n v="0.20281664872622893"/>
  </r>
  <r>
    <s v="D1057"/>
    <s v="2024-01-03 09:00:00"/>
    <x v="39"/>
    <s v="2024-01-03 21:00:00"/>
    <s v="2024/01/03"/>
    <s v="2024-01-03 19:00:00"/>
    <s v="2024/01/03"/>
    <s v="Winter"/>
    <n v="21"/>
    <n v="0"/>
    <x v="0"/>
    <n v="12"/>
    <n v="0"/>
    <x v="5"/>
    <x v="591"/>
    <x v="808"/>
    <n v="537"/>
    <x v="23"/>
    <s v="OK"/>
    <x v="2"/>
    <x v="1"/>
    <x v="49"/>
    <x v="4"/>
    <s v="External"/>
    <m/>
    <x v="13"/>
    <s v="4.2"/>
    <n v="3.7937853107344632"/>
  </r>
  <r>
    <s v="D1056"/>
    <s v="2024-01-03 08:00:00"/>
    <x v="39"/>
    <s v="2024-01-03 20:00:00"/>
    <s v="2024/01/03"/>
    <s v="2024-01-03 18:00:00"/>
    <s v="2024/01/03"/>
    <s v="Winter"/>
    <n v="20.000000000058208"/>
    <n v="0"/>
    <x v="0"/>
    <n v="12"/>
    <n v="0"/>
    <x v="3"/>
    <x v="592"/>
    <x v="345"/>
    <n v="163"/>
    <x v="15"/>
    <s v="OK"/>
    <x v="3"/>
    <x v="3"/>
    <x v="11"/>
    <x v="0"/>
    <s v="External"/>
    <n v="4.2"/>
    <x v="2"/>
    <s v="4.2"/>
    <n v="0.54315164220824597"/>
  </r>
  <r>
    <s v="D1055"/>
    <s v="2024-01-03 07:00:00"/>
    <x v="39"/>
    <s v="2024-01-03 19:00:00"/>
    <s v="2024/01/03"/>
    <s v="2024-01-03 17:00:00"/>
    <s v="2024/01/03"/>
    <s v="Winter"/>
    <n v="18.999999999941792"/>
    <n v="0"/>
    <x v="0"/>
    <n v="12"/>
    <n v="0"/>
    <x v="3"/>
    <x v="593"/>
    <x v="854"/>
    <n v="688"/>
    <x v="23"/>
    <s v="OK"/>
    <x v="1"/>
    <x v="3"/>
    <x v="22"/>
    <x v="3"/>
    <s v="Internal"/>
    <n v="4.5"/>
    <x v="0"/>
    <s v="4.5"/>
    <n v="0.20266666666666666"/>
  </r>
  <r>
    <s v="D1054"/>
    <s v="2024-01-03 06:00:00"/>
    <x v="39"/>
    <s v="2024-01-03 18:00:00"/>
    <s v="2024/01/03"/>
    <s v="2024-01-03 16:00:00"/>
    <s v="2024/01/03"/>
    <s v="Winter"/>
    <n v="18"/>
    <n v="0"/>
    <x v="0"/>
    <n v="12"/>
    <n v="0"/>
    <x v="1"/>
    <x v="410"/>
    <x v="855"/>
    <n v="781"/>
    <x v="6"/>
    <s v="OK"/>
    <x v="1"/>
    <x v="0"/>
    <x v="46"/>
    <x v="1"/>
    <s v="External"/>
    <n v="4.5"/>
    <x v="0"/>
    <s v="4.5"/>
    <n v="0.28607093663911848"/>
  </r>
  <r>
    <s v="D1053"/>
    <s v="2024-01-03 05:00:00"/>
    <x v="39"/>
    <s v="2024-01-03 17:00:00"/>
    <s v="2024/01/03"/>
    <s v="2024-01-03 15:00:00"/>
    <s v="2024/01/03"/>
    <s v="Winter"/>
    <n v="17.000000000058208"/>
    <n v="0"/>
    <x v="0"/>
    <n v="12"/>
    <n v="0"/>
    <x v="1"/>
    <x v="146"/>
    <x v="856"/>
    <n v="596"/>
    <x v="0"/>
    <s v="OK"/>
    <x v="1"/>
    <x v="0"/>
    <x v="31"/>
    <x v="3"/>
    <s v="External"/>
    <n v="4.5"/>
    <x v="0"/>
    <s v="4.5"/>
    <n v="0.11835467597982149"/>
  </r>
  <r>
    <s v="D1052"/>
    <s v="2024-01-03 04:00:00"/>
    <x v="39"/>
    <s v="2024-01-03 16:00:00"/>
    <s v="2024/01/03"/>
    <s v="2024-01-03 14:00:00"/>
    <s v="2024/01/03"/>
    <s v="Winter"/>
    <n v="15.999999999941792"/>
    <n v="0"/>
    <x v="0"/>
    <n v="12"/>
    <n v="0"/>
    <x v="2"/>
    <x v="334"/>
    <x v="857"/>
    <n v="611"/>
    <x v="10"/>
    <s v="OK"/>
    <x v="2"/>
    <x v="1"/>
    <x v="30"/>
    <x v="0"/>
    <s v="Internal"/>
    <n v="4.7"/>
    <x v="9"/>
    <s v="4.7"/>
    <n v="0.23613291470434328"/>
  </r>
  <r>
    <s v="D1051"/>
    <s v="2024-01-03 03:00:00"/>
    <x v="39"/>
    <s v="2024-01-03 15:00:00"/>
    <s v="2024/01/03"/>
    <s v="2024-01-03 13:00:00"/>
    <s v="2024/01/03"/>
    <s v="Winter"/>
    <n v="15"/>
    <n v="0"/>
    <x v="0"/>
    <n v="12"/>
    <n v="0"/>
    <x v="1"/>
    <x v="594"/>
    <x v="858"/>
    <n v="146"/>
    <x v="19"/>
    <s v="OK"/>
    <x v="2"/>
    <x v="0"/>
    <x v="39"/>
    <x v="4"/>
    <s v="Internal"/>
    <m/>
    <x v="10"/>
    <s v="4.3"/>
    <n v="0.5058139534883721"/>
  </r>
  <r>
    <s v="D1050"/>
    <s v="2024-01-03 02:00:00"/>
    <x v="39"/>
    <s v="2024-01-03 14:00:00"/>
    <s v="2024/01/03"/>
    <s v="2024-01-03 12:00:00"/>
    <s v="2024/01/03"/>
    <s v="Winter"/>
    <n v="14.000000000058208"/>
    <n v="0"/>
    <x v="0"/>
    <n v="12"/>
    <n v="0"/>
    <x v="3"/>
    <x v="595"/>
    <x v="859"/>
    <n v="765"/>
    <x v="8"/>
    <s v="OK"/>
    <x v="0"/>
    <x v="1"/>
    <x v="2"/>
    <x v="2"/>
    <s v="Internal"/>
    <n v="4.7"/>
    <x v="9"/>
    <s v="4.7"/>
    <n v="0.21229648671808055"/>
  </r>
  <r>
    <s v="D1049"/>
    <s v="2024-01-03 01:00:00"/>
    <x v="39"/>
    <s v="2024-01-03 13:00:00"/>
    <s v="2024/01/03"/>
    <s v="2024-01-03 11:00:00"/>
    <s v="2024/01/03"/>
    <s v="Winter"/>
    <n v="12.999999999941792"/>
    <n v="0"/>
    <x v="0"/>
    <n v="12"/>
    <n v="0"/>
    <x v="4"/>
    <x v="233"/>
    <x v="860"/>
    <n v="200"/>
    <x v="11"/>
    <s v="OK"/>
    <x v="2"/>
    <x v="3"/>
    <x v="5"/>
    <x v="0"/>
    <s v="External"/>
    <n v="4"/>
    <x v="5"/>
    <s v="4"/>
    <n v="0.19092169092169092"/>
  </r>
  <r>
    <s v="D1048"/>
    <s v="2024-01-03 00:00:00"/>
    <x v="39"/>
    <s v="2024-01-03 12:00:00"/>
    <s v="2024/01/03"/>
    <s v="2024-01-03 10:00:00"/>
    <s v="2024/01/03"/>
    <s v="Winter"/>
    <n v="12"/>
    <n v="0"/>
    <x v="0"/>
    <n v="12"/>
    <n v="0"/>
    <x v="1"/>
    <x v="590"/>
    <x v="861"/>
    <n v="394"/>
    <x v="2"/>
    <s v="OK"/>
    <x v="2"/>
    <x v="2"/>
    <x v="2"/>
    <x v="4"/>
    <s v="External"/>
    <m/>
    <x v="13"/>
    <s v="4.2"/>
    <n v="0.40374955148905634"/>
  </r>
  <r>
    <s v="D1047"/>
    <s v="2024-01-02 23:00:00"/>
    <x v="40"/>
    <s v="2024-01-03 11:00:00"/>
    <s v="2024/01/03"/>
    <s v="2024-01-03 09:00:00"/>
    <s v="2024/01/03"/>
    <s v="Winter"/>
    <n v="11.000000000058208"/>
    <n v="0"/>
    <x v="0"/>
    <n v="12"/>
    <n v="1"/>
    <x v="2"/>
    <x v="224"/>
    <x v="244"/>
    <n v="642"/>
    <x v="11"/>
    <s v="OK"/>
    <x v="1"/>
    <x v="2"/>
    <x v="20"/>
    <x v="4"/>
    <s v="External"/>
    <n v="4.7"/>
    <x v="9"/>
    <s v="4.7"/>
    <n v="2.1238361266294228"/>
  </r>
  <r>
    <s v="D1046"/>
    <s v="2024-01-02 22:00:00"/>
    <x v="40"/>
    <s v="2024-01-03 10:00:00"/>
    <s v="2024/01/03"/>
    <s v="2024-01-03 08:00:00"/>
    <s v="2024/01/03"/>
    <s v="Winter"/>
    <n v="9.9999999999417923"/>
    <n v="0"/>
    <x v="0"/>
    <n v="12"/>
    <n v="1"/>
    <x v="1"/>
    <x v="584"/>
    <x v="862"/>
    <n v="193"/>
    <x v="24"/>
    <s v="OK"/>
    <x v="3"/>
    <x v="1"/>
    <x v="14"/>
    <x v="0"/>
    <s v="External"/>
    <n v="4.5"/>
    <x v="0"/>
    <s v="4.5"/>
    <n v="3.1486254295532645"/>
  </r>
  <r>
    <s v="D1045"/>
    <s v="2024-01-02 21:00:00"/>
    <x v="40"/>
    <s v="2024-01-03 09:00:00"/>
    <s v="2024/01/03"/>
    <s v="2024-01-03 07:00:00"/>
    <s v="2024/01/03"/>
    <s v="Winter"/>
    <n v="9"/>
    <n v="0"/>
    <x v="0"/>
    <n v="12"/>
    <n v="1"/>
    <x v="1"/>
    <x v="294"/>
    <x v="863"/>
    <n v="601"/>
    <x v="23"/>
    <s v="OK"/>
    <x v="2"/>
    <x v="2"/>
    <x v="37"/>
    <x v="4"/>
    <s v="External"/>
    <m/>
    <x v="13"/>
    <s v="4.2"/>
    <n v="0.18963675213675213"/>
  </r>
  <r>
    <s v="D1044"/>
    <s v="2024-01-02 20:00:00"/>
    <x v="40"/>
    <s v="2024-01-03 08:00:00"/>
    <s v="2024/01/03"/>
    <s v="2024-01-03 06:00:00"/>
    <s v="2024/01/03"/>
    <s v="Winter"/>
    <n v="8.0000000000582077"/>
    <n v="0"/>
    <x v="0"/>
    <n v="12"/>
    <n v="1"/>
    <x v="2"/>
    <x v="512"/>
    <x v="864"/>
    <n v="599"/>
    <x v="15"/>
    <s v="OK"/>
    <x v="3"/>
    <x v="0"/>
    <x v="43"/>
    <x v="3"/>
    <s v="Internal"/>
    <n v="4"/>
    <x v="5"/>
    <s v="4"/>
    <n v="0.9039162112932605"/>
  </r>
  <r>
    <s v="D1043"/>
    <s v="2024-01-02 19:00:00"/>
    <x v="40"/>
    <s v="2024-01-03 07:00:00"/>
    <s v="2024/01/03"/>
    <s v="2024-01-03 05:00:00"/>
    <s v="2024/01/03"/>
    <s v="Winter"/>
    <n v="6.9999999999417923"/>
    <n v="0"/>
    <x v="0"/>
    <n v="12"/>
    <n v="1"/>
    <x v="2"/>
    <x v="363"/>
    <x v="865"/>
    <n v="252"/>
    <x v="18"/>
    <s v="OK"/>
    <x v="3"/>
    <x v="2"/>
    <x v="32"/>
    <x v="4"/>
    <s v="Internal"/>
    <m/>
    <x v="10"/>
    <s v="4.3"/>
    <n v="0.30714791224345367"/>
  </r>
  <r>
    <s v="D1042"/>
    <s v="2024-01-02 18:00:00"/>
    <x v="40"/>
    <s v="2024-01-03 06:00:00"/>
    <s v="2024/01/03"/>
    <s v="2024-01-03 04:00:00"/>
    <s v="2024/01/03"/>
    <s v="Winter"/>
    <n v="6"/>
    <n v="0"/>
    <x v="0"/>
    <n v="12"/>
    <n v="1"/>
    <x v="0"/>
    <x v="596"/>
    <x v="625"/>
    <n v="715"/>
    <x v="10"/>
    <s v="OK"/>
    <x v="0"/>
    <x v="2"/>
    <x v="10"/>
    <x v="2"/>
    <s v="Internal"/>
    <m/>
    <x v="14"/>
    <s v="4.1"/>
    <n v="0.49208779989790707"/>
  </r>
  <r>
    <s v="D1041"/>
    <s v="2024-01-02 17:00:00"/>
    <x v="40"/>
    <s v="2024-01-03 05:00:00"/>
    <s v="2024/01/03"/>
    <s v="2024-01-03 03:00:00"/>
    <s v="2024/01/03"/>
    <s v="Winter"/>
    <n v="5.0000000000582077"/>
    <n v="0"/>
    <x v="0"/>
    <n v="12"/>
    <n v="1"/>
    <x v="5"/>
    <x v="396"/>
    <x v="866"/>
    <n v="515"/>
    <x v="21"/>
    <s v="OK"/>
    <x v="1"/>
    <x v="0"/>
    <x v="14"/>
    <x v="3"/>
    <s v="Internal"/>
    <n v="4.7"/>
    <x v="9"/>
    <s v="4.7"/>
    <n v="0.89033742331288346"/>
  </r>
  <r>
    <s v="D1040"/>
    <s v="2024-01-02 16:00:00"/>
    <x v="40"/>
    <s v="2024-01-03 04:00:00"/>
    <s v="2024/01/03"/>
    <s v="2024-01-03 02:00:00"/>
    <s v="2024/01/03"/>
    <s v="Winter"/>
    <n v="3.9999999999417923"/>
    <n v="0"/>
    <x v="0"/>
    <n v="12"/>
    <n v="1"/>
    <x v="3"/>
    <x v="597"/>
    <x v="411"/>
    <n v="484"/>
    <x v="1"/>
    <s v="OK"/>
    <x v="3"/>
    <x v="1"/>
    <x v="16"/>
    <x v="3"/>
    <s v="External"/>
    <m/>
    <x v="11"/>
    <s v="4.2"/>
    <n v="0.14717125382262997"/>
  </r>
  <r>
    <s v="D1039"/>
    <s v="2024-01-02 15:00:00"/>
    <x v="40"/>
    <s v="2024-01-03 03:00:00"/>
    <s v="2024/01/03"/>
    <s v="2024-01-03 01:00:00"/>
    <s v="2024/01/03"/>
    <s v="Winter"/>
    <n v="3"/>
    <n v="0"/>
    <x v="0"/>
    <n v="12"/>
    <n v="1"/>
    <x v="2"/>
    <x v="148"/>
    <x v="867"/>
    <n v="591"/>
    <x v="26"/>
    <s v="OK"/>
    <x v="3"/>
    <x v="0"/>
    <x v="2"/>
    <x v="2"/>
    <s v="Internal"/>
    <n v="4.2"/>
    <x v="2"/>
    <s v="4.2"/>
    <n v="0.17888257575757577"/>
  </r>
  <r>
    <s v="D1038"/>
    <s v="2024-01-02 14:00:00"/>
    <x v="40"/>
    <s v="2024-01-03 02:00:00"/>
    <s v="2024/01/03"/>
    <s v="2024-01-03 00:00:00"/>
    <s v="2024/01/03"/>
    <s v="Winter"/>
    <n v="2.0000000000582077"/>
    <n v="0"/>
    <x v="0"/>
    <n v="12"/>
    <n v="1"/>
    <x v="4"/>
    <x v="426"/>
    <x v="428"/>
    <n v="349"/>
    <x v="19"/>
    <s v="OK"/>
    <x v="3"/>
    <x v="3"/>
    <x v="48"/>
    <x v="0"/>
    <s v="Internal"/>
    <m/>
    <x v="1"/>
    <s v="4.2"/>
    <n v="0.61940494997367035"/>
  </r>
  <r>
    <s v="D1037"/>
    <s v="2024-01-02 13:00:00"/>
    <x v="40"/>
    <s v="2024-01-03 01:00:00"/>
    <s v="2024/01/03"/>
    <s v="2024-01-02 23:00:00"/>
    <s v="2024/01/02"/>
    <s v="Winter"/>
    <n v="24.999999999941792"/>
    <n v="1"/>
    <x v="1"/>
    <n v="12"/>
    <n v="1"/>
    <x v="4"/>
    <x v="543"/>
    <x v="868"/>
    <n v="167"/>
    <x v="18"/>
    <s v="OK"/>
    <x v="0"/>
    <x v="3"/>
    <x v="44"/>
    <x v="4"/>
    <s v="External"/>
    <n v="4.5"/>
    <x v="0"/>
    <s v="4.5"/>
    <n v="4.2635416666666668"/>
  </r>
  <r>
    <s v="D1036"/>
    <s v="2024-01-02 12:00:00"/>
    <x v="40"/>
    <s v="2024-01-03 00:00:00"/>
    <s v="2024/01/03"/>
    <s v="2024-01-02 22:00:00"/>
    <s v="2024/01/02"/>
    <s v="Winter"/>
    <n v="24"/>
    <n v="1"/>
    <x v="1"/>
    <n v="12"/>
    <n v="1"/>
    <x v="2"/>
    <x v="528"/>
    <x v="869"/>
    <n v="410"/>
    <x v="10"/>
    <s v="OK"/>
    <x v="2"/>
    <x v="0"/>
    <x v="43"/>
    <x v="4"/>
    <s v="External"/>
    <n v="4"/>
    <x v="5"/>
    <s v="4"/>
    <n v="0.47919132149901383"/>
  </r>
  <r>
    <s v="D1035"/>
    <s v="2024-01-02 11:00:00"/>
    <x v="40"/>
    <s v="2024-01-02 23:00:00"/>
    <s v="2024/01/02"/>
    <s v="2024-01-02 21:00:00"/>
    <s v="2024/01/02"/>
    <s v="Winter"/>
    <n v="23.000000000058208"/>
    <n v="0"/>
    <x v="0"/>
    <n v="12"/>
    <n v="0"/>
    <x v="2"/>
    <x v="287"/>
    <x v="870"/>
    <n v="324"/>
    <x v="14"/>
    <s v="OK"/>
    <x v="1"/>
    <x v="1"/>
    <x v="40"/>
    <x v="4"/>
    <s v="Internal"/>
    <n v="4.5"/>
    <x v="0"/>
    <s v="4.5"/>
    <n v="0.60178970917225949"/>
  </r>
  <r>
    <s v="D1034"/>
    <s v="2024-01-02 10:00:00"/>
    <x v="40"/>
    <s v="2024-01-02 22:00:00"/>
    <s v="2024/01/02"/>
    <s v="2024-01-02 20:00:00"/>
    <s v="2024/01/02"/>
    <s v="Winter"/>
    <n v="21.999999999941792"/>
    <n v="0"/>
    <x v="0"/>
    <n v="12"/>
    <n v="0"/>
    <x v="3"/>
    <x v="496"/>
    <x v="122"/>
    <n v="319"/>
    <x v="23"/>
    <s v="OK"/>
    <x v="2"/>
    <x v="3"/>
    <x v="49"/>
    <x v="4"/>
    <s v="Internal"/>
    <n v="4.2"/>
    <x v="2"/>
    <s v="4.2"/>
    <n v="1.5075757575757576"/>
  </r>
  <r>
    <s v="D1033"/>
    <s v="2024-01-02 09:00:00"/>
    <x v="40"/>
    <s v="2024-01-02 21:00:00"/>
    <s v="2024/01/02"/>
    <s v="2024-01-02 19:00:00"/>
    <s v="2024/01/02"/>
    <s v="Winter"/>
    <n v="21"/>
    <n v="0"/>
    <x v="0"/>
    <n v="12"/>
    <n v="0"/>
    <x v="5"/>
    <x v="433"/>
    <x v="871"/>
    <n v="615"/>
    <x v="2"/>
    <s v="OK"/>
    <x v="0"/>
    <x v="0"/>
    <x v="29"/>
    <x v="4"/>
    <s v="Internal"/>
    <n v="4.2"/>
    <x v="2"/>
    <s v="4.2"/>
    <n v="0.25840563991323212"/>
  </r>
  <r>
    <s v="D1032"/>
    <s v="2024-01-02 08:00:00"/>
    <x v="40"/>
    <s v="2024-01-02 20:00:00"/>
    <s v="2024/01/02"/>
    <s v="2024-01-02 18:00:00"/>
    <s v="2024/01/02"/>
    <s v="Winter"/>
    <n v="20.000000000058208"/>
    <n v="0"/>
    <x v="0"/>
    <n v="12"/>
    <n v="0"/>
    <x v="0"/>
    <x v="598"/>
    <x v="553"/>
    <n v="646"/>
    <x v="8"/>
    <s v="OK"/>
    <x v="2"/>
    <x v="1"/>
    <x v="36"/>
    <x v="0"/>
    <s v="External"/>
    <n v="4"/>
    <x v="5"/>
    <s v="4"/>
    <n v="0.2404513888888889"/>
  </r>
  <r>
    <s v="D1031"/>
    <s v="2024-01-02 07:00:00"/>
    <x v="40"/>
    <s v="2024-01-02 19:00:00"/>
    <s v="2024/01/02"/>
    <s v="2024-01-02 17:00:00"/>
    <s v="2024/01/02"/>
    <s v="Winter"/>
    <n v="18.999999999941792"/>
    <n v="0"/>
    <x v="0"/>
    <n v="12"/>
    <n v="0"/>
    <x v="4"/>
    <x v="157"/>
    <x v="872"/>
    <n v="347"/>
    <x v="25"/>
    <s v="OK"/>
    <x v="1"/>
    <x v="1"/>
    <x v="35"/>
    <x v="3"/>
    <s v="Internal"/>
    <n v="4.2"/>
    <x v="2"/>
    <s v="4.2"/>
    <n v="0.20937500000000001"/>
  </r>
  <r>
    <s v="D1030"/>
    <s v="2024-01-02 06:00:00"/>
    <x v="40"/>
    <s v="2024-01-02 18:00:00"/>
    <s v="2024/01/02"/>
    <s v="2024-01-02 16:00:00"/>
    <s v="2024/01/02"/>
    <s v="Winter"/>
    <n v="18"/>
    <n v="0"/>
    <x v="0"/>
    <n v="12"/>
    <n v="0"/>
    <x v="1"/>
    <x v="599"/>
    <x v="873"/>
    <n v="506"/>
    <x v="14"/>
    <s v="OK"/>
    <x v="3"/>
    <x v="2"/>
    <x v="40"/>
    <x v="4"/>
    <s v="Internal"/>
    <m/>
    <x v="10"/>
    <s v="4.3"/>
    <n v="0.51262626262626265"/>
  </r>
  <r>
    <s v="D1029"/>
    <s v="2024-01-02 05:00:00"/>
    <x v="40"/>
    <s v="2024-01-02 17:00:00"/>
    <s v="2024/01/02"/>
    <s v="2024-01-02 15:00:00"/>
    <s v="2024/01/02"/>
    <s v="Winter"/>
    <n v="17.000000000058208"/>
    <n v="0"/>
    <x v="0"/>
    <n v="12"/>
    <n v="0"/>
    <x v="0"/>
    <x v="600"/>
    <x v="43"/>
    <n v="580"/>
    <x v="4"/>
    <s v="OK"/>
    <x v="1"/>
    <x v="0"/>
    <x v="29"/>
    <x v="0"/>
    <s v="Internal"/>
    <m/>
    <x v="1"/>
    <s v="4.2"/>
    <n v="0.93409378960709755"/>
  </r>
  <r>
    <s v="D1028"/>
    <s v="2024-01-02 04:00:00"/>
    <x v="40"/>
    <s v="2024-01-02 16:00:00"/>
    <s v="2024/01/02"/>
    <s v="2024-01-02 14:00:00"/>
    <s v="2024/01/02"/>
    <s v="Winter"/>
    <n v="15.999999999941792"/>
    <n v="0"/>
    <x v="0"/>
    <n v="12"/>
    <n v="0"/>
    <x v="5"/>
    <x v="229"/>
    <x v="874"/>
    <n v="721"/>
    <x v="2"/>
    <s v="OK"/>
    <x v="3"/>
    <x v="0"/>
    <x v="17"/>
    <x v="4"/>
    <s v="Internal"/>
    <n v="4.2"/>
    <x v="2"/>
    <s v="4.2"/>
    <n v="1.9939320388349515"/>
  </r>
  <r>
    <s v="D1027"/>
    <s v="2024-01-02 03:00:00"/>
    <x v="40"/>
    <s v="2024-01-02 15:00:00"/>
    <s v="2024/01/02"/>
    <s v="2024-01-02 13:00:00"/>
    <s v="2024/01/02"/>
    <s v="Winter"/>
    <n v="15"/>
    <n v="0"/>
    <x v="0"/>
    <n v="12"/>
    <n v="0"/>
    <x v="1"/>
    <x v="92"/>
    <x v="875"/>
    <n v="731"/>
    <x v="4"/>
    <s v="OK"/>
    <x v="1"/>
    <x v="0"/>
    <x v="11"/>
    <x v="1"/>
    <s v="External"/>
    <m/>
    <x v="6"/>
    <s v="4.2"/>
    <n v="0.25478415665331555"/>
  </r>
  <r>
    <s v="D1026"/>
    <s v="2024-01-02 02:00:00"/>
    <x v="40"/>
    <s v="2024-01-02 14:00:00"/>
    <s v="2024/01/02"/>
    <s v="2024-01-02 12:00:00"/>
    <s v="2024/01/02"/>
    <s v="Winter"/>
    <n v="14.000000000058208"/>
    <n v="0"/>
    <x v="0"/>
    <n v="12"/>
    <n v="0"/>
    <x v="1"/>
    <x v="51"/>
    <x v="876"/>
    <n v="796"/>
    <x v="16"/>
    <s v="OK"/>
    <x v="2"/>
    <x v="1"/>
    <x v="48"/>
    <x v="3"/>
    <s v="External"/>
    <n v="4.7"/>
    <x v="9"/>
    <s v="4.7"/>
    <n v="0.94983818770226536"/>
  </r>
  <r>
    <s v="D1025"/>
    <s v="2024-01-02 01:00:00"/>
    <x v="40"/>
    <s v="2024-01-02 13:00:00"/>
    <s v="2024/01/02"/>
    <s v="2024-01-02 11:00:00"/>
    <s v="2024/01/02"/>
    <s v="Winter"/>
    <n v="12.999999999941792"/>
    <n v="0"/>
    <x v="0"/>
    <n v="12"/>
    <n v="0"/>
    <x v="5"/>
    <x v="480"/>
    <x v="877"/>
    <n v="293"/>
    <x v="15"/>
    <s v="OK"/>
    <x v="3"/>
    <x v="3"/>
    <x v="39"/>
    <x v="2"/>
    <s v="Internal"/>
    <n v="4.7"/>
    <x v="9"/>
    <s v="4.7"/>
    <n v="0.13148742643124667"/>
  </r>
  <r>
    <s v="D1024"/>
    <s v="2024-01-02 00:00:00"/>
    <x v="40"/>
    <s v="2024-01-02 12:00:00"/>
    <s v="2024/01/02"/>
    <s v="2024-01-02 10:00:00"/>
    <s v="2024/01/02"/>
    <s v="Winter"/>
    <n v="12"/>
    <n v="0"/>
    <x v="0"/>
    <n v="12"/>
    <n v="0"/>
    <x v="1"/>
    <x v="48"/>
    <x v="878"/>
    <n v="288"/>
    <x v="13"/>
    <s v="OK"/>
    <x v="2"/>
    <x v="2"/>
    <x v="28"/>
    <x v="0"/>
    <s v="Internal"/>
    <n v="4.7"/>
    <x v="9"/>
    <s v="4.7"/>
    <n v="0.39176245210727967"/>
  </r>
  <r>
    <s v="D1023"/>
    <s v="2024-01-01 23:00:00"/>
    <x v="41"/>
    <s v="2024-01-02 11:00:00"/>
    <s v="2024/01/02"/>
    <s v="2024-01-02 09:00:00"/>
    <s v="2024/01/02"/>
    <s v="Winter"/>
    <n v="11.000000000058208"/>
    <n v="0"/>
    <x v="0"/>
    <n v="12"/>
    <n v="1"/>
    <x v="1"/>
    <x v="258"/>
    <x v="879"/>
    <n v="320"/>
    <x v="15"/>
    <s v="OK"/>
    <x v="1"/>
    <x v="1"/>
    <x v="49"/>
    <x v="1"/>
    <s v="Internal"/>
    <n v="4.2"/>
    <x v="2"/>
    <s v="4.2"/>
    <n v="0.29564102564102562"/>
  </r>
  <r>
    <s v="D1022"/>
    <s v="2024-01-01 22:00:00"/>
    <x v="41"/>
    <s v="2024-01-02 10:00:00"/>
    <s v="2024/01/02"/>
    <s v="2024-01-02 08:00:00"/>
    <s v="2024/01/02"/>
    <s v="Winter"/>
    <n v="9.9999999999417923"/>
    <n v="0"/>
    <x v="0"/>
    <n v="12"/>
    <n v="1"/>
    <x v="2"/>
    <x v="52"/>
    <x v="880"/>
    <n v="53"/>
    <x v="1"/>
    <s v="OK"/>
    <x v="3"/>
    <x v="2"/>
    <x v="6"/>
    <x v="2"/>
    <s v="Internal"/>
    <n v="4.2"/>
    <x v="2"/>
    <s v="4.2"/>
    <n v="0.52209414024975986"/>
  </r>
  <r>
    <s v="D1021"/>
    <s v="2024-01-01 21:00:00"/>
    <x v="41"/>
    <s v="2024-01-02 09:00:00"/>
    <s v="2024/01/02"/>
    <s v="2024-01-02 07:00:00"/>
    <s v="2024/01/02"/>
    <s v="Winter"/>
    <n v="9"/>
    <n v="0"/>
    <x v="0"/>
    <n v="12"/>
    <n v="1"/>
    <x v="0"/>
    <x v="330"/>
    <x v="881"/>
    <n v="369"/>
    <x v="17"/>
    <s v="OK"/>
    <x v="3"/>
    <x v="0"/>
    <x v="38"/>
    <x v="2"/>
    <s v="External"/>
    <n v="4"/>
    <x v="5"/>
    <s v="4"/>
    <n v="0.51670146137787054"/>
  </r>
  <r>
    <s v="D1020"/>
    <s v="2024-01-01 20:00:00"/>
    <x v="41"/>
    <s v="2024-01-02 08:00:00"/>
    <s v="2024/01/02"/>
    <s v="2024-01-02 06:00:00"/>
    <s v="2024/01/02"/>
    <s v="Winter"/>
    <n v="8.0000000000582077"/>
    <n v="0"/>
    <x v="0"/>
    <n v="12"/>
    <n v="1"/>
    <x v="3"/>
    <x v="78"/>
    <x v="882"/>
    <n v="317"/>
    <x v="27"/>
    <s v="OK"/>
    <x v="3"/>
    <x v="1"/>
    <x v="3"/>
    <x v="1"/>
    <s v="External"/>
    <n v="3.8"/>
    <x v="3"/>
    <s v="3.8"/>
    <n v="0.93077427821522307"/>
  </r>
  <r>
    <s v="D1019"/>
    <s v="2024-01-01 19:00:00"/>
    <x v="41"/>
    <s v="2024-01-02 07:00:00"/>
    <s v="2024/01/02"/>
    <s v="2024-01-02 05:00:00"/>
    <s v="2024/01/02"/>
    <s v="Winter"/>
    <n v="6.9999999999417923"/>
    <n v="0"/>
    <x v="0"/>
    <n v="12"/>
    <n v="1"/>
    <x v="2"/>
    <x v="408"/>
    <x v="883"/>
    <n v="497"/>
    <x v="27"/>
    <s v="OK"/>
    <x v="0"/>
    <x v="0"/>
    <x v="13"/>
    <x v="2"/>
    <s v="External"/>
    <m/>
    <x v="4"/>
    <s v="4.2"/>
    <n v="1.9773102310231023"/>
  </r>
  <r>
    <s v="D1018"/>
    <s v="2024-01-01 18:00:00"/>
    <x v="41"/>
    <s v="2024-01-02 06:00:00"/>
    <s v="2024/01/02"/>
    <s v="2024-01-02 04:00:00"/>
    <s v="2024/01/02"/>
    <s v="Winter"/>
    <n v="6"/>
    <n v="0"/>
    <x v="0"/>
    <n v="12"/>
    <n v="1"/>
    <x v="1"/>
    <x v="28"/>
    <x v="884"/>
    <n v="109"/>
    <x v="4"/>
    <s v="OK"/>
    <x v="2"/>
    <x v="0"/>
    <x v="5"/>
    <x v="2"/>
    <s v="External"/>
    <m/>
    <x v="4"/>
    <s v="4.2"/>
    <n v="0.89123931623931629"/>
  </r>
  <r>
    <s v="D1017"/>
    <s v="2024-01-01 17:00:00"/>
    <x v="41"/>
    <s v="2024-01-02 05:00:00"/>
    <s v="2024/01/02"/>
    <s v="2024-01-02 03:00:00"/>
    <s v="2024/01/02"/>
    <s v="Winter"/>
    <n v="5.0000000000582077"/>
    <n v="0"/>
    <x v="0"/>
    <n v="12"/>
    <n v="1"/>
    <x v="3"/>
    <x v="63"/>
    <x v="885"/>
    <n v="444"/>
    <x v="23"/>
    <s v="OK"/>
    <x v="2"/>
    <x v="3"/>
    <x v="38"/>
    <x v="1"/>
    <s v="Internal"/>
    <n v="4.2"/>
    <x v="2"/>
    <s v="4.2"/>
    <n v="1.0468036529680365"/>
  </r>
  <r>
    <s v="D1016"/>
    <s v="2024-01-01 16:00:00"/>
    <x v="41"/>
    <s v="2024-01-02 04:00:00"/>
    <s v="2024/01/02"/>
    <s v="2024-01-02 02:00:00"/>
    <s v="2024/01/02"/>
    <s v="Winter"/>
    <n v="3.9999999999417923"/>
    <n v="0"/>
    <x v="0"/>
    <n v="12"/>
    <n v="1"/>
    <x v="4"/>
    <x v="601"/>
    <x v="886"/>
    <n v="388"/>
    <x v="0"/>
    <s v="OK"/>
    <x v="0"/>
    <x v="3"/>
    <x v="27"/>
    <x v="4"/>
    <s v="External"/>
    <n v="4.2"/>
    <x v="2"/>
    <s v="4.2"/>
    <n v="0.20833333333333334"/>
  </r>
  <r>
    <s v="D1015"/>
    <s v="2024-01-01 15:00:00"/>
    <x v="41"/>
    <s v="2024-01-02 03:00:00"/>
    <s v="2024/01/02"/>
    <s v="2024-01-02 01:00:00"/>
    <s v="2024/01/02"/>
    <s v="Winter"/>
    <n v="3"/>
    <n v="0"/>
    <x v="0"/>
    <n v="12"/>
    <n v="1"/>
    <x v="2"/>
    <x v="539"/>
    <x v="887"/>
    <n v="781"/>
    <x v="22"/>
    <s v="OK"/>
    <x v="0"/>
    <x v="1"/>
    <x v="22"/>
    <x v="4"/>
    <s v="External"/>
    <n v="4.5"/>
    <x v="0"/>
    <s v="4.5"/>
    <n v="0.56088789682539686"/>
  </r>
  <r>
    <s v="D1014"/>
    <s v="2024-01-01 14:00:00"/>
    <x v="41"/>
    <s v="2024-01-02 02:00:00"/>
    <s v="2024/01/02"/>
    <s v="2024-01-02 00:00:00"/>
    <s v="2024/01/02"/>
    <s v="Winter"/>
    <n v="2.0000000000582077"/>
    <n v="0"/>
    <x v="0"/>
    <n v="12"/>
    <n v="1"/>
    <x v="4"/>
    <x v="153"/>
    <x v="888"/>
    <n v="754"/>
    <x v="0"/>
    <s v="OK"/>
    <x v="0"/>
    <x v="1"/>
    <x v="42"/>
    <x v="0"/>
    <s v="Internal"/>
    <n v="4.7"/>
    <x v="9"/>
    <s v="4.7"/>
    <n v="0.56234567901234567"/>
  </r>
  <r>
    <s v="D1013"/>
    <s v="2024-01-01 13:00:00"/>
    <x v="41"/>
    <s v="2024-01-02 01:00:00"/>
    <s v="2024/01/02"/>
    <s v="2024-01-01 23:00:00"/>
    <s v="2024/01/01"/>
    <s v="Winter"/>
    <n v="24.999999999941792"/>
    <n v="1"/>
    <x v="1"/>
    <n v="12"/>
    <n v="1"/>
    <x v="0"/>
    <x v="602"/>
    <x v="889"/>
    <n v="270"/>
    <x v="22"/>
    <s v="OK"/>
    <x v="2"/>
    <x v="1"/>
    <x v="47"/>
    <x v="4"/>
    <s v="External"/>
    <m/>
    <x v="13"/>
    <s v="4.2"/>
    <n v="0.63928150765606595"/>
  </r>
  <r>
    <s v="D1012"/>
    <s v="2024-01-01 12:00:00"/>
    <x v="41"/>
    <s v="2024-01-02 00:00:00"/>
    <s v="2024/01/02"/>
    <s v="2024-01-01 22:00:00"/>
    <s v="2024/01/01"/>
    <s v="Winter"/>
    <n v="24"/>
    <n v="1"/>
    <x v="1"/>
    <n v="12"/>
    <n v="1"/>
    <x v="5"/>
    <x v="603"/>
    <x v="783"/>
    <n v="471"/>
    <x v="13"/>
    <s v="OK"/>
    <x v="2"/>
    <x v="0"/>
    <x v="0"/>
    <x v="1"/>
    <s v="Internal"/>
    <n v="3.8"/>
    <x v="3"/>
    <s v="3.8"/>
    <n v="0.36936936936936937"/>
  </r>
  <r>
    <s v="D1011"/>
    <s v="2024-01-01 11:00:00"/>
    <x v="41"/>
    <s v="2024-01-01 23:00:00"/>
    <s v="2024/01/01"/>
    <s v="2024-01-01 21:00:00"/>
    <s v="2024/01/01"/>
    <s v="Winter"/>
    <n v="23.000000000058208"/>
    <n v="0"/>
    <x v="0"/>
    <n v="12"/>
    <n v="0"/>
    <x v="2"/>
    <x v="296"/>
    <x v="890"/>
    <n v="557"/>
    <x v="28"/>
    <s v="OK"/>
    <x v="0"/>
    <x v="3"/>
    <x v="25"/>
    <x v="0"/>
    <s v="Internal"/>
    <n v="4.2"/>
    <x v="2"/>
    <s v="4.2"/>
    <n v="0.26818885448916407"/>
  </r>
  <r>
    <s v="D1010"/>
    <d v="2024-01-01T10:00:00"/>
    <x v="41"/>
    <s v="2024-01-01 22:00:00"/>
    <s v="2024/01/01"/>
    <s v="2024-01-01 20:00:00"/>
    <s v="2024/01/01"/>
    <s v="Winter"/>
    <n v="21.999999999941792"/>
    <n v="0"/>
    <x v="0"/>
    <n v="12"/>
    <n v="0"/>
    <x v="1"/>
    <x v="586"/>
    <x v="891"/>
    <n v="307"/>
    <x v="5"/>
    <s v="OK"/>
    <x v="1"/>
    <x v="3"/>
    <x v="34"/>
    <x v="4"/>
    <s v="Internal"/>
    <n v="4.2"/>
    <x v="2"/>
    <s v="4.2"/>
    <n v="9.0865614538498327E-2"/>
  </r>
  <r>
    <s v="D1009"/>
    <s v="2024-01-01 09:00:00"/>
    <x v="41"/>
    <s v="2024-01-01 21:00:00"/>
    <s v="2024/01/01"/>
    <s v="2024-01-01 19:00:00"/>
    <s v="2024/01/01"/>
    <s v="Winter"/>
    <n v="21"/>
    <n v="0"/>
    <x v="0"/>
    <n v="12"/>
    <n v="0"/>
    <x v="3"/>
    <x v="604"/>
    <x v="892"/>
    <n v="551"/>
    <x v="2"/>
    <s v="OK"/>
    <x v="2"/>
    <x v="3"/>
    <x v="19"/>
    <x v="3"/>
    <s v="Internal"/>
    <n v="4.7"/>
    <x v="9"/>
    <s v="4.7"/>
    <n v="0.21727220299884659"/>
  </r>
  <r>
    <s v="D1008"/>
    <s v="2024-01-01 08:00:00"/>
    <x v="41"/>
    <s v="2024-01-01 20:00:00"/>
    <s v="2024/01/01"/>
    <s v="2024-01-01 18:00:00"/>
    <s v="2024/01/01"/>
    <s v="Winter"/>
    <n v="20.000000000058208"/>
    <n v="0"/>
    <x v="0"/>
    <n v="12"/>
    <n v="0"/>
    <x v="1"/>
    <x v="255"/>
    <x v="893"/>
    <n v="455"/>
    <x v="12"/>
    <s v="OK"/>
    <x v="0"/>
    <x v="2"/>
    <x v="18"/>
    <x v="2"/>
    <s v="External"/>
    <n v="4.5"/>
    <x v="0"/>
    <s v="4.5"/>
    <n v="0.7928709055876686"/>
  </r>
  <r>
    <s v="D1007"/>
    <s v="2024-01-01 07:00:00"/>
    <x v="41"/>
    <s v="2024-01-01 19:00:00"/>
    <s v="2024/01/01"/>
    <s v="2024-01-01 17:00:00"/>
    <s v="2024/01/01"/>
    <s v="Winter"/>
    <n v="18.999999999941792"/>
    <n v="0"/>
    <x v="0"/>
    <n v="12"/>
    <n v="0"/>
    <x v="2"/>
    <x v="430"/>
    <x v="894"/>
    <n v="587"/>
    <x v="11"/>
    <s v="OK"/>
    <x v="2"/>
    <x v="3"/>
    <x v="22"/>
    <x v="2"/>
    <s v="Internal"/>
    <n v="3.8"/>
    <x v="3"/>
    <s v="3.8"/>
    <n v="0.44408524904214558"/>
  </r>
  <r>
    <s v="D1006"/>
    <s v="2024-01-01 06:00:00"/>
    <x v="41"/>
    <s v="2024-01-01 18:00:00"/>
    <s v="2024/01/01"/>
    <s v="2024-01-01 16:00:00"/>
    <s v="2024/01/01"/>
    <s v="Winter"/>
    <n v="18"/>
    <n v="0"/>
    <x v="0"/>
    <n v="12"/>
    <n v="0"/>
    <x v="5"/>
    <x v="61"/>
    <x v="895"/>
    <n v="134"/>
    <x v="19"/>
    <s v="OK"/>
    <x v="3"/>
    <x v="2"/>
    <x v="37"/>
    <x v="2"/>
    <s v="External"/>
    <m/>
    <x v="4"/>
    <s v="4.2"/>
    <n v="1.4330601092896176"/>
  </r>
  <r>
    <s v="D1005"/>
    <s v="2024-01-01 05:00:00"/>
    <x v="41"/>
    <s v="2024-01-01 17:00:00"/>
    <s v="2024/01/01"/>
    <s v="2024-01-01 15:00:00"/>
    <s v="2024/01/01"/>
    <s v="Winter"/>
    <n v="17.000000000058208"/>
    <n v="0"/>
    <x v="0"/>
    <n v="12"/>
    <n v="0"/>
    <x v="5"/>
    <x v="67"/>
    <x v="896"/>
    <n v="671"/>
    <x v="19"/>
    <s v="OK"/>
    <x v="2"/>
    <x v="3"/>
    <x v="20"/>
    <x v="1"/>
    <s v="Internal"/>
    <n v="4"/>
    <x v="5"/>
    <s v="4"/>
    <n v="0.18908281998631074"/>
  </r>
  <r>
    <s v="D1004"/>
    <s v="2024-01-01 04:00:00"/>
    <x v="41"/>
    <s v="2024-01-01 16:00:00"/>
    <s v="2024/01/01"/>
    <s v="2024-01-01 14:00:00"/>
    <s v="2024/01/01"/>
    <s v="Winter"/>
    <n v="15.999999999941792"/>
    <n v="0"/>
    <x v="0"/>
    <n v="12"/>
    <n v="0"/>
    <x v="1"/>
    <x v="200"/>
    <x v="897"/>
    <n v="572"/>
    <x v="21"/>
    <s v="OK"/>
    <x v="1"/>
    <x v="3"/>
    <x v="44"/>
    <x v="3"/>
    <s v="Internal"/>
    <n v="4.5"/>
    <x v="0"/>
    <s v="4.5"/>
    <n v="0.3078028293545535"/>
  </r>
  <r>
    <s v="D1003"/>
    <s v="2024-01-01 03:00:00"/>
    <x v="41"/>
    <s v="2024-01-01 15:00:00"/>
    <s v="2024/01/01"/>
    <s v="2024-01-01 13:00:00"/>
    <s v="2024/01/01"/>
    <s v="Winter"/>
    <n v="15"/>
    <n v="0"/>
    <x v="0"/>
    <n v="12"/>
    <n v="0"/>
    <x v="0"/>
    <x v="605"/>
    <x v="898"/>
    <n v="758"/>
    <x v="13"/>
    <s v="OK"/>
    <x v="0"/>
    <x v="2"/>
    <x v="0"/>
    <x v="3"/>
    <s v="External"/>
    <n v="4.7"/>
    <x v="9"/>
    <s v="4.7"/>
    <n v="0.95249406175771967"/>
  </r>
  <r>
    <s v="D1002"/>
    <s v="2024-01-01 02:00:00"/>
    <x v="41"/>
    <s v="2024-01-01 14:00:00"/>
    <s v="2024/01/01"/>
    <s v="2024-01-01 12:00:00"/>
    <s v="2024/01/01"/>
    <s v="Winter"/>
    <n v="14.000000000058208"/>
    <n v="0"/>
    <x v="0"/>
    <n v="12"/>
    <n v="0"/>
    <x v="5"/>
    <x v="24"/>
    <x v="899"/>
    <n v="241"/>
    <x v="0"/>
    <s v="OK"/>
    <x v="2"/>
    <x v="0"/>
    <x v="12"/>
    <x v="4"/>
    <s v="Internal"/>
    <n v="4.7"/>
    <x v="9"/>
    <s v="4.7"/>
    <n v="0.48593073593073594"/>
  </r>
  <r>
    <s v="D1001"/>
    <s v="2024-01-01 01:00:00"/>
    <x v="41"/>
    <s v="2024-01-01 13:00:00"/>
    <s v="2024/01/01"/>
    <s v="2024-01-01 11:00:00"/>
    <s v="2024/01/01"/>
    <s v="Winter"/>
    <n v="12.999999999941792"/>
    <n v="0"/>
    <x v="0"/>
    <n v="12"/>
    <n v="0"/>
    <x v="0"/>
    <x v="357"/>
    <x v="900"/>
    <n v="778"/>
    <x v="5"/>
    <s v="OK"/>
    <x v="1"/>
    <x v="3"/>
    <x v="49"/>
    <x v="3"/>
    <s v="Internal"/>
    <n v="4"/>
    <x v="5"/>
    <s v="4"/>
    <n v="1.2953586497890295"/>
  </r>
  <r>
    <s v="D1000"/>
    <s v="2024-01-01 00:00:00"/>
    <x v="41"/>
    <s v="2024-01-01 12:00:00"/>
    <s v="2024/01/01"/>
    <s v="2024-01-01 10:00:00"/>
    <s v="2024/01/01"/>
    <s v="Winter"/>
    <n v="12"/>
    <n v="0"/>
    <x v="0"/>
    <n v="12"/>
    <n v="0"/>
    <x v="1"/>
    <x v="43"/>
    <x v="901"/>
    <n v="445"/>
    <x v="3"/>
    <s v="OK"/>
    <x v="3"/>
    <x v="3"/>
    <x v="47"/>
    <x v="4"/>
    <s v="Internal"/>
    <m/>
    <x v="10"/>
    <s v="4.3"/>
    <n v="3.54377104377104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9B3FB-B19B-4CAE-9861-26137457BA87}" name="PivotTable1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oute code">
  <location ref="B46:C53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multipleItemSelectionAllowed="1" showAll="0"/>
    <pivotField numFmtId="2" showAll="0"/>
    <pivotField numFmtId="164" showAll="0"/>
    <pivotField axis="axisRow" multipleItemSelectionAllowed="1" showAll="0">
      <items count="7">
        <item x="5"/>
        <item x="1"/>
        <item x="4"/>
        <item x="0"/>
        <item x="3"/>
        <item x="2"/>
        <item t="default"/>
      </items>
    </pivotField>
    <pivotField dataField="1" showAll="0">
      <items count="607">
        <item x="21"/>
        <item x="178"/>
        <item x="483"/>
        <item x="149"/>
        <item x="298"/>
        <item x="591"/>
        <item x="61"/>
        <item x="449"/>
        <item x="228"/>
        <item x="492"/>
        <item x="256"/>
        <item x="197"/>
        <item x="63"/>
        <item x="490"/>
        <item x="151"/>
        <item x="163"/>
        <item x="543"/>
        <item x="360"/>
        <item x="401"/>
        <item x="585"/>
        <item x="340"/>
        <item x="303"/>
        <item x="36"/>
        <item x="152"/>
        <item x="18"/>
        <item x="307"/>
        <item x="551"/>
        <item x="584"/>
        <item x="43"/>
        <item x="215"/>
        <item x="19"/>
        <item x="312"/>
        <item x="138"/>
        <item x="203"/>
        <item x="531"/>
        <item x="242"/>
        <item x="140"/>
        <item x="230"/>
        <item x="17"/>
        <item x="431"/>
        <item x="380"/>
        <item x="505"/>
        <item x="20"/>
        <item x="506"/>
        <item x="153"/>
        <item x="542"/>
        <item x="2"/>
        <item x="260"/>
        <item x="582"/>
        <item x="12"/>
        <item x="45"/>
        <item x="111"/>
        <item x="397"/>
        <item x="208"/>
        <item x="113"/>
        <item x="234"/>
        <item x="509"/>
        <item x="225"/>
        <item x="496"/>
        <item x="125"/>
        <item x="227"/>
        <item x="357"/>
        <item x="39"/>
        <item x="420"/>
        <item x="545"/>
        <item x="27"/>
        <item x="404"/>
        <item x="59"/>
        <item x="81"/>
        <item x="128"/>
        <item x="419"/>
        <item x="93"/>
        <item x="224"/>
        <item x="145"/>
        <item x="569"/>
        <item x="98"/>
        <item x="199"/>
        <item x="413"/>
        <item x="232"/>
        <item x="333"/>
        <item x="213"/>
        <item x="274"/>
        <item x="103"/>
        <item x="295"/>
        <item x="533"/>
        <item x="231"/>
        <item x="538"/>
        <item x="408"/>
        <item x="450"/>
        <item x="361"/>
        <item x="202"/>
        <item x="229"/>
        <item x="390"/>
        <item x="422"/>
        <item x="183"/>
        <item x="190"/>
        <item x="561"/>
        <item x="345"/>
        <item x="195"/>
        <item x="198"/>
        <item x="114"/>
        <item x="429"/>
        <item x="535"/>
        <item x="218"/>
        <item x="511"/>
        <item x="238"/>
        <item x="314"/>
        <item x="324"/>
        <item x="488"/>
        <item x="316"/>
        <item x="188"/>
        <item x="368"/>
        <item x="54"/>
        <item x="552"/>
        <item x="32"/>
        <item x="205"/>
        <item x="181"/>
        <item x="127"/>
        <item x="196"/>
        <item x="313"/>
        <item x="534"/>
        <item x="78"/>
        <item x="110"/>
        <item x="137"/>
        <item x="382"/>
        <item x="594"/>
        <item x="421"/>
        <item x="189"/>
        <item x="537"/>
        <item x="600"/>
        <item x="576"/>
        <item x="327"/>
        <item x="529"/>
        <item x="87"/>
        <item x="436"/>
        <item x="532"/>
        <item x="221"/>
        <item x="291"/>
        <item x="143"/>
        <item x="581"/>
        <item x="463"/>
        <item x="571"/>
        <item x="572"/>
        <item x="282"/>
        <item x="471"/>
        <item x="440"/>
        <item x="185"/>
        <item x="42"/>
        <item x="414"/>
        <item x="172"/>
        <item x="187"/>
        <item x="286"/>
        <item x="270"/>
        <item x="176"/>
        <item x="175"/>
        <item x="326"/>
        <item x="587"/>
        <item x="409"/>
        <item x="262"/>
        <item x="239"/>
        <item x="72"/>
        <item x="257"/>
        <item x="547"/>
        <item x="214"/>
        <item x="9"/>
        <item x="398"/>
        <item x="141"/>
        <item x="396"/>
        <item x="478"/>
        <item x="177"/>
        <item x="168"/>
        <item x="80"/>
        <item x="437"/>
        <item x="443"/>
        <item x="91"/>
        <item x="82"/>
        <item x="171"/>
        <item x="403"/>
        <item x="439"/>
        <item x="301"/>
        <item x="574"/>
        <item x="192"/>
        <item x="236"/>
        <item x="255"/>
        <item x="553"/>
        <item x="88"/>
        <item x="105"/>
        <item x="347"/>
        <item x="427"/>
        <item x="352"/>
        <item x="385"/>
        <item x="271"/>
        <item x="491"/>
        <item x="319"/>
        <item x="58"/>
        <item x="97"/>
        <item x="306"/>
        <item x="512"/>
        <item x="204"/>
        <item x="434"/>
        <item x="527"/>
        <item x="384"/>
        <item x="369"/>
        <item x="259"/>
        <item x="338"/>
        <item x="184"/>
        <item x="269"/>
        <item x="518"/>
        <item x="583"/>
        <item x="389"/>
        <item x="273"/>
        <item x="428"/>
        <item x="223"/>
        <item x="60"/>
        <item x="595"/>
        <item x="28"/>
        <item x="405"/>
        <item x="186"/>
        <item x="263"/>
        <item x="482"/>
        <item x="580"/>
        <item x="73"/>
        <item x="484"/>
        <item x="49"/>
        <item x="266"/>
        <item x="332"/>
        <item x="486"/>
        <item x="566"/>
        <item x="374"/>
        <item x="107"/>
        <item x="51"/>
        <item x="383"/>
        <item x="29"/>
        <item x="86"/>
        <item x="11"/>
        <item x="493"/>
        <item x="318"/>
        <item x="605"/>
        <item x="379"/>
        <item x="556"/>
        <item x="473"/>
        <item x="6"/>
        <item x="589"/>
        <item x="504"/>
        <item x="115"/>
        <item x="10"/>
        <item x="522"/>
        <item x="445"/>
        <item x="438"/>
        <item x="131"/>
        <item x="41"/>
        <item x="121"/>
        <item x="265"/>
        <item x="292"/>
        <item x="503"/>
        <item x="425"/>
        <item x="500"/>
        <item x="381"/>
        <item x="68"/>
        <item x="288"/>
        <item x="23"/>
        <item x="328"/>
        <item x="302"/>
        <item x="456"/>
        <item x="120"/>
        <item x="16"/>
        <item x="366"/>
        <item x="294"/>
        <item x="476"/>
        <item x="305"/>
        <item x="363"/>
        <item x="454"/>
        <item x="521"/>
        <item x="280"/>
        <item x="30"/>
        <item x="592"/>
        <item x="135"/>
        <item x="330"/>
        <item x="233"/>
        <item x="344"/>
        <item x="83"/>
        <item x="329"/>
        <item x="180"/>
        <item x="67"/>
        <item x="457"/>
        <item x="268"/>
        <item x="524"/>
        <item x="241"/>
        <item x="5"/>
        <item x="323"/>
        <item x="209"/>
        <item x="240"/>
        <item x="501"/>
        <item x="252"/>
        <item x="353"/>
        <item x="354"/>
        <item x="411"/>
        <item x="320"/>
        <item x="349"/>
        <item x="210"/>
        <item x="254"/>
        <item x="285"/>
        <item x="514"/>
        <item x="219"/>
        <item x="564"/>
        <item x="335"/>
        <item x="601"/>
        <item x="277"/>
        <item x="388"/>
        <item x="122"/>
        <item x="3"/>
        <item x="599"/>
        <item x="245"/>
        <item x="515"/>
        <item x="53"/>
        <item x="546"/>
        <item x="418"/>
        <item x="237"/>
        <item x="133"/>
        <item x="356"/>
        <item x="74"/>
        <item x="346"/>
        <item x="13"/>
        <item x="519"/>
        <item x="173"/>
        <item x="158"/>
        <item x="489"/>
        <item x="156"/>
        <item x="124"/>
        <item x="261"/>
        <item x="130"/>
        <item x="118"/>
        <item x="166"/>
        <item x="211"/>
        <item x="76"/>
        <item x="570"/>
        <item x="304"/>
        <item x="116"/>
        <item x="602"/>
        <item x="341"/>
        <item x="276"/>
        <item x="416"/>
        <item x="7"/>
        <item x="372"/>
        <item x="243"/>
        <item x="35"/>
        <item x="604"/>
        <item x="451"/>
        <item x="494"/>
        <item x="15"/>
        <item x="548"/>
        <item x="293"/>
        <item x="142"/>
        <item x="272"/>
        <item x="182"/>
        <item x="287"/>
        <item x="498"/>
        <item x="453"/>
        <item x="499"/>
        <item x="588"/>
        <item x="275"/>
        <item x="466"/>
        <item x="387"/>
        <item x="55"/>
        <item x="472"/>
        <item x="24"/>
        <item x="278"/>
        <item x="377"/>
        <item x="502"/>
        <item x="480"/>
        <item x="525"/>
        <item x="593"/>
        <item x="470"/>
        <item x="47"/>
        <item x="444"/>
        <item x="391"/>
        <item x="102"/>
        <item x="426"/>
        <item x="147"/>
        <item x="334"/>
        <item x="342"/>
        <item x="562"/>
        <item x="157"/>
        <item x="8"/>
        <item x="351"/>
        <item x="248"/>
        <item x="296"/>
        <item x="555"/>
        <item x="458"/>
        <item x="258"/>
        <item x="596"/>
        <item x="220"/>
        <item x="249"/>
        <item x="154"/>
        <item x="194"/>
        <item x="106"/>
        <item x="563"/>
        <item x="169"/>
        <item x="70"/>
        <item x="283"/>
        <item x="179"/>
        <item x="523"/>
        <item x="539"/>
        <item x="359"/>
        <item x="85"/>
        <item x="365"/>
        <item x="321"/>
        <item x="119"/>
        <item x="0"/>
        <item x="40"/>
        <item x="207"/>
        <item x="446"/>
        <item x="577"/>
        <item x="66"/>
        <item x="136"/>
        <item x="317"/>
        <item x="308"/>
        <item x="52"/>
        <item x="465"/>
        <item x="430"/>
        <item x="586"/>
        <item x="65"/>
        <item x="461"/>
        <item x="350"/>
        <item x="160"/>
        <item x="165"/>
        <item x="386"/>
        <item x="373"/>
        <item x="367"/>
        <item x="412"/>
        <item x="99"/>
        <item x="557"/>
        <item x="376"/>
        <item x="201"/>
        <item x="22"/>
        <item x="442"/>
        <item x="435"/>
        <item x="44"/>
        <item x="112"/>
        <item x="568"/>
        <item x="339"/>
        <item x="33"/>
        <item x="392"/>
        <item x="69"/>
        <item x="144"/>
        <item x="92"/>
        <item x="84"/>
        <item x="371"/>
        <item x="560"/>
        <item x="200"/>
        <item x="540"/>
        <item x="559"/>
        <item x="193"/>
        <item x="139"/>
        <item x="364"/>
        <item x="89"/>
        <item x="541"/>
        <item x="75"/>
        <item x="50"/>
        <item x="485"/>
        <item x="170"/>
        <item x="549"/>
        <item x="71"/>
        <item x="395"/>
        <item x="603"/>
        <item x="481"/>
        <item x="417"/>
        <item x="517"/>
        <item x="284"/>
        <item x="565"/>
        <item x="513"/>
        <item x="355"/>
        <item x="37"/>
        <item x="452"/>
        <item x="554"/>
        <item x="447"/>
        <item x="31"/>
        <item x="325"/>
        <item x="526"/>
        <item x="247"/>
        <item x="100"/>
        <item x="336"/>
        <item x="322"/>
        <item x="309"/>
        <item x="159"/>
        <item x="161"/>
        <item x="399"/>
        <item x="25"/>
        <item x="297"/>
        <item x="516"/>
        <item x="264"/>
        <item x="212"/>
        <item x="95"/>
        <item x="251"/>
        <item x="378"/>
        <item x="4"/>
        <item x="96"/>
        <item x="528"/>
        <item x="34"/>
        <item x="337"/>
        <item x="38"/>
        <item x="497"/>
        <item x="79"/>
        <item x="132"/>
        <item x="479"/>
        <item x="134"/>
        <item x="108"/>
        <item x="393"/>
        <item x="573"/>
        <item x="146"/>
        <item x="441"/>
        <item x="467"/>
        <item x="598"/>
        <item x="1"/>
        <item x="520"/>
        <item x="90"/>
        <item x="578"/>
        <item x="597"/>
        <item x="510"/>
        <item x="462"/>
        <item x="358"/>
        <item x="567"/>
        <item x="104"/>
        <item x="164"/>
        <item x="148"/>
        <item x="26"/>
        <item x="362"/>
        <item x="150"/>
        <item x="331"/>
        <item x="281"/>
        <item x="315"/>
        <item x="415"/>
        <item x="464"/>
        <item x="400"/>
        <item x="575"/>
        <item x="469"/>
        <item x="129"/>
        <item x="123"/>
        <item x="101"/>
        <item x="544"/>
        <item x="226"/>
        <item x="57"/>
        <item x="253"/>
        <item x="407"/>
        <item x="475"/>
        <item x="56"/>
        <item x="117"/>
        <item x="507"/>
        <item x="155"/>
        <item x="394"/>
        <item x="246"/>
        <item x="402"/>
        <item x="579"/>
        <item x="433"/>
        <item x="77"/>
        <item x="474"/>
        <item x="590"/>
        <item x="14"/>
        <item x="348"/>
        <item x="267"/>
        <item x="126"/>
        <item x="424"/>
        <item x="477"/>
        <item x="235"/>
        <item x="487"/>
        <item x="109"/>
        <item x="64"/>
        <item x="250"/>
        <item x="216"/>
        <item x="536"/>
        <item x="46"/>
        <item x="311"/>
        <item x="62"/>
        <item x="244"/>
        <item x="310"/>
        <item x="222"/>
        <item x="48"/>
        <item x="460"/>
        <item x="217"/>
        <item x="162"/>
        <item x="508"/>
        <item x="432"/>
        <item x="410"/>
        <item x="191"/>
        <item x="300"/>
        <item x="375"/>
        <item x="94"/>
        <item x="558"/>
        <item x="370"/>
        <item x="423"/>
        <item x="167"/>
        <item x="279"/>
        <item x="406"/>
        <item x="455"/>
        <item x="448"/>
        <item x="206"/>
        <item x="290"/>
        <item x="343"/>
        <item x="495"/>
        <item x="459"/>
        <item x="299"/>
        <item x="468"/>
        <item x="530"/>
        <item x="289"/>
        <item x="174"/>
        <item x="550"/>
        <item t="default"/>
      </items>
    </pivotField>
    <pivotField showAll="0"/>
    <pivotField showAll="0"/>
    <pivotField showAll="0">
      <items count="30">
        <item x="21"/>
        <item x="19"/>
        <item x="16"/>
        <item x="8"/>
        <item x="2"/>
        <item x="25"/>
        <item x="27"/>
        <item x="20"/>
        <item x="15"/>
        <item x="11"/>
        <item x="5"/>
        <item x="17"/>
        <item x="28"/>
        <item x="4"/>
        <item x="23"/>
        <item x="7"/>
        <item x="6"/>
        <item x="26"/>
        <item x="12"/>
        <item x="13"/>
        <item x="24"/>
        <item x="0"/>
        <item x="1"/>
        <item x="18"/>
        <item x="22"/>
        <item x="10"/>
        <item x="14"/>
        <item x="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istance (KM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32BEA-27D9-44E0-B604-7FA0A02FB143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ute Code">
  <location ref="A13:C16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Row" numFmtId="2" showAll="0">
      <items count="3">
        <item x="1"/>
        <item x="0"/>
        <item t="default"/>
      </items>
    </pivotField>
    <pivotField numFmtId="2" showAll="0"/>
    <pivotField numFmtId="16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($)" fld="15" showDataAs="percentOfTotal" baseField="10" baseItem="0" numFmtId="10"/>
    <dataField name="Sum of Revenue ($)2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66413-F6A4-49DE-B150-30B4B6A368C9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Driver ID">
  <location ref="H13:I24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multipleItemSelectionAllowed="1" showAll="0"/>
    <pivotField numFmtId="2" showAll="0"/>
    <pivotField numFmtId="164" showAll="0"/>
    <pivotField showAll="0"/>
    <pivotField showAll="0"/>
    <pivotField dataField="1" showAll="0"/>
    <pivotField showAll="0"/>
    <pivotField showAll="0"/>
    <pivotField showAll="0"/>
    <pivotField showAll="0"/>
    <pivotField multipleItemSelectionAllowed="1" showAll="0">
      <items count="5">
        <item x="2"/>
        <item h="1" x="1"/>
        <item h="1" x="0"/>
        <item h="1" x="3"/>
        <item t="default"/>
      </items>
    </pivotField>
    <pivotField axis="axisRow" showAll="0" measureFilter="1" sortType="descending">
      <items count="51">
        <item x="49"/>
        <item x="16"/>
        <item x="24"/>
        <item x="29"/>
        <item x="6"/>
        <item x="31"/>
        <item x="46"/>
        <item x="9"/>
        <item x="33"/>
        <item x="21"/>
        <item x="20"/>
        <item x="23"/>
        <item x="37"/>
        <item x="11"/>
        <item x="13"/>
        <item x="34"/>
        <item x="39"/>
        <item x="26"/>
        <item x="41"/>
        <item x="22"/>
        <item x="47"/>
        <item x="25"/>
        <item x="28"/>
        <item x="0"/>
        <item x="4"/>
        <item x="12"/>
        <item x="35"/>
        <item x="5"/>
        <item x="30"/>
        <item x="17"/>
        <item x="18"/>
        <item x="36"/>
        <item x="40"/>
        <item x="19"/>
        <item x="48"/>
        <item x="38"/>
        <item x="44"/>
        <item x="43"/>
        <item x="27"/>
        <item x="2"/>
        <item x="10"/>
        <item x="8"/>
        <item x="7"/>
        <item x="32"/>
        <item x="1"/>
        <item x="42"/>
        <item x="15"/>
        <item x="3"/>
        <item x="1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2"/>
        <item h="1" x="1"/>
        <item h="1" x="0"/>
        <item h="1" x="4"/>
        <item h="1" x="3"/>
        <item t="default"/>
      </items>
    </pivotField>
    <pivotField showAll="0"/>
    <pivotField showAll="0"/>
    <pivotField showAll="0"/>
    <pivotField showAll="0"/>
    <pivotField numFmtId="165" showAll="0"/>
  </pivotFields>
  <rowFields count="1">
    <field x="21"/>
  </rowFields>
  <rowItems count="11">
    <i>
      <x v="6"/>
    </i>
    <i>
      <x v="36"/>
    </i>
    <i>
      <x v="42"/>
    </i>
    <i>
      <x v="22"/>
    </i>
    <i>
      <x v="4"/>
    </i>
    <i>
      <x v="25"/>
    </i>
    <i>
      <x v="34"/>
    </i>
    <i>
      <x v="5"/>
    </i>
    <i>
      <x v="44"/>
    </i>
    <i>
      <x v="9"/>
    </i>
    <i t="grand">
      <x/>
    </i>
  </rowItems>
  <colItems count="1">
    <i/>
  </colItems>
  <dataFields count="1">
    <dataField name="Sum of Revenue ($)" fld="15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C53EB-BB85-4916-B582-F513B1F4F321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Route Code">
  <location ref="J1:K8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164" showAll="0"/>
    <pivotField axis="axisRow" showAll="0" sortType="descending">
      <items count="7">
        <item x="5"/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Fields count="1">
    <field x="13"/>
  </rowFields>
  <rowItems count="7">
    <i>
      <x/>
    </i>
    <i>
      <x v="5"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Sum of Fuel Cost ($)" fld="16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67C5E-4FC1-4274-8809-05886AF11D01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 rowHeaderCaption="Route Code">
  <location ref="G1:H8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164" showAll="0"/>
    <pivotField axis="axisRow" showAll="0" sortType="descending">
      <items count="7">
        <item x="5"/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Fields count="1">
    <field x="13"/>
  </rowFields>
  <rowItems count="7">
    <i>
      <x v="5"/>
    </i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Sum of Revenue ($)" fld="15" baseField="0" baseItem="0"/>
  </dataFields>
  <chartFormats count="1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05858-4CEC-4D33-980E-F98695E31859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egions">
  <location ref="D3:E9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multipleItemSelectionAllowed="1" showAll="0"/>
    <pivotField numFmtId="2"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5" showAll="0"/>
  </pivotFields>
  <rowFields count="1">
    <field x="22"/>
  </rowFields>
  <rowItems count="6">
    <i>
      <x v="1"/>
    </i>
    <i>
      <x/>
    </i>
    <i>
      <x v="3"/>
    </i>
    <i>
      <x v="2"/>
    </i>
    <i>
      <x v="4"/>
    </i>
    <i t="grand">
      <x/>
    </i>
  </rowItems>
  <colItems count="1">
    <i/>
  </colItems>
  <dataFields count="1">
    <dataField name="Sum of Fuel Cost ($)" fld="1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E9D65-F1DA-47DA-92BA-B1513CAA7FE1}" name="PivotTable1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Fleet Type">
  <location ref="B37:C42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multipleItemSelectionAllowed="1" showAll="0"/>
    <pivotField numFmtId="2" showAll="0"/>
    <pivotField numFmtId="164" showAll="0"/>
    <pivotField multipleItemSelectionAllowed="1" showAll="0"/>
    <pivotField showAll="0"/>
    <pivotField dataField="1"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 avgSubtotal="1"/>
    <pivotField numFmtId="165"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 ($)" fld="15" baseField="0" baseItem="0"/>
  </dataFields>
  <formats count="1">
    <format dxfId="12">
      <pivotArea outline="0" collapsedLevelsAreSubtotals="1" fieldPosition="0"/>
    </format>
  </formats>
  <chartFormats count="2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AC510-EFC9-4B10-816D-CFB6706AF3D2}" name="PivotTable1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Driver ID">
  <location ref="K41:K42" firstHeaderRow="1" firstDataRow="1" firstDataCol="0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multipleItemSelectionAllowed="1" showAll="0"/>
    <pivotField numFmtId="2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5">
        <item x="2"/>
        <item h="1" x="1"/>
        <item h="1" x="0"/>
        <item h="1" x="3"/>
        <item t="default"/>
      </items>
    </pivotField>
    <pivotField showAll="0">
      <items count="51">
        <item x="49"/>
        <item x="16"/>
        <item x="24"/>
        <item x="29"/>
        <item x="6"/>
        <item x="31"/>
        <item x="46"/>
        <item x="9"/>
        <item x="33"/>
        <item x="21"/>
        <item x="20"/>
        <item x="23"/>
        <item x="37"/>
        <item x="11"/>
        <item x="13"/>
        <item x="34"/>
        <item x="39"/>
        <item x="26"/>
        <item x="41"/>
        <item x="22"/>
        <item x="47"/>
        <item x="25"/>
        <item x="28"/>
        <item x="0"/>
        <item x="4"/>
        <item x="12"/>
        <item x="35"/>
        <item x="5"/>
        <item x="30"/>
        <item x="17"/>
        <item x="18"/>
        <item x="36"/>
        <item x="40"/>
        <item x="19"/>
        <item x="48"/>
        <item x="38"/>
        <item x="44"/>
        <item x="43"/>
        <item x="27"/>
        <item x="2"/>
        <item x="10"/>
        <item x="8"/>
        <item x="7"/>
        <item x="32"/>
        <item x="1"/>
        <item x="42"/>
        <item x="15"/>
        <item x="3"/>
        <item x="14"/>
        <item x="45"/>
        <item t="default"/>
      </items>
    </pivotField>
    <pivotField showAll="0">
      <items count="6">
        <item x="2"/>
        <item h="1" x="1"/>
        <item h="1" x="0"/>
        <item h="1" x="4"/>
        <item h="1" x="3"/>
        <item t="default"/>
      </items>
    </pivotField>
    <pivotField showAll="0"/>
    <pivotField showAll="0"/>
    <pivotField dataField="1" showAll="0"/>
    <pivotField showAll="0"/>
    <pivotField numFmtId="165" showAll="0"/>
  </pivotFields>
  <rowItems count="1">
    <i/>
  </rowItems>
  <colItems count="1">
    <i/>
  </colItems>
  <dataFields count="1">
    <dataField name="Average of Rating After" fld="2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8675D-E78D-40EC-B3E1-1BAA283DF179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Driver ID">
  <location ref="K21:L32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multipleItemSelectionAllowed="1" showAll="0"/>
    <pivotField numFmtId="2"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multipleItemSelectionAllowed="1" showAll="0">
      <items count="5">
        <item x="2"/>
        <item h="1" x="1"/>
        <item h="1" x="0"/>
        <item h="1" x="3"/>
        <item t="default"/>
      </items>
    </pivotField>
    <pivotField axis="axisRow" showAll="0" measureFilter="1" sortType="descending">
      <items count="51">
        <item x="49"/>
        <item x="16"/>
        <item x="24"/>
        <item x="29"/>
        <item x="6"/>
        <item x="31"/>
        <item x="46"/>
        <item x="9"/>
        <item x="33"/>
        <item x="21"/>
        <item x="20"/>
        <item x="23"/>
        <item x="37"/>
        <item x="11"/>
        <item x="13"/>
        <item x="34"/>
        <item x="39"/>
        <item x="26"/>
        <item x="41"/>
        <item x="22"/>
        <item x="47"/>
        <item x="25"/>
        <item x="28"/>
        <item x="0"/>
        <item x="4"/>
        <item x="12"/>
        <item x="35"/>
        <item x="5"/>
        <item x="30"/>
        <item x="17"/>
        <item x="18"/>
        <item x="36"/>
        <item x="40"/>
        <item x="19"/>
        <item x="48"/>
        <item x="38"/>
        <item x="44"/>
        <item x="43"/>
        <item x="27"/>
        <item x="2"/>
        <item x="10"/>
        <item x="8"/>
        <item x="7"/>
        <item x="32"/>
        <item x="1"/>
        <item x="42"/>
        <item x="15"/>
        <item x="3"/>
        <item x="1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2"/>
        <item h="1" x="1"/>
        <item h="1" x="0"/>
        <item h="1" x="4"/>
        <item h="1" x="3"/>
        <item t="default"/>
      </items>
    </pivotField>
    <pivotField showAll="0"/>
    <pivotField showAll="0"/>
    <pivotField showAll="0"/>
    <pivotField showAll="0"/>
    <pivotField numFmtId="165" showAll="0"/>
  </pivotFields>
  <rowFields count="1">
    <field x="21"/>
  </rowFields>
  <rowItems count="11">
    <i>
      <x v="36"/>
    </i>
    <i>
      <x v="6"/>
    </i>
    <i>
      <x v="42"/>
    </i>
    <i>
      <x v="45"/>
    </i>
    <i>
      <x v="5"/>
    </i>
    <i>
      <x v="41"/>
    </i>
    <i>
      <x v="40"/>
    </i>
    <i>
      <x v="34"/>
    </i>
    <i>
      <x v="24"/>
    </i>
    <i>
      <x v="22"/>
    </i>
    <i t="grand">
      <x/>
    </i>
  </rowItems>
  <colItems count="1">
    <i/>
  </colItems>
  <dataFields count="1">
    <dataField name="Sum of Fuel Cost ($)" fld="16" baseField="0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A0180-4B9A-45A4-96C2-B914C35CF64D}" name="PivotTable1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Priority Level">
  <location ref="K13:L18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multipleItemSelectionAllowed="1" showAll="0"/>
    <pivotField numFmtId="2" showAll="0"/>
    <pivotField numFmtId="164" showAll="0"/>
    <pivotField multipleItemSelectionAllowed="1" showAll="0"/>
    <pivotField showAll="0"/>
    <pivotField dataField="1" showAll="0"/>
    <pivotField showAll="0"/>
    <pivotField showAll="0"/>
    <pivotField showAll="0"/>
    <pivotField showAll="0">
      <items count="5">
        <item x="1"/>
        <item x="0"/>
        <item x="3"/>
        <item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 avgSubtotal="1"/>
    <pivotField numFmtId="165"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 ($)" fld="15" baseField="0" baseItem="0"/>
  </dataFields>
  <formats count="1">
    <format dxfId="31">
      <pivotArea outline="0" collapsedLevelsAreSubtotals="1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DB514-E817-48DE-A127-1814FC243516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Load Weight">
  <location ref="I31:J32" firstHeaderRow="0" firstDataRow="1" firstDataCol="0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multipleItemSelectionAllowed="1" showAll="0"/>
    <pivotField numFmtId="2" showAll="0"/>
    <pivotField numFmtId="164" showAll="0"/>
    <pivotField multipleItemSelectionAllowe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Revenue " fld="15" baseField="0" baseItem="1" numFmtId="166"/>
    <dataField name="Total Fuel Cost " fld="16" baseField="0" baseItem="1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7DAA3-2032-4D87-8551-BD6B20BB4B3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Regions">
  <location ref="A3:B9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16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5" showAll="0"/>
  </pivotFields>
  <rowFields count="1">
    <field x="22"/>
  </rowFields>
  <rowItems count="6">
    <i>
      <x v="3"/>
    </i>
    <i>
      <x v="1"/>
    </i>
    <i>
      <x/>
    </i>
    <i>
      <x v="2"/>
    </i>
    <i>
      <x v="4"/>
    </i>
    <i t="grand">
      <x/>
    </i>
  </rowItems>
  <colItems count="1">
    <i/>
  </colItems>
  <dataFields count="1">
    <dataField name="Sum of Revenue ($)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9A642-CB7F-4828-92AF-E13B4B9926E6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Load Weight">
  <location ref="B20:C31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multipleItemSelectionAllowed="1" showAll="0"/>
    <pivotField numFmtId="2" showAll="0"/>
    <pivotField numFmtId="164" showAll="0"/>
    <pivotField multipleItemSelectionAllowed="1" showAll="0"/>
    <pivotField showAll="0"/>
    <pivotField dataField="1" showAll="0"/>
    <pivotField showAll="0"/>
    <pivotField axis="axisRow" showAll="0" measureFilter="1">
      <items count="30">
        <item x="21"/>
        <item x="19"/>
        <item x="16"/>
        <item x="8"/>
        <item x="2"/>
        <item x="25"/>
        <item x="27"/>
        <item x="20"/>
        <item x="15"/>
        <item x="11"/>
        <item x="5"/>
        <item x="17"/>
        <item x="28"/>
        <item x="4"/>
        <item x="23"/>
        <item x="7"/>
        <item x="6"/>
        <item x="26"/>
        <item x="12"/>
        <item x="13"/>
        <item x="24"/>
        <item x="0"/>
        <item x="1"/>
        <item x="18"/>
        <item x="22"/>
        <item x="10"/>
        <item x="14"/>
        <item x="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Fields count="1">
    <field x="17"/>
  </rowFields>
  <rowItems count="11">
    <i>
      <x v="1"/>
    </i>
    <i>
      <x v="3"/>
    </i>
    <i>
      <x v="9"/>
    </i>
    <i>
      <x v="11"/>
    </i>
    <i>
      <x v="14"/>
    </i>
    <i>
      <x v="19"/>
    </i>
    <i>
      <x v="21"/>
    </i>
    <i>
      <x v="25"/>
    </i>
    <i>
      <x v="26"/>
    </i>
    <i>
      <x v="27"/>
    </i>
    <i t="grand">
      <x/>
    </i>
  </rowItems>
  <colItems count="1">
    <i/>
  </colItems>
  <dataFields count="1">
    <dataField name="Sum of Revenue ($)" fld="15" baseField="0" baseItem="0"/>
  </dataFields>
  <pivotTableStyleInfo name="PivotStyleLight16" showRowHeaders="1" showColHeaders="1" showRowStripes="0" showColStripes="0" showLastColumn="1"/>
  <filters count="1">
    <filter fld="17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F967E-3ADC-4E9B-8F9F-AA410C960431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rowHeaderCaption="Regions">
  <location ref="E13:F56" firstHeaderRow="1" firstDataRow="1" firstDataCol="1"/>
  <pivotFields count="28">
    <pivotField showAll="0"/>
    <pivotField showAll="0"/>
    <pivotField axis="axisRow" showAll="0">
      <items count="43"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164" showAll="0"/>
    <pivotField multipleItemSelectionAllowe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 of Revenue ($)" fld="15" baseField="0" baseItem="0"/>
  </dataFields>
  <chartFormats count="1"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264AC-5E88-4C81-810E-73CF6278639C}" name="Table1" displayName="Table1" ref="A1:AA1001" totalsRowShown="0" headerRowDxfId="30" headerRowBorderDxfId="29" tableBorderDxfId="28">
  <autoFilter ref="A1:AA1001" xr:uid="{B7C264AC-5E88-4C81-810E-73CF6278639C}"/>
  <sortState xmlns:xlrd2="http://schemas.microsoft.com/office/spreadsheetml/2017/richdata2" ref="A2:Z1001">
    <sortCondition descending="1" ref="A2:A1001"/>
    <sortCondition descending="1" ref="B2:B1001"/>
  </sortState>
  <tableColumns count="27">
    <tableColumn id="1" xr3:uid="{4B6F40C9-418F-40CE-A0D5-E93CFDB014E9}" name="Delivery ID"/>
    <tableColumn id="2" xr3:uid="{56D29470-1DDB-47B7-87A8-7BA2D617663F}" name="Dispatch Date" dataDxfId="27"/>
    <tableColumn id="3" xr3:uid="{F5B2CD17-D042-47DF-A9FA-7C7D3E0CB016}" name="Dispatch_After" dataDxfId="26"/>
    <tableColumn id="4" xr3:uid="{27941FB8-E47B-480A-9520-67A834639E05}" name="Actual Arrival" dataDxfId="25"/>
    <tableColumn id="5" xr3:uid="{126F55C5-DAB7-4C34-B9E3-2C7CFFB79161}" name="Actual_Arrival After" dataDxfId="24">
      <calculatedColumnFormula>TEXT(D2,"yyyy/mm/dd")</calculatedColumnFormula>
    </tableColumn>
    <tableColumn id="6" xr3:uid="{30316B8E-ED22-443A-9369-1D87CAF6D54F}" name="Expected Arrival" dataDxfId="23"/>
    <tableColumn id="7" xr3:uid="{86F131F8-9834-4E2C-8401-4D6B4C1D60E8}" name="Ezpected_Arrival_After">
      <calculatedColumnFormula>TEXT(F2,"yyyy/mm/dd")</calculatedColumnFormula>
    </tableColumn>
    <tableColumn id="29" xr3:uid="{916D01A0-1E88-4255-AC25-474203F9A018}" name="Seasons" dataDxfId="22"/>
    <tableColumn id="26" xr3:uid="{D661F41D-0EFD-49CC-AB7B-7D74EBE73F29}" name="Delivery delay" dataDxfId="21">
      <calculatedColumnFormula>(Table1[[#This Row],[Actual Arrival]]-Table1[[#This Row],[Ezpected_Arrival_After]])*24</calculatedColumnFormula>
    </tableColumn>
    <tableColumn id="30" xr3:uid="{2B600916-F16C-4160-B39D-4539EFAB23A2}" name="Delay in Days" dataDxfId="20">
      <calculatedColumnFormula>(Table1[[#This Row],[Actual_Arrival After]]-Table1[[#This Row],[Ezpected_Arrival_After]])</calculatedColumnFormula>
    </tableColumn>
    <tableColumn id="20" xr3:uid="{CBEC2233-211C-4FB7-8E8F-3B69FA6D1EAB}" name="Delivery Success" dataDxfId="19">
      <calculatedColumnFormula>IF(Table1[[#This Row],[Actual_Arrival After]]&lt;=Table1[[#This Row],[Ezpected_Arrival_After]],1,0)</calculatedColumnFormula>
    </tableColumn>
    <tableColumn id="25" xr3:uid="{31804220-81B2-4C5C-B74B-BEBA4EE621C1}" name="Duration in days" dataDxfId="18">
      <calculatedColumnFormula>(Table1[[#This Row],[Actual_Arrival After]]-Table1[[#This Row],[Dispatch_After]])</calculatedColumnFormula>
    </tableColumn>
    <tableColumn id="8" xr3:uid="{AC4DD1A7-CD00-4590-A722-E03B62853019}" name="Route Code"/>
    <tableColumn id="9" xr3:uid="{9CB5C391-6604-419F-ADAE-912D4A350855}" name="Distance (KM)"/>
    <tableColumn id="10" xr3:uid="{B4DA8D52-DD69-48A1-BFA7-12D5ECA0C3A0}" name="Revenue ($)" dataDxfId="17" dataCellStyle="Currency"/>
    <tableColumn id="11" xr3:uid="{5FF4CE2B-D52C-4945-AE72-BC5B1C9AE852}" name="Fuel Cost ($)" dataDxfId="16" dataCellStyle="Currency"/>
    <tableColumn id="12" xr3:uid="{1F0A7A85-FB58-45EC-8E47-CB7404DDCBD0}" name="Load Weight (Tonnes)"/>
    <tableColumn id="13" xr3:uid="{57FBE1F4-D293-4A09-ADD9-BE7C37757BF1}" name="Load_wtg After">
      <calculatedColumnFormula>IF(Q2&lt;=0, "Flag Record", "OK")</calculatedColumnFormula>
    </tableColumn>
    <tableColumn id="14" xr3:uid="{541CECC3-3E0B-4ED4-A28F-1FF4B09E92B6}" name="Fleet Type"/>
    <tableColumn id="15" xr3:uid="{9511312A-00A0-474F-A221-C03CE82F24CD}" name="Priority Level"/>
    <tableColumn id="16" xr3:uid="{C6E594CC-082C-4975-82D4-B8203E0B03DF}" name="Driver ID"/>
    <tableColumn id="17" xr3:uid="{EFBE4F64-140D-464A-AA96-D416245CB7F4}" name="Vendor Region"/>
    <tableColumn id="18" xr3:uid="{8AF589FE-28CB-44FB-8DAF-9A1C03168181}" name="Vendor Type"/>
    <tableColumn id="19" xr3:uid="{3B000154-D396-4353-90E9-CDB6495F8F24}" name="Rating"/>
    <tableColumn id="22" xr3:uid="{6C43EA53-7517-470D-B3C0-CC82A09DE3E2}" name="Rating After" dataDxfId="15">
      <calculatedColumnFormula>IF(ISBLANK(X2), AVERAGEIFS(X:X, V:V, V2, W:W, W2), X2)</calculatedColumnFormula>
    </tableColumn>
    <tableColumn id="23" xr3:uid="{2A45F3DC-7F3A-491D-B53F-481C4C1B93AF}" name="Averge Rating " dataDxfId="14">
      <calculatedColumnFormula>LEFT(Table1[[#This Row],[Rating After]],3)</calculatedColumnFormula>
    </tableColumn>
    <tableColumn id="24" xr3:uid="{0CF632F5-FAE3-41EF-BBEC-A2468149C1EC}" name="Revenue Efficiency " dataDxfId="0">
      <calculatedColumnFormula>Table1[[#This Row],[Revenue ($)]]/(Table1[[#This Row],[Distance (KM)]])</calculatedColumnFormula>
    </tableColumn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8ADCAA-2F62-4F01-A2F2-ED5673A17700}" name="Table2" displayName="Table2" ref="A3:W162" totalsRowShown="0">
  <autoFilter ref="A3:W162" xr:uid="{ED8ADCAA-2F62-4F01-A2F2-ED5673A17700}"/>
  <tableColumns count="23">
    <tableColumn id="1" xr3:uid="{5AA01692-DC24-43C1-8483-86081219F918}" name="Delivery ID"/>
    <tableColumn id="2" xr3:uid="{137B5244-B54E-4631-B346-D1614E98AEA3}" name="Dispatch Date"/>
    <tableColumn id="3" xr3:uid="{4F5CC3D7-2FDE-48A6-8374-4F7DD033B372}" name="Dispatch_After"/>
    <tableColumn id="4" xr3:uid="{6EF10695-AD42-41BB-A1E2-70BE6050351F}" name="Actual Arrival"/>
    <tableColumn id="5" xr3:uid="{94475C82-E12A-4734-8A78-2B6C03DEAD4A}" name="Actual_Arrival After"/>
    <tableColumn id="6" xr3:uid="{D1F0046B-7DC1-4CDB-B56E-AB0134525BE9}" name="Expected Arrival"/>
    <tableColumn id="7" xr3:uid="{F0B230A9-F41F-450D-BE83-54D9DE3DD33D}" name="Ezpected_Arrival_After"/>
    <tableColumn id="8" xr3:uid="{E2570594-0163-4F0D-ACEC-C9D2C90827DE}" name="Delivery delay"/>
    <tableColumn id="9" xr3:uid="{2FB24484-E10B-4E3E-BF5B-39FEEA6F6CDD}" name="Delivery Success"/>
    <tableColumn id="10" xr3:uid="{03F85ECE-7B99-4AAB-9112-4292E82669C2}" name="Route Code"/>
    <tableColumn id="11" xr3:uid="{8139CDA6-A64E-4F94-AA44-62970D4A26E6}" name="Distance (KM)"/>
    <tableColumn id="12" xr3:uid="{34DBC9BF-2A1F-4B7F-A1E3-A273BC5536C4}" name="Revenue ($)"/>
    <tableColumn id="13" xr3:uid="{6D6C1890-8EDD-42DF-8045-1A00800027FC}" name="Fuel Cost ($)"/>
    <tableColumn id="14" xr3:uid="{70B078BE-EE3F-46B3-A2E5-08FD9CBED9E8}" name="Load Weight (Tonnes)"/>
    <tableColumn id="15" xr3:uid="{F8E096A0-9B0A-436D-A03A-31EA90DA02A3}" name="Load_wtg After"/>
    <tableColumn id="16" xr3:uid="{EE9208FA-CA3E-40DF-90DB-1E1855AD76CE}" name="Fleet Type"/>
    <tableColumn id="17" xr3:uid="{C5157F5B-7572-4759-967F-FEF8F690D812}" name="Priority Level"/>
    <tableColumn id="18" xr3:uid="{542E473D-2EF7-4E6D-AB40-235D527935FD}" name="Driver ID"/>
    <tableColumn id="19" xr3:uid="{8A68378B-769E-41FC-96F2-D04AC4BEBD56}" name="Vendor Region"/>
    <tableColumn id="20" xr3:uid="{5AF88494-6C71-4606-8E92-6390EE409979}" name="Vendor Type"/>
    <tableColumn id="21" xr3:uid="{C0EFF883-79AB-44AF-8181-FEC63DB17164}" name="Rating"/>
    <tableColumn id="22" xr3:uid="{C5E9F285-2C30-4512-B404-3804D2399566}" name="Rating After"/>
    <tableColumn id="23" xr3:uid="{F9653310-F3E2-485A-9113-6FB8CFB52374}" name="Averge Rating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F045-8607-4B35-8C2D-D0AA04EEB0D7}">
  <dimension ref="A1:L56"/>
  <sheetViews>
    <sheetView workbookViewId="0">
      <selection activeCell="F63" sqref="F63"/>
    </sheetView>
  </sheetViews>
  <sheetFormatPr defaultRowHeight="14.4" x14ac:dyDescent="0.3"/>
  <cols>
    <col min="1" max="1" width="13" bestFit="1" customWidth="1"/>
    <col min="2" max="2" width="13.77734375" bestFit="1" customWidth="1"/>
    <col min="3" max="4" width="19.44140625" bestFit="1" customWidth="1"/>
    <col min="5" max="5" width="10.77734375" bestFit="1" customWidth="1"/>
    <col min="6" max="6" width="17.77734375" bestFit="1" customWidth="1"/>
    <col min="7" max="7" width="13" bestFit="1" customWidth="1"/>
    <col min="8" max="8" width="10.77734375" bestFit="1" customWidth="1"/>
    <col min="9" max="9" width="17.77734375" bestFit="1" customWidth="1"/>
    <col min="10" max="10" width="13" bestFit="1" customWidth="1"/>
    <col min="11" max="11" width="14.109375" bestFit="1" customWidth="1"/>
    <col min="12" max="12" width="17.77734375" bestFit="1" customWidth="1"/>
    <col min="13" max="13" width="18" bestFit="1" customWidth="1"/>
    <col min="14" max="17" width="15.5546875" bestFit="1" customWidth="1"/>
    <col min="18" max="18" width="10.77734375" bestFit="1" customWidth="1"/>
  </cols>
  <sheetData>
    <row r="1" spans="1:12" x14ac:dyDescent="0.3">
      <c r="G1" s="4" t="s">
        <v>4</v>
      </c>
      <c r="H1" t="s">
        <v>2163</v>
      </c>
      <c r="J1" s="4" t="s">
        <v>4</v>
      </c>
      <c r="K1" t="s">
        <v>2164</v>
      </c>
    </row>
    <row r="2" spans="1:12" x14ac:dyDescent="0.3">
      <c r="G2" s="5" t="s">
        <v>2030</v>
      </c>
      <c r="H2" s="20">
        <v>512091</v>
      </c>
      <c r="J2" s="5" t="s">
        <v>2029</v>
      </c>
      <c r="K2" s="20">
        <v>81090</v>
      </c>
    </row>
    <row r="3" spans="1:12" x14ac:dyDescent="0.3">
      <c r="A3" s="4" t="s">
        <v>2166</v>
      </c>
      <c r="B3" t="s">
        <v>2163</v>
      </c>
      <c r="D3" s="4" t="s">
        <v>2166</v>
      </c>
      <c r="E3" t="s">
        <v>2164</v>
      </c>
      <c r="G3" s="5" t="s">
        <v>2029</v>
      </c>
      <c r="H3" s="20">
        <v>505516</v>
      </c>
      <c r="J3" s="5" t="s">
        <v>2030</v>
      </c>
      <c r="K3" s="20">
        <v>77454</v>
      </c>
    </row>
    <row r="4" spans="1:12" x14ac:dyDescent="0.3">
      <c r="A4" s="5" t="s">
        <v>2091</v>
      </c>
      <c r="B4" s="20">
        <v>582722</v>
      </c>
      <c r="D4" s="5" t="s">
        <v>2093</v>
      </c>
      <c r="E4" s="20">
        <v>91349</v>
      </c>
      <c r="G4" s="5" t="s">
        <v>2032</v>
      </c>
      <c r="H4" s="20">
        <v>451105</v>
      </c>
      <c r="J4" s="5" t="s">
        <v>2027</v>
      </c>
      <c r="K4" s="20">
        <v>66624</v>
      </c>
    </row>
    <row r="5" spans="1:12" x14ac:dyDescent="0.3">
      <c r="A5" s="5" t="s">
        <v>2093</v>
      </c>
      <c r="B5" s="20">
        <v>569432</v>
      </c>
      <c r="D5" s="5" t="s">
        <v>2094</v>
      </c>
      <c r="E5" s="20">
        <v>84631</v>
      </c>
      <c r="G5" s="5" t="s">
        <v>2027</v>
      </c>
      <c r="H5" s="20">
        <v>436916</v>
      </c>
      <c r="J5" s="5" t="s">
        <v>2028</v>
      </c>
      <c r="K5" s="20">
        <v>66414</v>
      </c>
    </row>
    <row r="6" spans="1:12" x14ac:dyDescent="0.3">
      <c r="A6" s="5" t="s">
        <v>2094</v>
      </c>
      <c r="B6" s="20">
        <v>537586</v>
      </c>
      <c r="D6" s="5" t="s">
        <v>2091</v>
      </c>
      <c r="E6" s="20">
        <v>84038</v>
      </c>
      <c r="G6" s="5" t="s">
        <v>2031</v>
      </c>
      <c r="H6" s="20">
        <v>436100</v>
      </c>
      <c r="J6" s="5" t="s">
        <v>2032</v>
      </c>
      <c r="K6" s="20">
        <v>66290</v>
      </c>
    </row>
    <row r="7" spans="1:12" x14ac:dyDescent="0.3">
      <c r="A7" s="5" t="s">
        <v>2095</v>
      </c>
      <c r="B7" s="20">
        <v>536368</v>
      </c>
      <c r="D7" s="5" t="s">
        <v>2095</v>
      </c>
      <c r="E7" s="20">
        <v>81869</v>
      </c>
      <c r="G7" s="5" t="s">
        <v>2028</v>
      </c>
      <c r="H7" s="20">
        <v>402911</v>
      </c>
      <c r="J7" s="5" t="s">
        <v>2031</v>
      </c>
      <c r="K7" s="20">
        <v>64414</v>
      </c>
    </row>
    <row r="8" spans="1:12" x14ac:dyDescent="0.3">
      <c r="A8" s="5" t="s">
        <v>2092</v>
      </c>
      <c r="B8" s="20">
        <v>518531</v>
      </c>
      <c r="D8" s="5" t="s">
        <v>2092</v>
      </c>
      <c r="E8" s="20">
        <v>80399</v>
      </c>
      <c r="G8" s="5" t="s">
        <v>2144</v>
      </c>
      <c r="H8" s="20">
        <v>2744639</v>
      </c>
      <c r="J8" s="5" t="s">
        <v>2144</v>
      </c>
      <c r="K8" s="20">
        <v>422286</v>
      </c>
    </row>
    <row r="9" spans="1:12" x14ac:dyDescent="0.3">
      <c r="A9" s="5" t="s">
        <v>2144</v>
      </c>
      <c r="B9" s="20">
        <v>2744639</v>
      </c>
      <c r="D9" s="5" t="s">
        <v>2144</v>
      </c>
      <c r="E9" s="20">
        <v>422286</v>
      </c>
    </row>
    <row r="13" spans="1:12" x14ac:dyDescent="0.3">
      <c r="A13" s="4" t="s">
        <v>4</v>
      </c>
      <c r="B13" t="s">
        <v>2163</v>
      </c>
      <c r="C13" t="s">
        <v>2167</v>
      </c>
      <c r="E13" s="4" t="s">
        <v>2166</v>
      </c>
      <c r="F13" t="s">
        <v>2163</v>
      </c>
      <c r="H13" s="4" t="s">
        <v>11</v>
      </c>
      <c r="I13" t="s">
        <v>2163</v>
      </c>
      <c r="K13" s="4" t="s">
        <v>10</v>
      </c>
      <c r="L13" t="s">
        <v>2163</v>
      </c>
    </row>
    <row r="14" spans="1:12" x14ac:dyDescent="0.3">
      <c r="A14" s="17">
        <v>0</v>
      </c>
      <c r="B14" s="18">
        <v>8.5635670119093982E-2</v>
      </c>
      <c r="C14" s="20">
        <v>235039</v>
      </c>
      <c r="E14" s="5" t="s">
        <v>2099</v>
      </c>
      <c r="F14" s="20">
        <v>68218</v>
      </c>
      <c r="H14" s="5" t="s">
        <v>2077</v>
      </c>
      <c r="I14" s="20">
        <v>83827</v>
      </c>
      <c r="K14" s="5" t="s">
        <v>2039</v>
      </c>
      <c r="L14" s="19">
        <v>731014</v>
      </c>
    </row>
    <row r="15" spans="1:12" x14ac:dyDescent="0.3">
      <c r="A15" s="17">
        <v>1</v>
      </c>
      <c r="B15" s="18">
        <v>0.91436432988090599</v>
      </c>
      <c r="C15" s="20">
        <v>2509600</v>
      </c>
      <c r="E15" s="5" t="s">
        <v>2100</v>
      </c>
      <c r="F15" s="20">
        <v>77066</v>
      </c>
      <c r="H15" s="5" t="s">
        <v>2045</v>
      </c>
      <c r="I15" s="20">
        <v>78833</v>
      </c>
      <c r="K15" s="5" t="s">
        <v>2040</v>
      </c>
      <c r="L15" s="19">
        <v>709555</v>
      </c>
    </row>
    <row r="16" spans="1:12" x14ac:dyDescent="0.3">
      <c r="A16" s="17" t="s">
        <v>2144</v>
      </c>
      <c r="B16" s="18">
        <v>1</v>
      </c>
      <c r="C16" s="20">
        <v>2744639</v>
      </c>
      <c r="E16" s="5" t="s">
        <v>2101</v>
      </c>
      <c r="F16" s="20">
        <v>59084</v>
      </c>
      <c r="H16" s="5" t="s">
        <v>2087</v>
      </c>
      <c r="I16" s="20">
        <v>76800</v>
      </c>
      <c r="K16" s="5" t="s">
        <v>2038</v>
      </c>
      <c r="L16" s="19">
        <v>684115</v>
      </c>
    </row>
    <row r="17" spans="2:12" x14ac:dyDescent="0.3">
      <c r="E17" s="5" t="s">
        <v>2102</v>
      </c>
      <c r="F17" s="20">
        <v>55289</v>
      </c>
      <c r="H17" s="5" t="s">
        <v>2060</v>
      </c>
      <c r="I17" s="20">
        <v>73531</v>
      </c>
      <c r="K17" s="5" t="s">
        <v>2037</v>
      </c>
      <c r="L17" s="19">
        <v>619955</v>
      </c>
    </row>
    <row r="18" spans="2:12" x14ac:dyDescent="0.3">
      <c r="E18" s="5" t="s">
        <v>2103</v>
      </c>
      <c r="F18" s="20">
        <v>66956</v>
      </c>
      <c r="H18" s="5" t="s">
        <v>2059</v>
      </c>
      <c r="I18" s="20">
        <v>72521</v>
      </c>
      <c r="K18" s="5" t="s">
        <v>2144</v>
      </c>
      <c r="L18" s="19">
        <v>2744639</v>
      </c>
    </row>
    <row r="19" spans="2:12" x14ac:dyDescent="0.3">
      <c r="E19" s="5" t="s">
        <v>2104</v>
      </c>
      <c r="F19" s="20">
        <v>62708</v>
      </c>
      <c r="H19" s="5" t="s">
        <v>2043</v>
      </c>
      <c r="I19" s="20">
        <v>70880</v>
      </c>
    </row>
    <row r="20" spans="2:12" x14ac:dyDescent="0.3">
      <c r="B20" s="4" t="s">
        <v>2168</v>
      </c>
      <c r="C20" t="s">
        <v>2163</v>
      </c>
      <c r="E20" s="5" t="s">
        <v>2105</v>
      </c>
      <c r="F20" s="20">
        <v>65307</v>
      </c>
      <c r="H20" s="5" t="s">
        <v>2062</v>
      </c>
      <c r="I20" s="20">
        <v>67375</v>
      </c>
    </row>
    <row r="21" spans="2:12" x14ac:dyDescent="0.3">
      <c r="B21" s="5">
        <v>2</v>
      </c>
      <c r="C21" s="20">
        <v>120523</v>
      </c>
      <c r="E21" s="5" t="s">
        <v>2106</v>
      </c>
      <c r="F21" s="20">
        <v>63196</v>
      </c>
      <c r="H21" s="5" t="s">
        <v>2076</v>
      </c>
      <c r="I21" s="20">
        <v>65476</v>
      </c>
      <c r="K21" s="4" t="s">
        <v>11</v>
      </c>
      <c r="L21" t="s">
        <v>2164</v>
      </c>
    </row>
    <row r="22" spans="2:12" x14ac:dyDescent="0.3">
      <c r="B22" s="5">
        <v>4</v>
      </c>
      <c r="C22" s="20">
        <v>101334</v>
      </c>
      <c r="E22" s="5" t="s">
        <v>2107</v>
      </c>
      <c r="F22" s="20">
        <v>61639</v>
      </c>
      <c r="H22" s="5" t="s">
        <v>2081</v>
      </c>
      <c r="I22" s="20">
        <v>65335</v>
      </c>
      <c r="K22" s="5" t="s">
        <v>2045</v>
      </c>
      <c r="L22" s="20">
        <v>12012</v>
      </c>
    </row>
    <row r="23" spans="2:12" x14ac:dyDescent="0.3">
      <c r="B23" s="5">
        <v>10</v>
      </c>
      <c r="C23" s="20">
        <v>111334</v>
      </c>
      <c r="E23" s="5" t="s">
        <v>2108</v>
      </c>
      <c r="F23" s="20">
        <v>74211</v>
      </c>
      <c r="H23" s="5" t="s">
        <v>2089</v>
      </c>
      <c r="I23" s="20">
        <v>63482</v>
      </c>
      <c r="K23" s="5" t="s">
        <v>2077</v>
      </c>
      <c r="L23" s="20">
        <v>11897</v>
      </c>
    </row>
    <row r="24" spans="2:12" x14ac:dyDescent="0.3">
      <c r="B24" s="5">
        <v>12</v>
      </c>
      <c r="C24" s="20">
        <v>100789</v>
      </c>
      <c r="E24" s="5" t="s">
        <v>2109</v>
      </c>
      <c r="F24" s="20">
        <v>67622</v>
      </c>
      <c r="H24" s="5" t="s">
        <v>2144</v>
      </c>
      <c r="I24" s="20">
        <v>718060</v>
      </c>
      <c r="K24" s="5" t="s">
        <v>2087</v>
      </c>
      <c r="L24" s="20">
        <v>11177</v>
      </c>
    </row>
    <row r="25" spans="2:12" x14ac:dyDescent="0.3">
      <c r="B25" s="5">
        <v>15</v>
      </c>
      <c r="C25" s="20">
        <v>118587</v>
      </c>
      <c r="E25" s="5" t="s">
        <v>2110</v>
      </c>
      <c r="F25" s="20">
        <v>65440</v>
      </c>
      <c r="K25" s="5" t="s">
        <v>2053</v>
      </c>
      <c r="L25" s="20">
        <v>10817</v>
      </c>
    </row>
    <row r="26" spans="2:12" x14ac:dyDescent="0.3">
      <c r="B26" s="5">
        <v>20</v>
      </c>
      <c r="C26" s="20">
        <v>106048</v>
      </c>
      <c r="E26" s="5" t="s">
        <v>2111</v>
      </c>
      <c r="F26" s="20">
        <v>65335</v>
      </c>
      <c r="K26" s="5" t="s">
        <v>2076</v>
      </c>
      <c r="L26" s="20">
        <v>10742</v>
      </c>
    </row>
    <row r="27" spans="2:12" x14ac:dyDescent="0.3">
      <c r="B27" s="5">
        <v>22</v>
      </c>
      <c r="C27" s="20">
        <v>101945</v>
      </c>
      <c r="E27" s="5" t="s">
        <v>2112</v>
      </c>
      <c r="F27" s="20">
        <v>66936</v>
      </c>
      <c r="K27" s="5" t="s">
        <v>2082</v>
      </c>
      <c r="L27" s="20">
        <v>10550</v>
      </c>
    </row>
    <row r="28" spans="2:12" x14ac:dyDescent="0.3">
      <c r="B28" s="5">
        <v>26</v>
      </c>
      <c r="C28" s="20">
        <v>114924</v>
      </c>
      <c r="E28" s="5" t="s">
        <v>2113</v>
      </c>
      <c r="F28" s="20">
        <v>71311</v>
      </c>
      <c r="K28" s="5" t="s">
        <v>2073</v>
      </c>
      <c r="L28" s="20">
        <v>10539</v>
      </c>
    </row>
    <row r="29" spans="2:12" x14ac:dyDescent="0.3">
      <c r="B29" s="5">
        <v>27</v>
      </c>
      <c r="C29" s="20">
        <v>99019</v>
      </c>
      <c r="E29" s="5" t="s">
        <v>2114</v>
      </c>
      <c r="F29" s="20">
        <v>69110</v>
      </c>
      <c r="K29" s="5" t="s">
        <v>2062</v>
      </c>
      <c r="L29" s="20">
        <v>10527</v>
      </c>
    </row>
    <row r="30" spans="2:12" x14ac:dyDescent="0.3">
      <c r="B30" s="5">
        <v>28</v>
      </c>
      <c r="C30" s="20">
        <v>116850</v>
      </c>
      <c r="E30" s="5" t="s">
        <v>2115</v>
      </c>
      <c r="F30" s="20">
        <v>61770</v>
      </c>
      <c r="K30" s="5" t="s">
        <v>2080</v>
      </c>
      <c r="L30" s="20">
        <v>9913</v>
      </c>
    </row>
    <row r="31" spans="2:12" x14ac:dyDescent="0.3">
      <c r="B31" s="5" t="s">
        <v>2144</v>
      </c>
      <c r="C31" s="20">
        <v>1091353</v>
      </c>
      <c r="E31" s="5" t="s">
        <v>2116</v>
      </c>
      <c r="F31" s="20">
        <v>80944</v>
      </c>
      <c r="I31" t="s">
        <v>2170</v>
      </c>
      <c r="J31" t="s">
        <v>2171</v>
      </c>
      <c r="K31" s="5" t="s">
        <v>2060</v>
      </c>
      <c r="L31" s="20">
        <v>9831</v>
      </c>
    </row>
    <row r="32" spans="2:12" x14ac:dyDescent="0.3">
      <c r="E32" s="5" t="s">
        <v>2117</v>
      </c>
      <c r="F32" s="20">
        <v>61130</v>
      </c>
      <c r="I32" s="19">
        <v>2744639</v>
      </c>
      <c r="J32" s="19">
        <v>422286</v>
      </c>
      <c r="K32" s="5" t="s">
        <v>2144</v>
      </c>
      <c r="L32" s="20">
        <v>108005</v>
      </c>
    </row>
    <row r="33" spans="2:11" x14ac:dyDescent="0.3">
      <c r="E33" s="5" t="s">
        <v>2118</v>
      </c>
      <c r="F33" s="20">
        <v>58710</v>
      </c>
    </row>
    <row r="34" spans="2:11" x14ac:dyDescent="0.3">
      <c r="E34" s="5" t="s">
        <v>2119</v>
      </c>
      <c r="F34" s="20">
        <v>62758</v>
      </c>
    </row>
    <row r="35" spans="2:11" x14ac:dyDescent="0.3">
      <c r="E35" s="5" t="s">
        <v>2120</v>
      </c>
      <c r="F35" s="20">
        <v>63365</v>
      </c>
    </row>
    <row r="36" spans="2:11" x14ac:dyDescent="0.3">
      <c r="E36" s="5" t="s">
        <v>2121</v>
      </c>
      <c r="F36" s="20">
        <v>64412</v>
      </c>
      <c r="I36" s="12" t="s">
        <v>2169</v>
      </c>
    </row>
    <row r="37" spans="2:11" x14ac:dyDescent="0.3">
      <c r="B37" s="4" t="s">
        <v>9</v>
      </c>
      <c r="C37" t="s">
        <v>2163</v>
      </c>
      <c r="E37" s="5" t="s">
        <v>2122</v>
      </c>
      <c r="F37" s="20">
        <v>63380</v>
      </c>
      <c r="I37" s="7">
        <f>AVERAGE('Dataset cleaned'!I:I)</f>
        <v>13.548</v>
      </c>
    </row>
    <row r="38" spans="2:11" x14ac:dyDescent="0.3">
      <c r="B38" s="5" t="s">
        <v>2034</v>
      </c>
      <c r="C38" s="19">
        <v>760446</v>
      </c>
      <c r="E38" s="5" t="s">
        <v>2123</v>
      </c>
      <c r="F38" s="20">
        <v>65780</v>
      </c>
      <c r="I38" s="7">
        <f>AVERAGE('Dataset cleaned'!I:I)</f>
        <v>13.548</v>
      </c>
    </row>
    <row r="39" spans="2:11" x14ac:dyDescent="0.3">
      <c r="B39" s="5" t="s">
        <v>2036</v>
      </c>
      <c r="C39" s="19">
        <v>649716</v>
      </c>
      <c r="E39" s="5" t="s">
        <v>2124</v>
      </c>
      <c r="F39" s="20">
        <v>68511</v>
      </c>
    </row>
    <row r="40" spans="2:11" x14ac:dyDescent="0.3">
      <c r="B40" s="5" t="s">
        <v>2033</v>
      </c>
      <c r="C40" s="19">
        <v>675623</v>
      </c>
      <c r="E40" s="5" t="s">
        <v>2125</v>
      </c>
      <c r="F40" s="20">
        <v>66509</v>
      </c>
    </row>
    <row r="41" spans="2:11" x14ac:dyDescent="0.3">
      <c r="B41" s="5" t="s">
        <v>2035</v>
      </c>
      <c r="C41" s="19">
        <v>658854</v>
      </c>
      <c r="E41" s="5" t="s">
        <v>2126</v>
      </c>
      <c r="F41" s="20">
        <v>67928</v>
      </c>
      <c r="K41" t="s">
        <v>2172</v>
      </c>
    </row>
    <row r="42" spans="2:11" x14ac:dyDescent="0.3">
      <c r="B42" s="5" t="s">
        <v>2144</v>
      </c>
      <c r="C42" s="19">
        <v>2744639</v>
      </c>
      <c r="E42" s="5" t="s">
        <v>2127</v>
      </c>
      <c r="F42" s="20">
        <v>77586</v>
      </c>
      <c r="I42">
        <f>AVERAGE('Dataset cleaned'!Y:Y)</f>
        <v>4.2581805280485279</v>
      </c>
      <c r="K42" s="20">
        <v>4.2581805280485279</v>
      </c>
    </row>
    <row r="43" spans="2:11" x14ac:dyDescent="0.3">
      <c r="E43" s="5" t="s">
        <v>2128</v>
      </c>
      <c r="F43" s="20">
        <v>67876</v>
      </c>
    </row>
    <row r="44" spans="2:11" x14ac:dyDescent="0.3">
      <c r="E44" s="5" t="s">
        <v>2129</v>
      </c>
      <c r="F44" s="20">
        <v>68850</v>
      </c>
    </row>
    <row r="45" spans="2:11" x14ac:dyDescent="0.3">
      <c r="E45" s="5" t="s">
        <v>2130</v>
      </c>
      <c r="F45" s="20">
        <v>78531</v>
      </c>
    </row>
    <row r="46" spans="2:11" x14ac:dyDescent="0.3">
      <c r="B46" s="4" t="s">
        <v>2174</v>
      </c>
      <c r="C46" t="s">
        <v>2173</v>
      </c>
      <c r="E46" s="5" t="s">
        <v>2131</v>
      </c>
      <c r="F46" s="20">
        <v>75358</v>
      </c>
    </row>
    <row r="47" spans="2:11" x14ac:dyDescent="0.3">
      <c r="B47" s="5" t="s">
        <v>2029</v>
      </c>
      <c r="C47" s="20">
        <v>96743</v>
      </c>
      <c r="E47" s="5" t="s">
        <v>2132</v>
      </c>
      <c r="F47" s="20">
        <v>69685</v>
      </c>
    </row>
    <row r="48" spans="2:11" x14ac:dyDescent="0.3">
      <c r="B48" s="5" t="s">
        <v>2027</v>
      </c>
      <c r="C48" s="20">
        <v>81108</v>
      </c>
      <c r="E48" s="5" t="s">
        <v>2133</v>
      </c>
      <c r="F48" s="20">
        <v>51472</v>
      </c>
    </row>
    <row r="49" spans="2:6" x14ac:dyDescent="0.3">
      <c r="B49" s="5" t="s">
        <v>2032</v>
      </c>
      <c r="C49" s="20">
        <v>77974</v>
      </c>
      <c r="E49" s="5" t="s">
        <v>2134</v>
      </c>
      <c r="F49" s="20">
        <v>58314</v>
      </c>
    </row>
    <row r="50" spans="2:6" x14ac:dyDescent="0.3">
      <c r="B50" s="5" t="s">
        <v>2028</v>
      </c>
      <c r="C50" s="20">
        <v>78618</v>
      </c>
      <c r="E50" s="5" t="s">
        <v>2135</v>
      </c>
      <c r="F50" s="20">
        <v>72477</v>
      </c>
    </row>
    <row r="51" spans="2:6" x14ac:dyDescent="0.3">
      <c r="B51" s="5" t="s">
        <v>2031</v>
      </c>
      <c r="C51" s="20">
        <v>83016</v>
      </c>
      <c r="E51" s="5" t="s">
        <v>2136</v>
      </c>
      <c r="F51" s="20">
        <v>62319</v>
      </c>
    </row>
    <row r="52" spans="2:6" x14ac:dyDescent="0.3">
      <c r="B52" s="5" t="s">
        <v>2030</v>
      </c>
      <c r="C52" s="20">
        <v>97613</v>
      </c>
      <c r="E52" s="5" t="s">
        <v>2137</v>
      </c>
      <c r="F52" s="20">
        <v>53071</v>
      </c>
    </row>
    <row r="53" spans="2:6" x14ac:dyDescent="0.3">
      <c r="B53" s="5" t="s">
        <v>2144</v>
      </c>
      <c r="C53" s="20">
        <v>515072</v>
      </c>
      <c r="E53" s="5" t="s">
        <v>2138</v>
      </c>
      <c r="F53" s="20">
        <v>62799</v>
      </c>
    </row>
    <row r="54" spans="2:6" x14ac:dyDescent="0.3">
      <c r="E54" s="5" t="s">
        <v>2139</v>
      </c>
      <c r="F54" s="20">
        <v>54724</v>
      </c>
    </row>
    <row r="55" spans="2:6" x14ac:dyDescent="0.3">
      <c r="E55" s="5" t="s">
        <v>2140</v>
      </c>
      <c r="F55" s="20">
        <v>46952</v>
      </c>
    </row>
    <row r="56" spans="2:6" x14ac:dyDescent="0.3">
      <c r="E56" s="5" t="s">
        <v>2144</v>
      </c>
      <c r="F56" s="20">
        <v>2744639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8A34-6A91-461B-9FC1-2C1073B3ED50}">
  <dimension ref="A1"/>
  <sheetViews>
    <sheetView tabSelected="1" workbookViewId="0">
      <selection activeCell="W20" sqref="W20"/>
    </sheetView>
  </sheetViews>
  <sheetFormatPr defaultRowHeight="14.4" x14ac:dyDescent="0.3"/>
  <cols>
    <col min="15" max="15" width="13.5546875" bestFit="1" customWidth="1"/>
    <col min="16" max="16" width="13.777343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opLeftCell="H1" zoomScale="84" workbookViewId="0">
      <selection activeCell="AA10" sqref="AA10"/>
    </sheetView>
  </sheetViews>
  <sheetFormatPr defaultRowHeight="14.4" x14ac:dyDescent="0.3"/>
  <cols>
    <col min="1" max="1" width="17.21875" customWidth="1"/>
    <col min="2" max="3" width="23.77734375" style="1" customWidth="1"/>
    <col min="4" max="5" width="21.21875" style="1" customWidth="1"/>
    <col min="6" max="6" width="18.109375" style="1" customWidth="1"/>
    <col min="7" max="8" width="24.44140625" customWidth="1"/>
    <col min="9" max="11" width="24.44140625" style="7" customWidth="1"/>
    <col min="12" max="12" width="24.44140625" style="9" customWidth="1"/>
    <col min="13" max="13" width="15.33203125" customWidth="1"/>
    <col min="14" max="14" width="16.44140625" customWidth="1"/>
    <col min="15" max="15" width="14.88671875" style="16" customWidth="1"/>
    <col min="16" max="16" width="20.5546875" style="16" customWidth="1"/>
    <col min="17" max="18" width="25.6640625" customWidth="1"/>
    <col min="19" max="19" width="18.109375" customWidth="1"/>
    <col min="20" max="20" width="19.77734375" customWidth="1"/>
    <col min="21" max="21" width="14.88671875" customWidth="1"/>
    <col min="22" max="22" width="19.44140625" customWidth="1"/>
    <col min="23" max="23" width="19.21875" customWidth="1"/>
    <col min="24" max="24" width="15.21875" customWidth="1"/>
    <col min="25" max="25" width="17.5546875" customWidth="1"/>
    <col min="26" max="26" width="22.5546875" customWidth="1"/>
    <col min="27" max="27" width="15.88671875" style="11" customWidth="1"/>
  </cols>
  <sheetData>
    <row r="1" spans="1:27" x14ac:dyDescent="0.3">
      <c r="A1" s="2" t="s">
        <v>0</v>
      </c>
      <c r="B1" s="3" t="s">
        <v>1</v>
      </c>
      <c r="C1" s="3" t="s">
        <v>2098</v>
      </c>
      <c r="D1" s="3" t="s">
        <v>2</v>
      </c>
      <c r="E1" s="3" t="s">
        <v>2141</v>
      </c>
      <c r="F1" s="3" t="s">
        <v>3</v>
      </c>
      <c r="G1" s="2" t="s">
        <v>2142</v>
      </c>
      <c r="H1" s="2" t="s">
        <v>2162</v>
      </c>
      <c r="I1" s="6" t="s">
        <v>2148</v>
      </c>
      <c r="J1" s="6" t="s">
        <v>2165</v>
      </c>
      <c r="K1" s="6" t="s">
        <v>2147</v>
      </c>
      <c r="L1" s="8" t="s">
        <v>2149</v>
      </c>
      <c r="M1" s="2" t="s">
        <v>4</v>
      </c>
      <c r="N1" s="2" t="s">
        <v>5</v>
      </c>
      <c r="O1" s="15" t="s">
        <v>6</v>
      </c>
      <c r="P1" s="15" t="s">
        <v>7</v>
      </c>
      <c r="Q1" s="2" t="s">
        <v>8</v>
      </c>
      <c r="R1" s="2" t="s">
        <v>2143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2145</v>
      </c>
      <c r="Z1" s="2" t="s">
        <v>2146</v>
      </c>
      <c r="AA1" s="10" t="s">
        <v>2150</v>
      </c>
    </row>
    <row r="2" spans="1:27" x14ac:dyDescent="0.3">
      <c r="A2" t="s">
        <v>1014</v>
      </c>
      <c r="B2" s="1" t="s">
        <v>2014</v>
      </c>
      <c r="C2" s="1" t="s">
        <v>2140</v>
      </c>
      <c r="D2" s="1" t="s">
        <v>2026</v>
      </c>
      <c r="E2" s="1" t="str">
        <f t="shared" ref="E2:E65" si="0">TEXT(D2,"yyyy/mm/dd")</f>
        <v>2024/02/12</v>
      </c>
      <c r="F2" s="1" t="s">
        <v>2024</v>
      </c>
      <c r="G2" t="str">
        <f>TEXT(F2,"yyyy/mm/dd")</f>
        <v>2024/02/12</v>
      </c>
      <c r="H2" s="13" t="s">
        <v>2161</v>
      </c>
      <c r="I2" s="7">
        <f>(Table1[[#This Row],[Actual Arrival]]-Table1[[#This Row],[Ezpected_Arrival_After]])*24</f>
        <v>3</v>
      </c>
      <c r="J2" s="7">
        <f>(Table1[[#This Row],[Actual_Arrival After]]-Table1[[#This Row],[Ezpected_Arrival_After]])</f>
        <v>0</v>
      </c>
      <c r="K2" s="7">
        <f>IF(Table1[[#This Row],[Actual_Arrival After]]&lt;=Table1[[#This Row],[Ezpected_Arrival_After]],1,0)</f>
        <v>1</v>
      </c>
      <c r="L2" s="7">
        <f>(Table1[[#This Row],[Actual_Arrival After]]-Table1[[#This Row],[Dispatch_After]])</f>
        <v>1</v>
      </c>
      <c r="M2" t="s">
        <v>2028</v>
      </c>
      <c r="N2">
        <v>680</v>
      </c>
      <c r="O2" s="16">
        <v>4782</v>
      </c>
      <c r="P2" s="16">
        <v>727</v>
      </c>
      <c r="Q2">
        <v>22</v>
      </c>
      <c r="R2" t="str">
        <f>IF(Q2&lt;=0, "Flag Record", "OK")</f>
        <v>OK</v>
      </c>
      <c r="S2" t="s">
        <v>2036</v>
      </c>
      <c r="T2" t="s">
        <v>2038</v>
      </c>
      <c r="U2" t="s">
        <v>2044</v>
      </c>
      <c r="V2" t="s">
        <v>2095</v>
      </c>
      <c r="W2" t="s">
        <v>2096</v>
      </c>
      <c r="X2">
        <v>4.5</v>
      </c>
      <c r="Y2">
        <f t="shared" ref="Y2:Y65" si="1">IF(ISBLANK(X2), AVERAGEIFS(X:X, V:V, V2, W:W, W2), X2)</f>
        <v>4.5</v>
      </c>
      <c r="Z2" s="14" t="str">
        <f>LEFT(Table1[[#This Row],[Rating After]],3)</f>
        <v>4.5</v>
      </c>
      <c r="AA2" s="11">
        <f>Table1[[#This Row],[Revenue ($)]]/(Table1[[#This Row],[Distance (KM)]])</f>
        <v>7.0323529411764705</v>
      </c>
    </row>
    <row r="3" spans="1:27" x14ac:dyDescent="0.3">
      <c r="A3" t="s">
        <v>1013</v>
      </c>
      <c r="B3" s="1" t="s">
        <v>2013</v>
      </c>
      <c r="C3" s="1" t="s">
        <v>2140</v>
      </c>
      <c r="D3" s="1" t="s">
        <v>2025</v>
      </c>
      <c r="E3" s="1" t="str">
        <f t="shared" si="0"/>
        <v>2024/02/12</v>
      </c>
      <c r="F3" s="1" t="s">
        <v>2023</v>
      </c>
      <c r="G3" t="str">
        <f>TEXT(F3,"yyyy/mm/dd")</f>
        <v>2024/02/12</v>
      </c>
      <c r="H3" s="13" t="s">
        <v>2161</v>
      </c>
      <c r="I3" s="7">
        <f>(Table1[[#This Row],[Actual Arrival]]-Table1[[#This Row],[Ezpected_Arrival_After]])*24</f>
        <v>2.0000000000582077</v>
      </c>
      <c r="J3" s="7">
        <f>(Table1[[#This Row],[Actual_Arrival After]]-Table1[[#This Row],[Ezpected_Arrival_After]])</f>
        <v>0</v>
      </c>
      <c r="K3" s="7">
        <f>IF(Table1[[#This Row],[Actual_Arrival After]]&lt;=Table1[[#This Row],[Ezpected_Arrival_After]],1,0)</f>
        <v>1</v>
      </c>
      <c r="L3" s="7">
        <f>(Table1[[#This Row],[Actual_Arrival After]]-Table1[[#This Row],[Dispatch_After]])</f>
        <v>1</v>
      </c>
      <c r="M3" t="s">
        <v>2027</v>
      </c>
      <c r="N3">
        <v>866</v>
      </c>
      <c r="O3" s="16">
        <v>4641</v>
      </c>
      <c r="P3" s="16">
        <v>394</v>
      </c>
      <c r="Q3">
        <v>22</v>
      </c>
      <c r="R3" t="str">
        <f t="shared" ref="R3:R65" si="2">IF(Q3&lt;=0, "Flag Record", "OK")</f>
        <v>OK</v>
      </c>
      <c r="S3" t="s">
        <v>2034</v>
      </c>
      <c r="T3" t="s">
        <v>2040</v>
      </c>
      <c r="U3" t="s">
        <v>2081</v>
      </c>
      <c r="V3" t="s">
        <v>2095</v>
      </c>
      <c r="W3" t="s">
        <v>2096</v>
      </c>
      <c r="Y3">
        <f t="shared" si="1"/>
        <v>4.2802816901408436</v>
      </c>
      <c r="Z3" s="14" t="str">
        <f>LEFT(Table1[[#This Row],[Rating After]],3)</f>
        <v>4.2</v>
      </c>
      <c r="AA3" s="11">
        <f>Table1[[#This Row],[Revenue ($)]]/(Table1[[#This Row],[Distance (KM)]])</f>
        <v>5.3591224018475749</v>
      </c>
    </row>
    <row r="4" spans="1:27" x14ac:dyDescent="0.3">
      <c r="A4" t="s">
        <v>1012</v>
      </c>
      <c r="B4" s="1" t="s">
        <v>2012</v>
      </c>
      <c r="C4" s="1" t="s">
        <v>2140</v>
      </c>
      <c r="D4" s="1" t="s">
        <v>2024</v>
      </c>
      <c r="E4" s="1" t="str">
        <f t="shared" si="0"/>
        <v>2024/02/12</v>
      </c>
      <c r="F4" s="1" t="s">
        <v>2022</v>
      </c>
      <c r="G4" t="str">
        <f>TEXT(F4,"yyyy/mm/dd")</f>
        <v>2024/02/11</v>
      </c>
      <c r="H4" s="13" t="s">
        <v>2161</v>
      </c>
      <c r="I4" s="7">
        <f>(Table1[[#This Row],[Actual Arrival]]-Table1[[#This Row],[Ezpected_Arrival_After]])*24</f>
        <v>24.999999999941792</v>
      </c>
      <c r="J4" s="7">
        <f>(Table1[[#This Row],[Actual_Arrival After]]-Table1[[#This Row],[Ezpected_Arrival_After]])</f>
        <v>1</v>
      </c>
      <c r="K4" s="7">
        <f>IF(Table1[[#This Row],[Actual_Arrival After]]&lt;=Table1[[#This Row],[Ezpected_Arrival_After]],1,0)</f>
        <v>0</v>
      </c>
      <c r="L4" s="7">
        <f>(Table1[[#This Row],[Actual_Arrival After]]-Table1[[#This Row],[Dispatch_After]])</f>
        <v>1</v>
      </c>
      <c r="M4" t="s">
        <v>2030</v>
      </c>
      <c r="N4">
        <v>137</v>
      </c>
      <c r="O4" s="16">
        <v>2897</v>
      </c>
      <c r="P4" s="16">
        <v>261</v>
      </c>
      <c r="Q4">
        <v>23</v>
      </c>
      <c r="R4" t="str">
        <f t="shared" si="2"/>
        <v>OK</v>
      </c>
      <c r="S4" t="s">
        <v>2036</v>
      </c>
      <c r="T4" t="s">
        <v>2039</v>
      </c>
      <c r="U4" t="s">
        <v>2070</v>
      </c>
      <c r="V4" t="s">
        <v>2095</v>
      </c>
      <c r="W4" t="s">
        <v>2096</v>
      </c>
      <c r="X4">
        <v>4.2</v>
      </c>
      <c r="Y4">
        <f t="shared" si="1"/>
        <v>4.2</v>
      </c>
      <c r="Z4" s="14" t="str">
        <f>LEFT(Table1[[#This Row],[Rating After]],3)</f>
        <v>4.2</v>
      </c>
      <c r="AA4" s="11">
        <f>Table1[[#This Row],[Revenue ($)]]/(Table1[[#This Row],[Distance (KM)]])</f>
        <v>21.145985401459853</v>
      </c>
    </row>
    <row r="5" spans="1:27" x14ac:dyDescent="0.3">
      <c r="A5" t="s">
        <v>1011</v>
      </c>
      <c r="B5" s="1" t="s">
        <v>2011</v>
      </c>
      <c r="C5" s="1" t="s">
        <v>2140</v>
      </c>
      <c r="D5" s="1" t="s">
        <v>2023</v>
      </c>
      <c r="E5" s="1" t="str">
        <f t="shared" si="0"/>
        <v>2024/02/12</v>
      </c>
      <c r="F5" s="1" t="s">
        <v>2021</v>
      </c>
      <c r="G5" t="str">
        <f>TEXT(F5,"yyyy/mm/dd")</f>
        <v>2024/02/11</v>
      </c>
      <c r="H5" s="13" t="s">
        <v>2161</v>
      </c>
      <c r="I5" s="7">
        <f>(Table1[[#This Row],[Actual Arrival]]-Table1[[#This Row],[Ezpected_Arrival_After]])*24</f>
        <v>24</v>
      </c>
      <c r="J5" s="7">
        <f>(Table1[[#This Row],[Actual_Arrival After]]-Table1[[#This Row],[Ezpected_Arrival_After]])</f>
        <v>1</v>
      </c>
      <c r="K5" s="7">
        <f>IF(Table1[[#This Row],[Actual_Arrival After]]&lt;=Table1[[#This Row],[Ezpected_Arrival_After]],1,0)</f>
        <v>0</v>
      </c>
      <c r="L5" s="7">
        <f>(Table1[[#This Row],[Actual_Arrival After]]-Table1[[#This Row],[Dispatch_After]])</f>
        <v>1</v>
      </c>
      <c r="M5" t="s">
        <v>2031</v>
      </c>
      <c r="N5">
        <v>525</v>
      </c>
      <c r="O5" s="16">
        <v>2325</v>
      </c>
      <c r="P5" s="16">
        <v>204</v>
      </c>
      <c r="Q5">
        <v>5</v>
      </c>
      <c r="R5" t="str">
        <f t="shared" si="2"/>
        <v>OK</v>
      </c>
      <c r="S5" t="s">
        <v>2034</v>
      </c>
      <c r="T5" t="s">
        <v>2039</v>
      </c>
      <c r="U5" t="s">
        <v>2058</v>
      </c>
      <c r="V5" t="s">
        <v>2093</v>
      </c>
      <c r="W5" t="s">
        <v>2097</v>
      </c>
      <c r="X5">
        <v>3.8</v>
      </c>
      <c r="Y5">
        <f t="shared" si="1"/>
        <v>3.8</v>
      </c>
      <c r="Z5" s="14" t="str">
        <f>LEFT(Table1[[#This Row],[Rating After]],3)</f>
        <v>3.8</v>
      </c>
      <c r="AA5" s="11">
        <f>Table1[[#This Row],[Revenue ($)]]/(Table1[[#This Row],[Distance (KM)]])</f>
        <v>4.4285714285714288</v>
      </c>
    </row>
    <row r="6" spans="1:27" x14ac:dyDescent="0.3">
      <c r="A6" t="s">
        <v>1010</v>
      </c>
      <c r="B6" s="1" t="s">
        <v>2010</v>
      </c>
      <c r="C6" s="1" t="s">
        <v>2140</v>
      </c>
      <c r="D6" s="1" t="s">
        <v>2022</v>
      </c>
      <c r="E6" s="1" t="str">
        <f t="shared" si="0"/>
        <v>2024/02/11</v>
      </c>
      <c r="F6" s="1" t="s">
        <v>2020</v>
      </c>
      <c r="G6" t="str">
        <f>TEXT(F6,"yyyy/mm/dd")</f>
        <v>2024/02/11</v>
      </c>
      <c r="H6" s="13" t="s">
        <v>2161</v>
      </c>
      <c r="I6" s="7">
        <f>(Table1[[#This Row],[Actual Arrival]]-Table1[[#This Row],[Ezpected_Arrival_After]])*24</f>
        <v>23.000000000058208</v>
      </c>
      <c r="J6" s="7">
        <f>(Table1[[#This Row],[Actual_Arrival After]]-Table1[[#This Row],[Ezpected_Arrival_After]])</f>
        <v>0</v>
      </c>
      <c r="K6" s="7">
        <f>IF(Table1[[#This Row],[Actual_Arrival After]]&lt;=Table1[[#This Row],[Ezpected_Arrival_After]],1,0)</f>
        <v>1</v>
      </c>
      <c r="L6" s="7">
        <f>(Table1[[#This Row],[Actual_Arrival After]]-Table1[[#This Row],[Dispatch_After]])</f>
        <v>0</v>
      </c>
      <c r="M6" t="s">
        <v>2031</v>
      </c>
      <c r="N6">
        <v>843</v>
      </c>
      <c r="O6" s="16">
        <v>4658</v>
      </c>
      <c r="P6" s="16">
        <v>527</v>
      </c>
      <c r="Q6">
        <v>29</v>
      </c>
      <c r="R6" t="str">
        <f t="shared" si="2"/>
        <v>OK</v>
      </c>
      <c r="S6" t="s">
        <v>2036</v>
      </c>
      <c r="T6" t="s">
        <v>2037</v>
      </c>
      <c r="U6" t="s">
        <v>2080</v>
      </c>
      <c r="V6" t="s">
        <v>2095</v>
      </c>
      <c r="W6" t="s">
        <v>2097</v>
      </c>
      <c r="X6">
        <v>4.2</v>
      </c>
      <c r="Y6">
        <f t="shared" si="1"/>
        <v>4.2</v>
      </c>
      <c r="Z6" s="14" t="str">
        <f>LEFT(Table1[[#This Row],[Rating After]],3)</f>
        <v>4.2</v>
      </c>
      <c r="AA6" s="11">
        <f>Table1[[#This Row],[Revenue ($)]]/(Table1[[#This Row],[Distance (KM)]])</f>
        <v>5.5255041518386712</v>
      </c>
    </row>
    <row r="7" spans="1:27" x14ac:dyDescent="0.3">
      <c r="A7" t="s">
        <v>1009</v>
      </c>
      <c r="B7" s="1" t="s">
        <v>2009</v>
      </c>
      <c r="C7" s="1" t="s">
        <v>2140</v>
      </c>
      <c r="D7" s="1" t="s">
        <v>2021</v>
      </c>
      <c r="E7" s="1" t="str">
        <f t="shared" si="0"/>
        <v>2024/02/11</v>
      </c>
      <c r="F7" s="1" t="s">
        <v>2019</v>
      </c>
      <c r="G7" t="str">
        <f t="shared" ref="G7:G8" si="3">TEXT(F7,"yyyy/mm/dd")</f>
        <v>2024/02/11</v>
      </c>
      <c r="H7" s="13" t="s">
        <v>2161</v>
      </c>
      <c r="I7" s="7">
        <f>(Table1[[#This Row],[Actual Arrival]]-Table1[[#This Row],[Ezpected_Arrival_After]])*24</f>
        <v>21.999999999941792</v>
      </c>
      <c r="J7" s="7">
        <f>(Table1[[#This Row],[Actual_Arrival After]]-Table1[[#This Row],[Ezpected_Arrival_After]])</f>
        <v>0</v>
      </c>
      <c r="K7" s="7">
        <f>IF(Table1[[#This Row],[Actual_Arrival After]]&lt;=Table1[[#This Row],[Ezpected_Arrival_After]],1,0)</f>
        <v>1</v>
      </c>
      <c r="L7" s="7">
        <f>(Table1[[#This Row],[Actual_Arrival After]]-Table1[[#This Row],[Dispatch_After]])</f>
        <v>0</v>
      </c>
      <c r="M7" t="s">
        <v>2030</v>
      </c>
      <c r="N7">
        <v>493</v>
      </c>
      <c r="O7" s="16">
        <v>2348</v>
      </c>
      <c r="P7" s="16">
        <v>452</v>
      </c>
      <c r="Q7">
        <v>14</v>
      </c>
      <c r="R7" t="str">
        <f t="shared" si="2"/>
        <v>OK</v>
      </c>
      <c r="S7" t="s">
        <v>2036</v>
      </c>
      <c r="T7" t="s">
        <v>2037</v>
      </c>
      <c r="U7" t="s">
        <v>2056</v>
      </c>
      <c r="V7" t="s">
        <v>2094</v>
      </c>
      <c r="W7" t="s">
        <v>2097</v>
      </c>
      <c r="Y7">
        <f t="shared" si="1"/>
        <v>4.2263888888888879</v>
      </c>
      <c r="Z7" s="14" t="str">
        <f>LEFT(Table1[[#This Row],[Rating After]],3)</f>
        <v>4.2</v>
      </c>
      <c r="AA7" s="11">
        <f>Table1[[#This Row],[Revenue ($)]]/(Table1[[#This Row],[Distance (KM)]])</f>
        <v>4.7626774847870186</v>
      </c>
    </row>
    <row r="8" spans="1:27" x14ac:dyDescent="0.3">
      <c r="A8" t="s">
        <v>1008</v>
      </c>
      <c r="B8" s="1" t="s">
        <v>2008</v>
      </c>
      <c r="C8" s="1" t="s">
        <v>2140</v>
      </c>
      <c r="D8" s="1" t="s">
        <v>2020</v>
      </c>
      <c r="E8" s="1" t="str">
        <f t="shared" si="0"/>
        <v>2024/02/11</v>
      </c>
      <c r="F8" s="1" t="s">
        <v>2018</v>
      </c>
      <c r="G8" t="str">
        <f t="shared" si="3"/>
        <v>2024/02/11</v>
      </c>
      <c r="H8" s="13" t="s">
        <v>2161</v>
      </c>
      <c r="I8" s="7">
        <f>(Table1[[#This Row],[Actual Arrival]]-Table1[[#This Row],[Ezpected_Arrival_After]])*24</f>
        <v>21</v>
      </c>
      <c r="J8" s="7">
        <f>(Table1[[#This Row],[Actual_Arrival After]]-Table1[[#This Row],[Ezpected_Arrival_After]])</f>
        <v>0</v>
      </c>
      <c r="K8" s="7">
        <f>IF(Table1[[#This Row],[Actual_Arrival After]]&lt;=Table1[[#This Row],[Ezpected_Arrival_After]],1,0)</f>
        <v>1</v>
      </c>
      <c r="L8" s="7">
        <f>(Table1[[#This Row],[Actual_Arrival After]]-Table1[[#This Row],[Dispatch_After]])</f>
        <v>0</v>
      </c>
      <c r="M8" t="s">
        <v>2031</v>
      </c>
      <c r="N8">
        <v>426</v>
      </c>
      <c r="O8" s="16">
        <v>3403</v>
      </c>
      <c r="P8" s="16">
        <v>215</v>
      </c>
      <c r="Q8">
        <v>11</v>
      </c>
      <c r="R8" t="str">
        <f t="shared" si="2"/>
        <v>OK</v>
      </c>
      <c r="S8" t="s">
        <v>2035</v>
      </c>
      <c r="T8" t="s">
        <v>2037</v>
      </c>
      <c r="U8" t="s">
        <v>2059</v>
      </c>
      <c r="V8" t="s">
        <v>2092</v>
      </c>
      <c r="W8" t="s">
        <v>2097</v>
      </c>
      <c r="X8">
        <v>4.2</v>
      </c>
      <c r="Y8">
        <f t="shared" si="1"/>
        <v>4.2</v>
      </c>
      <c r="Z8" s="14" t="str">
        <f>LEFT(Table1[[#This Row],[Rating After]],3)</f>
        <v>4.2</v>
      </c>
      <c r="AA8" s="11">
        <f>Table1[[#This Row],[Revenue ($)]]/(Table1[[#This Row],[Distance (KM)]])</f>
        <v>7.988262910798122</v>
      </c>
    </row>
    <row r="9" spans="1:27" x14ac:dyDescent="0.3">
      <c r="A9" t="s">
        <v>1007</v>
      </c>
      <c r="B9" s="1" t="s">
        <v>2007</v>
      </c>
      <c r="C9" s="1" t="s">
        <v>2140</v>
      </c>
      <c r="D9" s="1" t="s">
        <v>2019</v>
      </c>
      <c r="E9" s="1" t="str">
        <f t="shared" si="0"/>
        <v>2024/02/11</v>
      </c>
      <c r="F9" s="1" t="s">
        <v>2017</v>
      </c>
      <c r="G9" t="str">
        <f t="shared" ref="G9:G72" si="4">TEXT(F9,"yyyy/mm/dd")</f>
        <v>2024/02/11</v>
      </c>
      <c r="H9" s="13" t="s">
        <v>2161</v>
      </c>
      <c r="I9" s="7">
        <f>(Table1[[#This Row],[Actual Arrival]]-Table1[[#This Row],[Ezpected_Arrival_After]])*24</f>
        <v>20.000000000058208</v>
      </c>
      <c r="J9" s="7">
        <f>(Table1[[#This Row],[Actual_Arrival After]]-Table1[[#This Row],[Ezpected_Arrival_After]])</f>
        <v>0</v>
      </c>
      <c r="K9" s="7">
        <f>IF(Table1[[#This Row],[Actual_Arrival After]]&lt;=Table1[[#This Row],[Ezpected_Arrival_After]],1,0)</f>
        <v>1</v>
      </c>
      <c r="L9" s="7">
        <f>(Table1[[#This Row],[Actual_Arrival After]]-Table1[[#This Row],[Dispatch_After]])</f>
        <v>0</v>
      </c>
      <c r="M9" t="s">
        <v>2027</v>
      </c>
      <c r="N9">
        <v>573</v>
      </c>
      <c r="O9" s="16">
        <v>1821</v>
      </c>
      <c r="P9" s="16">
        <v>214</v>
      </c>
      <c r="Q9">
        <v>5</v>
      </c>
      <c r="R9" t="str">
        <f t="shared" si="2"/>
        <v>OK</v>
      </c>
      <c r="S9" t="s">
        <v>2036</v>
      </c>
      <c r="T9" t="s">
        <v>2040</v>
      </c>
      <c r="U9" t="s">
        <v>2087</v>
      </c>
      <c r="V9" t="s">
        <v>2095</v>
      </c>
      <c r="W9" t="s">
        <v>2096</v>
      </c>
      <c r="X9">
        <v>4.5</v>
      </c>
      <c r="Y9">
        <f t="shared" si="1"/>
        <v>4.5</v>
      </c>
      <c r="Z9" s="14" t="str">
        <f>LEFT(Table1[[#This Row],[Rating After]],3)</f>
        <v>4.5</v>
      </c>
      <c r="AA9" s="11">
        <f>Table1[[#This Row],[Revenue ($)]]/(Table1[[#This Row],[Distance (KM)]])</f>
        <v>3.1780104712041886</v>
      </c>
    </row>
    <row r="10" spans="1:27" x14ac:dyDescent="0.3">
      <c r="A10" t="s">
        <v>1006</v>
      </c>
      <c r="B10" s="1" t="s">
        <v>2006</v>
      </c>
      <c r="C10" s="1" t="s">
        <v>2140</v>
      </c>
      <c r="D10" s="1" t="s">
        <v>2018</v>
      </c>
      <c r="E10" s="1" t="str">
        <f t="shared" si="0"/>
        <v>2024/02/11</v>
      </c>
      <c r="F10" s="1" t="s">
        <v>2016</v>
      </c>
      <c r="G10" t="str">
        <f t="shared" si="4"/>
        <v>2024/02/11</v>
      </c>
      <c r="H10" s="13" t="s">
        <v>2161</v>
      </c>
      <c r="I10" s="7">
        <f>(Table1[[#This Row],[Actual Arrival]]-Table1[[#This Row],[Ezpected_Arrival_After]])*24</f>
        <v>18.999999999941792</v>
      </c>
      <c r="J10" s="7">
        <f>(Table1[[#This Row],[Actual_Arrival After]]-Table1[[#This Row],[Ezpected_Arrival_After]])</f>
        <v>0</v>
      </c>
      <c r="K10" s="7">
        <f>IF(Table1[[#This Row],[Actual_Arrival After]]&lt;=Table1[[#This Row],[Ezpected_Arrival_After]],1,0)</f>
        <v>1</v>
      </c>
      <c r="L10" s="7">
        <f>(Table1[[#This Row],[Actual_Arrival After]]-Table1[[#This Row],[Dispatch_After]])</f>
        <v>0</v>
      </c>
      <c r="M10" t="s">
        <v>2027</v>
      </c>
      <c r="N10">
        <v>641</v>
      </c>
      <c r="O10" s="16">
        <v>2900</v>
      </c>
      <c r="P10" s="16">
        <v>193</v>
      </c>
      <c r="Q10">
        <v>23</v>
      </c>
      <c r="R10" t="str">
        <f t="shared" si="2"/>
        <v>OK</v>
      </c>
      <c r="S10" t="s">
        <v>2033</v>
      </c>
      <c r="T10" t="s">
        <v>2040</v>
      </c>
      <c r="U10" t="s">
        <v>2082</v>
      </c>
      <c r="V10" t="s">
        <v>2093</v>
      </c>
      <c r="W10" t="s">
        <v>2096</v>
      </c>
      <c r="X10">
        <v>4</v>
      </c>
      <c r="Y10">
        <f t="shared" si="1"/>
        <v>4</v>
      </c>
      <c r="Z10" s="14" t="str">
        <f>LEFT(Table1[[#This Row],[Rating After]],3)</f>
        <v>4</v>
      </c>
      <c r="AA10" s="11">
        <f>Table1[[#This Row],[Revenue ($)]]/(Table1[[#This Row],[Distance (KM)]])</f>
        <v>4.5241809672386895</v>
      </c>
    </row>
    <row r="11" spans="1:27" x14ac:dyDescent="0.3">
      <c r="A11" t="s">
        <v>1005</v>
      </c>
      <c r="B11" s="1" t="s">
        <v>2005</v>
      </c>
      <c r="C11" s="1" t="s">
        <v>2140</v>
      </c>
      <c r="D11" s="1" t="s">
        <v>2017</v>
      </c>
      <c r="E11" s="1" t="str">
        <f t="shared" si="0"/>
        <v>2024/02/11</v>
      </c>
      <c r="F11" s="1" t="s">
        <v>2015</v>
      </c>
      <c r="G11" t="str">
        <f t="shared" si="4"/>
        <v>2024/02/11</v>
      </c>
      <c r="H11" s="13" t="s">
        <v>2161</v>
      </c>
      <c r="I11" s="7">
        <f>(Table1[[#This Row],[Actual Arrival]]-Table1[[#This Row],[Ezpected_Arrival_After]])*24</f>
        <v>18</v>
      </c>
      <c r="J11" s="7">
        <f>(Table1[[#This Row],[Actual_Arrival After]]-Table1[[#This Row],[Ezpected_Arrival_After]])</f>
        <v>0</v>
      </c>
      <c r="K11" s="7">
        <f>IF(Table1[[#This Row],[Actual_Arrival After]]&lt;=Table1[[#This Row],[Ezpected_Arrival_After]],1,0)</f>
        <v>1</v>
      </c>
      <c r="L11" s="7">
        <f>(Table1[[#This Row],[Actual_Arrival After]]-Table1[[#This Row],[Dispatch_After]])</f>
        <v>0</v>
      </c>
      <c r="M11" t="s">
        <v>2028</v>
      </c>
      <c r="N11">
        <v>322</v>
      </c>
      <c r="O11" s="16">
        <v>3271</v>
      </c>
      <c r="P11" s="16">
        <v>539</v>
      </c>
      <c r="Q11">
        <v>17</v>
      </c>
      <c r="R11" t="str">
        <f t="shared" si="2"/>
        <v>OK</v>
      </c>
      <c r="S11" t="s">
        <v>2033</v>
      </c>
      <c r="T11" t="s">
        <v>2039</v>
      </c>
      <c r="U11" t="s">
        <v>2088</v>
      </c>
      <c r="V11" t="s">
        <v>2094</v>
      </c>
      <c r="W11" t="s">
        <v>2096</v>
      </c>
      <c r="X11">
        <v>4.5</v>
      </c>
      <c r="Y11">
        <f t="shared" si="1"/>
        <v>4.5</v>
      </c>
      <c r="Z11" s="14" t="str">
        <f>LEFT(Table1[[#This Row],[Rating After]],3)</f>
        <v>4.5</v>
      </c>
      <c r="AA11" s="11">
        <f>Table1[[#This Row],[Revenue ($)]]/(Table1[[#This Row],[Distance (KM)]])</f>
        <v>10.158385093167702</v>
      </c>
    </row>
    <row r="12" spans="1:27" x14ac:dyDescent="0.3">
      <c r="A12" t="s">
        <v>1004</v>
      </c>
      <c r="B12" s="1" t="s">
        <v>2004</v>
      </c>
      <c r="C12" s="1" t="s">
        <v>2140</v>
      </c>
      <c r="D12" s="1" t="s">
        <v>2016</v>
      </c>
      <c r="E12" s="1" t="str">
        <f t="shared" si="0"/>
        <v>2024/02/11</v>
      </c>
      <c r="F12" s="1" t="s">
        <v>2014</v>
      </c>
      <c r="G12" t="str">
        <f t="shared" si="4"/>
        <v>2024/02/11</v>
      </c>
      <c r="H12" s="13" t="s">
        <v>2161</v>
      </c>
      <c r="I12" s="7">
        <f>(Table1[[#This Row],[Actual Arrival]]-Table1[[#This Row],[Ezpected_Arrival_After]])*24</f>
        <v>17.000000000058208</v>
      </c>
      <c r="J12" s="7">
        <f>(Table1[[#This Row],[Actual_Arrival After]]-Table1[[#This Row],[Ezpected_Arrival_After]])</f>
        <v>0</v>
      </c>
      <c r="K12" s="7">
        <f>IF(Table1[[#This Row],[Actual_Arrival After]]&lt;=Table1[[#This Row],[Ezpected_Arrival_After]],1,0)</f>
        <v>1</v>
      </c>
      <c r="L12" s="7">
        <f>(Table1[[#This Row],[Actual_Arrival After]]-Table1[[#This Row],[Dispatch_After]])</f>
        <v>0</v>
      </c>
      <c r="M12" t="s">
        <v>2028</v>
      </c>
      <c r="N12">
        <v>432</v>
      </c>
      <c r="O12" s="16">
        <v>1151</v>
      </c>
      <c r="P12" s="16">
        <v>422</v>
      </c>
      <c r="Q12">
        <v>5</v>
      </c>
      <c r="R12" t="str">
        <f t="shared" si="2"/>
        <v>OK</v>
      </c>
      <c r="S12" t="s">
        <v>2034</v>
      </c>
      <c r="T12" t="s">
        <v>2040</v>
      </c>
      <c r="U12" t="s">
        <v>2073</v>
      </c>
      <c r="V12" t="s">
        <v>2095</v>
      </c>
      <c r="W12" t="s">
        <v>2096</v>
      </c>
      <c r="X12">
        <v>4.2</v>
      </c>
      <c r="Y12">
        <f t="shared" si="1"/>
        <v>4.2</v>
      </c>
      <c r="Z12" s="14" t="str">
        <f>LEFT(Table1[[#This Row],[Rating After]],3)</f>
        <v>4.2</v>
      </c>
      <c r="AA12" s="11">
        <f>Table1[[#This Row],[Revenue ($)]]/(Table1[[#This Row],[Distance (KM)]])</f>
        <v>2.6643518518518516</v>
      </c>
    </row>
    <row r="13" spans="1:27" x14ac:dyDescent="0.3">
      <c r="A13" t="s">
        <v>1003</v>
      </c>
      <c r="B13" s="1" t="s">
        <v>2003</v>
      </c>
      <c r="C13" s="1" t="s">
        <v>2140</v>
      </c>
      <c r="D13" s="1" t="s">
        <v>2015</v>
      </c>
      <c r="E13" s="1" t="str">
        <f t="shared" si="0"/>
        <v>2024/02/11</v>
      </c>
      <c r="F13" s="1" t="s">
        <v>2013</v>
      </c>
      <c r="G13" t="str">
        <f t="shared" si="4"/>
        <v>2024/02/11</v>
      </c>
      <c r="H13" s="13" t="s">
        <v>2161</v>
      </c>
      <c r="I13" s="7">
        <f>(Table1[[#This Row],[Actual Arrival]]-Table1[[#This Row],[Ezpected_Arrival_After]])*24</f>
        <v>15.999999999941792</v>
      </c>
      <c r="J13" s="7">
        <f>(Table1[[#This Row],[Actual_Arrival After]]-Table1[[#This Row],[Ezpected_Arrival_After]])</f>
        <v>0</v>
      </c>
      <c r="K13" s="7">
        <f>IF(Table1[[#This Row],[Actual_Arrival After]]&lt;=Table1[[#This Row],[Ezpected_Arrival_After]],1,0)</f>
        <v>1</v>
      </c>
      <c r="L13" s="7">
        <f>(Table1[[#This Row],[Actual_Arrival After]]-Table1[[#This Row],[Dispatch_After]])</f>
        <v>0</v>
      </c>
      <c r="M13" t="s">
        <v>2032</v>
      </c>
      <c r="N13">
        <v>417</v>
      </c>
      <c r="O13" s="16">
        <v>3951</v>
      </c>
      <c r="P13" s="16">
        <v>392</v>
      </c>
      <c r="Q13">
        <v>16</v>
      </c>
      <c r="R13" t="str">
        <f t="shared" si="2"/>
        <v>OK</v>
      </c>
      <c r="S13" t="s">
        <v>2036</v>
      </c>
      <c r="T13" t="s">
        <v>2038</v>
      </c>
      <c r="U13" t="s">
        <v>2088</v>
      </c>
      <c r="V13" t="s">
        <v>2093</v>
      </c>
      <c r="W13" t="s">
        <v>2097</v>
      </c>
      <c r="Y13">
        <f t="shared" si="1"/>
        <v>4.2134146341463401</v>
      </c>
      <c r="Z13" s="14" t="str">
        <f>LEFT(Table1[[#This Row],[Rating After]],3)</f>
        <v>4.2</v>
      </c>
      <c r="AA13" s="11">
        <f>Table1[[#This Row],[Revenue ($)]]/(Table1[[#This Row],[Distance (KM)]])</f>
        <v>9.4748201438848927</v>
      </c>
    </row>
    <row r="14" spans="1:27" x14ac:dyDescent="0.3">
      <c r="A14" t="s">
        <v>1002</v>
      </c>
      <c r="B14" s="1" t="s">
        <v>2002</v>
      </c>
      <c r="C14" s="1" t="s">
        <v>2140</v>
      </c>
      <c r="D14" s="1" t="s">
        <v>2014</v>
      </c>
      <c r="E14" s="1" t="str">
        <f t="shared" si="0"/>
        <v>2024/02/11</v>
      </c>
      <c r="F14" s="1" t="s">
        <v>2012</v>
      </c>
      <c r="G14" t="str">
        <f t="shared" si="4"/>
        <v>2024/02/11</v>
      </c>
      <c r="H14" s="13" t="s">
        <v>2161</v>
      </c>
      <c r="I14" s="7">
        <f>(Table1[[#This Row],[Actual Arrival]]-Table1[[#This Row],[Ezpected_Arrival_After]])*24</f>
        <v>15</v>
      </c>
      <c r="J14" s="7">
        <f>(Table1[[#This Row],[Actual_Arrival After]]-Table1[[#This Row],[Ezpected_Arrival_After]])</f>
        <v>0</v>
      </c>
      <c r="K14" s="7">
        <f>IF(Table1[[#This Row],[Actual_Arrival After]]&lt;=Table1[[#This Row],[Ezpected_Arrival_After]],1,0)</f>
        <v>1</v>
      </c>
      <c r="L14" s="7">
        <f>(Table1[[#This Row],[Actual_Arrival After]]-Table1[[#This Row],[Dispatch_After]])</f>
        <v>0</v>
      </c>
      <c r="M14" t="s">
        <v>2027</v>
      </c>
      <c r="N14">
        <v>141</v>
      </c>
      <c r="O14" s="16">
        <v>1818</v>
      </c>
      <c r="P14" s="16">
        <v>690</v>
      </c>
      <c r="Q14">
        <v>4</v>
      </c>
      <c r="R14" t="str">
        <f t="shared" si="2"/>
        <v>OK</v>
      </c>
      <c r="S14" t="s">
        <v>2033</v>
      </c>
      <c r="T14" t="s">
        <v>2037</v>
      </c>
      <c r="U14" t="s">
        <v>2063</v>
      </c>
      <c r="V14" t="s">
        <v>2092</v>
      </c>
      <c r="W14" t="s">
        <v>2097</v>
      </c>
      <c r="X14">
        <v>4</v>
      </c>
      <c r="Y14">
        <f t="shared" si="1"/>
        <v>4</v>
      </c>
      <c r="Z14" s="14" t="str">
        <f>LEFT(Table1[[#This Row],[Rating After]],3)</f>
        <v>4</v>
      </c>
      <c r="AA14" s="11">
        <f>Table1[[#This Row],[Revenue ($)]]/(Table1[[#This Row],[Distance (KM)]])</f>
        <v>12.893617021276595</v>
      </c>
    </row>
    <row r="15" spans="1:27" x14ac:dyDescent="0.3">
      <c r="A15" t="s">
        <v>1001</v>
      </c>
      <c r="B15" s="1" t="s">
        <v>2001</v>
      </c>
      <c r="C15" s="1" t="s">
        <v>2140</v>
      </c>
      <c r="D15" s="1" t="s">
        <v>2013</v>
      </c>
      <c r="E15" s="1" t="str">
        <f t="shared" si="0"/>
        <v>2024/02/11</v>
      </c>
      <c r="F15" s="1" t="s">
        <v>2011</v>
      </c>
      <c r="G15" t="str">
        <f t="shared" si="4"/>
        <v>2024/02/11</v>
      </c>
      <c r="H15" s="13" t="s">
        <v>2161</v>
      </c>
      <c r="I15" s="7">
        <f>(Table1[[#This Row],[Actual Arrival]]-Table1[[#This Row],[Ezpected_Arrival_After]])*24</f>
        <v>14.000000000058208</v>
      </c>
      <c r="J15" s="7">
        <f>(Table1[[#This Row],[Actual_Arrival After]]-Table1[[#This Row],[Ezpected_Arrival_After]])</f>
        <v>0</v>
      </c>
      <c r="K15" s="7">
        <f>IF(Table1[[#This Row],[Actual_Arrival After]]&lt;=Table1[[#This Row],[Ezpected_Arrival_After]],1,0)</f>
        <v>1</v>
      </c>
      <c r="L15" s="7">
        <f>(Table1[[#This Row],[Actual_Arrival After]]-Table1[[#This Row],[Dispatch_After]])</f>
        <v>0</v>
      </c>
      <c r="M15" t="s">
        <v>2029</v>
      </c>
      <c r="N15">
        <v>542</v>
      </c>
      <c r="O15" s="16">
        <v>793</v>
      </c>
      <c r="P15" s="16">
        <v>585</v>
      </c>
      <c r="Q15">
        <v>14</v>
      </c>
      <c r="R15" t="str">
        <f t="shared" si="2"/>
        <v>OK</v>
      </c>
      <c r="S15" t="s">
        <v>2034</v>
      </c>
      <c r="T15" t="s">
        <v>2037</v>
      </c>
      <c r="U15" t="s">
        <v>2056</v>
      </c>
      <c r="V15" t="s">
        <v>2095</v>
      </c>
      <c r="W15" t="s">
        <v>2097</v>
      </c>
      <c r="Y15">
        <f t="shared" si="1"/>
        <v>4.3559999999999981</v>
      </c>
      <c r="Z15" s="14" t="str">
        <f>LEFT(Table1[[#This Row],[Rating After]],3)</f>
        <v>4.3</v>
      </c>
      <c r="AA15" s="11">
        <f>Table1[[#This Row],[Revenue ($)]]/(Table1[[#This Row],[Distance (KM)]])</f>
        <v>1.46309963099631</v>
      </c>
    </row>
    <row r="16" spans="1:27" x14ac:dyDescent="0.3">
      <c r="A16" t="s">
        <v>1000</v>
      </c>
      <c r="B16" s="1" t="s">
        <v>2000</v>
      </c>
      <c r="C16" s="1" t="s">
        <v>2140</v>
      </c>
      <c r="D16" s="1" t="s">
        <v>2012</v>
      </c>
      <c r="E16" s="1" t="str">
        <f t="shared" si="0"/>
        <v>2024/02/11</v>
      </c>
      <c r="F16" s="1" t="s">
        <v>2010</v>
      </c>
      <c r="G16" t="str">
        <f t="shared" si="4"/>
        <v>2024/02/11</v>
      </c>
      <c r="H16" s="13" t="s">
        <v>2161</v>
      </c>
      <c r="I16" s="7">
        <f>(Table1[[#This Row],[Actual Arrival]]-Table1[[#This Row],[Ezpected_Arrival_After]])*24</f>
        <v>12.999999999941792</v>
      </c>
      <c r="J16" s="7">
        <f>(Table1[[#This Row],[Actual_Arrival After]]-Table1[[#This Row],[Ezpected_Arrival_After]])</f>
        <v>0</v>
      </c>
      <c r="K16" s="7">
        <f>IF(Table1[[#This Row],[Actual_Arrival After]]&lt;=Table1[[#This Row],[Ezpected_Arrival_After]],1,0)</f>
        <v>1</v>
      </c>
      <c r="L16" s="7">
        <f>(Table1[[#This Row],[Actual_Arrival After]]-Table1[[#This Row],[Dispatch_After]])</f>
        <v>0</v>
      </c>
      <c r="M16" t="s">
        <v>2031</v>
      </c>
      <c r="N16">
        <v>930</v>
      </c>
      <c r="O16" s="16">
        <v>3743</v>
      </c>
      <c r="P16" s="16">
        <v>136</v>
      </c>
      <c r="Q16">
        <v>29</v>
      </c>
      <c r="R16" t="str">
        <f t="shared" si="2"/>
        <v>OK</v>
      </c>
      <c r="S16" t="s">
        <v>2033</v>
      </c>
      <c r="T16" t="s">
        <v>2037</v>
      </c>
      <c r="U16" t="s">
        <v>2043</v>
      </c>
      <c r="V16" t="s">
        <v>2092</v>
      </c>
      <c r="W16" t="s">
        <v>2096</v>
      </c>
      <c r="Y16">
        <f t="shared" si="1"/>
        <v>4.2649999999999979</v>
      </c>
      <c r="Z16" s="14" t="str">
        <f>LEFT(Table1[[#This Row],[Rating After]],3)</f>
        <v>4.2</v>
      </c>
      <c r="AA16" s="11">
        <f>Table1[[#This Row],[Revenue ($)]]/(Table1[[#This Row],[Distance (KM)]])</f>
        <v>4.0247311827956986</v>
      </c>
    </row>
    <row r="17" spans="1:27" x14ac:dyDescent="0.3">
      <c r="A17" t="s">
        <v>999</v>
      </c>
      <c r="B17" s="1" t="s">
        <v>1999</v>
      </c>
      <c r="C17" s="1" t="s">
        <v>2140</v>
      </c>
      <c r="D17" s="1" t="s">
        <v>2011</v>
      </c>
      <c r="E17" s="1" t="str">
        <f t="shared" si="0"/>
        <v>2024/02/11</v>
      </c>
      <c r="F17" s="1" t="s">
        <v>2009</v>
      </c>
      <c r="G17" t="str">
        <f t="shared" si="4"/>
        <v>2024/02/11</v>
      </c>
      <c r="H17" s="13" t="s">
        <v>2161</v>
      </c>
      <c r="I17" s="7">
        <f>(Table1[[#This Row],[Actual Arrival]]-Table1[[#This Row],[Ezpected_Arrival_After]])*24</f>
        <v>12</v>
      </c>
      <c r="J17" s="7">
        <f>(Table1[[#This Row],[Actual_Arrival After]]-Table1[[#This Row],[Ezpected_Arrival_After]])</f>
        <v>0</v>
      </c>
      <c r="K17" s="7">
        <f>IF(Table1[[#This Row],[Actual_Arrival After]]&lt;=Table1[[#This Row],[Ezpected_Arrival_After]],1,0)</f>
        <v>1</v>
      </c>
      <c r="L17" s="7">
        <f>(Table1[[#This Row],[Actual_Arrival After]]-Table1[[#This Row],[Dispatch_After]])</f>
        <v>0</v>
      </c>
      <c r="M17" t="s">
        <v>2030</v>
      </c>
      <c r="N17">
        <v>583</v>
      </c>
      <c r="O17" s="16">
        <v>2450</v>
      </c>
      <c r="P17" s="16">
        <v>485</v>
      </c>
      <c r="Q17">
        <v>22</v>
      </c>
      <c r="R17" t="str">
        <f t="shared" si="2"/>
        <v>OK</v>
      </c>
      <c r="S17" t="s">
        <v>2034</v>
      </c>
      <c r="T17" t="s">
        <v>2039</v>
      </c>
      <c r="U17" t="s">
        <v>2087</v>
      </c>
      <c r="V17" t="s">
        <v>2091</v>
      </c>
      <c r="W17" t="s">
        <v>2096</v>
      </c>
      <c r="X17">
        <v>3.8</v>
      </c>
      <c r="Y17">
        <f t="shared" si="1"/>
        <v>3.8</v>
      </c>
      <c r="Z17" s="14" t="str">
        <f>LEFT(Table1[[#This Row],[Rating After]],3)</f>
        <v>3.8</v>
      </c>
      <c r="AA17" s="11">
        <f>Table1[[#This Row],[Revenue ($)]]/(Table1[[#This Row],[Distance (KM)]])</f>
        <v>4.2024013722126927</v>
      </c>
    </row>
    <row r="18" spans="1:27" x14ac:dyDescent="0.3">
      <c r="A18" t="s">
        <v>998</v>
      </c>
      <c r="B18" s="1" t="s">
        <v>1998</v>
      </c>
      <c r="C18" s="1" t="s">
        <v>2139</v>
      </c>
      <c r="D18" s="1" t="s">
        <v>2010</v>
      </c>
      <c r="E18" s="1" t="str">
        <f t="shared" si="0"/>
        <v>2024/02/11</v>
      </c>
      <c r="F18" s="1" t="s">
        <v>2008</v>
      </c>
      <c r="G18" t="str">
        <f t="shared" si="4"/>
        <v>2024/02/11</v>
      </c>
      <c r="H18" s="13" t="s">
        <v>2161</v>
      </c>
      <c r="I18" s="7">
        <f>(Table1[[#This Row],[Actual Arrival]]-Table1[[#This Row],[Ezpected_Arrival_After]])*24</f>
        <v>11.000000000058208</v>
      </c>
      <c r="J18" s="7">
        <f>(Table1[[#This Row],[Actual_Arrival After]]-Table1[[#This Row],[Ezpected_Arrival_After]])</f>
        <v>0</v>
      </c>
      <c r="K18" s="7">
        <f>IF(Table1[[#This Row],[Actual_Arrival After]]&lt;=Table1[[#This Row],[Ezpected_Arrival_After]],1,0)</f>
        <v>1</v>
      </c>
      <c r="L18" s="7">
        <f>(Table1[[#This Row],[Actual_Arrival After]]-Table1[[#This Row],[Dispatch_After]])</f>
        <v>1</v>
      </c>
      <c r="M18" t="s">
        <v>2027</v>
      </c>
      <c r="N18">
        <v>465</v>
      </c>
      <c r="O18" s="16">
        <v>1978</v>
      </c>
      <c r="P18" s="16">
        <v>427</v>
      </c>
      <c r="Q18">
        <v>16</v>
      </c>
      <c r="R18" t="str">
        <f t="shared" si="2"/>
        <v>OK</v>
      </c>
      <c r="S18" t="s">
        <v>2035</v>
      </c>
      <c r="T18" t="s">
        <v>2038</v>
      </c>
      <c r="U18" t="s">
        <v>2057</v>
      </c>
      <c r="V18" t="s">
        <v>2095</v>
      </c>
      <c r="W18" t="s">
        <v>2096</v>
      </c>
      <c r="X18">
        <v>4</v>
      </c>
      <c r="Y18">
        <f t="shared" si="1"/>
        <v>4</v>
      </c>
      <c r="Z18" s="14" t="str">
        <f>LEFT(Table1[[#This Row],[Rating After]],3)</f>
        <v>4</v>
      </c>
      <c r="AA18" s="11">
        <f>Table1[[#This Row],[Revenue ($)]]/(Table1[[#This Row],[Distance (KM)]])</f>
        <v>4.2537634408602152</v>
      </c>
    </row>
    <row r="19" spans="1:27" x14ac:dyDescent="0.3">
      <c r="A19" t="s">
        <v>997</v>
      </c>
      <c r="B19" s="1" t="s">
        <v>1997</v>
      </c>
      <c r="C19" s="1" t="s">
        <v>2139</v>
      </c>
      <c r="D19" s="1" t="s">
        <v>2009</v>
      </c>
      <c r="E19" s="1" t="str">
        <f t="shared" si="0"/>
        <v>2024/02/11</v>
      </c>
      <c r="F19" s="1" t="s">
        <v>2007</v>
      </c>
      <c r="G19" t="str">
        <f t="shared" si="4"/>
        <v>2024/02/11</v>
      </c>
      <c r="H19" s="13" t="s">
        <v>2161</v>
      </c>
      <c r="I19" s="7">
        <f>(Table1[[#This Row],[Actual Arrival]]-Table1[[#This Row],[Ezpected_Arrival_After]])*24</f>
        <v>9.9999999999417923</v>
      </c>
      <c r="J19" s="7">
        <f>(Table1[[#This Row],[Actual_Arrival After]]-Table1[[#This Row],[Ezpected_Arrival_After]])</f>
        <v>0</v>
      </c>
      <c r="K19" s="7">
        <f>IF(Table1[[#This Row],[Actual_Arrival After]]&lt;=Table1[[#This Row],[Ezpected_Arrival_After]],1,0)</f>
        <v>1</v>
      </c>
      <c r="L19" s="7">
        <f>(Table1[[#This Row],[Actual_Arrival After]]-Table1[[#This Row],[Dispatch_After]])</f>
        <v>1</v>
      </c>
      <c r="M19" t="s">
        <v>2029</v>
      </c>
      <c r="N19">
        <v>115</v>
      </c>
      <c r="O19" s="16">
        <v>985</v>
      </c>
      <c r="P19" s="16">
        <v>363</v>
      </c>
      <c r="Q19">
        <v>28</v>
      </c>
      <c r="R19" t="str">
        <f t="shared" si="2"/>
        <v>OK</v>
      </c>
      <c r="S19" t="s">
        <v>2036</v>
      </c>
      <c r="T19" t="s">
        <v>2037</v>
      </c>
      <c r="U19" t="s">
        <v>2044</v>
      </c>
      <c r="V19" t="s">
        <v>2094</v>
      </c>
      <c r="W19" t="s">
        <v>2097</v>
      </c>
      <c r="X19">
        <v>4.5</v>
      </c>
      <c r="Y19">
        <f t="shared" si="1"/>
        <v>4.5</v>
      </c>
      <c r="Z19" s="14" t="str">
        <f>LEFT(Table1[[#This Row],[Rating After]],3)</f>
        <v>4.5</v>
      </c>
      <c r="AA19" s="11">
        <f>Table1[[#This Row],[Revenue ($)]]/(Table1[[#This Row],[Distance (KM)]])</f>
        <v>8.5652173913043477</v>
      </c>
    </row>
    <row r="20" spans="1:27" x14ac:dyDescent="0.3">
      <c r="A20" t="s">
        <v>996</v>
      </c>
      <c r="B20" s="1" t="s">
        <v>1996</v>
      </c>
      <c r="C20" s="1" t="s">
        <v>2139</v>
      </c>
      <c r="D20" s="1" t="s">
        <v>2008</v>
      </c>
      <c r="E20" s="1" t="str">
        <f t="shared" si="0"/>
        <v>2024/02/11</v>
      </c>
      <c r="F20" s="1" t="s">
        <v>2006</v>
      </c>
      <c r="G20" t="str">
        <f t="shared" si="4"/>
        <v>2024/02/11</v>
      </c>
      <c r="H20" s="13" t="s">
        <v>2161</v>
      </c>
      <c r="I20" s="7">
        <f>(Table1[[#This Row],[Actual Arrival]]-Table1[[#This Row],[Ezpected_Arrival_After]])*24</f>
        <v>9</v>
      </c>
      <c r="J20" s="7">
        <f>(Table1[[#This Row],[Actual_Arrival After]]-Table1[[#This Row],[Ezpected_Arrival_After]])</f>
        <v>0</v>
      </c>
      <c r="K20" s="7">
        <f>IF(Table1[[#This Row],[Actual_Arrival After]]&lt;=Table1[[#This Row],[Ezpected_Arrival_After]],1,0)</f>
        <v>1</v>
      </c>
      <c r="L20" s="7">
        <f>(Table1[[#This Row],[Actual_Arrival After]]-Table1[[#This Row],[Dispatch_After]])</f>
        <v>1</v>
      </c>
      <c r="M20" t="s">
        <v>2027</v>
      </c>
      <c r="N20">
        <v>93</v>
      </c>
      <c r="O20" s="16">
        <v>535</v>
      </c>
      <c r="P20" s="16">
        <v>342</v>
      </c>
      <c r="Q20">
        <v>5</v>
      </c>
      <c r="R20" t="str">
        <f t="shared" si="2"/>
        <v>OK</v>
      </c>
      <c r="S20" t="s">
        <v>2036</v>
      </c>
      <c r="T20" t="s">
        <v>2038</v>
      </c>
      <c r="U20" t="s">
        <v>2072</v>
      </c>
      <c r="V20" t="s">
        <v>2092</v>
      </c>
      <c r="W20" t="s">
        <v>2096</v>
      </c>
      <c r="X20">
        <v>4.2</v>
      </c>
      <c r="Y20">
        <f t="shared" si="1"/>
        <v>4.2</v>
      </c>
      <c r="Z20" s="14" t="str">
        <f>LEFT(Table1[[#This Row],[Rating After]],3)</f>
        <v>4.2</v>
      </c>
      <c r="AA20" s="11">
        <f>Table1[[#This Row],[Revenue ($)]]/(Table1[[#This Row],[Distance (KM)]])</f>
        <v>5.752688172043011</v>
      </c>
    </row>
    <row r="21" spans="1:27" x14ac:dyDescent="0.3">
      <c r="A21" t="s">
        <v>995</v>
      </c>
      <c r="B21" s="1" t="s">
        <v>1995</v>
      </c>
      <c r="C21" s="1" t="s">
        <v>2139</v>
      </c>
      <c r="D21" s="1" t="s">
        <v>2007</v>
      </c>
      <c r="E21" s="1" t="str">
        <f t="shared" si="0"/>
        <v>2024/02/11</v>
      </c>
      <c r="F21" s="1" t="s">
        <v>2005</v>
      </c>
      <c r="G21" t="str">
        <f t="shared" si="4"/>
        <v>2024/02/11</v>
      </c>
      <c r="H21" s="13" t="s">
        <v>2161</v>
      </c>
      <c r="I21" s="7">
        <f>(Table1[[#This Row],[Actual Arrival]]-Table1[[#This Row],[Ezpected_Arrival_After]])*24</f>
        <v>8.0000000000582077</v>
      </c>
      <c r="J21" s="7">
        <f>(Table1[[#This Row],[Actual_Arrival After]]-Table1[[#This Row],[Ezpected_Arrival_After]])</f>
        <v>0</v>
      </c>
      <c r="K21" s="7">
        <f>IF(Table1[[#This Row],[Actual_Arrival After]]&lt;=Table1[[#This Row],[Ezpected_Arrival_After]],1,0)</f>
        <v>1</v>
      </c>
      <c r="L21" s="7">
        <f>(Table1[[#This Row],[Actual_Arrival After]]-Table1[[#This Row],[Dispatch_After]])</f>
        <v>1</v>
      </c>
      <c r="M21" t="s">
        <v>2032</v>
      </c>
      <c r="N21">
        <v>103</v>
      </c>
      <c r="O21" s="16">
        <v>2790</v>
      </c>
      <c r="P21" s="16">
        <v>612</v>
      </c>
      <c r="Q21">
        <v>26</v>
      </c>
      <c r="R21" t="str">
        <f t="shared" si="2"/>
        <v>OK</v>
      </c>
      <c r="S21" t="s">
        <v>2034</v>
      </c>
      <c r="T21" t="s">
        <v>2037</v>
      </c>
      <c r="U21" t="s">
        <v>2079</v>
      </c>
      <c r="V21" t="s">
        <v>2095</v>
      </c>
      <c r="W21" t="s">
        <v>2097</v>
      </c>
      <c r="X21">
        <v>4.7</v>
      </c>
      <c r="Y21">
        <f t="shared" si="1"/>
        <v>4.7</v>
      </c>
      <c r="Z21" s="14" t="str">
        <f>LEFT(Table1[[#This Row],[Rating After]],3)</f>
        <v>4.7</v>
      </c>
      <c r="AA21" s="11">
        <f>Table1[[#This Row],[Revenue ($)]]/(Table1[[#This Row],[Distance (KM)]])</f>
        <v>27.087378640776699</v>
      </c>
    </row>
    <row r="22" spans="1:27" x14ac:dyDescent="0.3">
      <c r="A22" t="s">
        <v>994</v>
      </c>
      <c r="B22" s="1" t="s">
        <v>1994</v>
      </c>
      <c r="C22" s="1" t="s">
        <v>2139</v>
      </c>
      <c r="D22" s="1" t="s">
        <v>2006</v>
      </c>
      <c r="E22" s="1" t="str">
        <f t="shared" si="0"/>
        <v>2024/02/11</v>
      </c>
      <c r="F22" s="1" t="s">
        <v>2004</v>
      </c>
      <c r="G22" t="str">
        <f t="shared" si="4"/>
        <v>2024/02/11</v>
      </c>
      <c r="H22" s="13" t="s">
        <v>2161</v>
      </c>
      <c r="I22" s="7">
        <f>(Table1[[#This Row],[Actual Arrival]]-Table1[[#This Row],[Ezpected_Arrival_After]])*24</f>
        <v>6.9999999999417923</v>
      </c>
      <c r="J22" s="7">
        <f>(Table1[[#This Row],[Actual_Arrival After]]-Table1[[#This Row],[Ezpected_Arrival_After]])</f>
        <v>0</v>
      </c>
      <c r="K22" s="7">
        <f>IF(Table1[[#This Row],[Actual_Arrival After]]&lt;=Table1[[#This Row],[Ezpected_Arrival_After]],1,0)</f>
        <v>1</v>
      </c>
      <c r="L22" s="7">
        <f>(Table1[[#This Row],[Actual_Arrival After]]-Table1[[#This Row],[Dispatch_After]])</f>
        <v>1</v>
      </c>
      <c r="M22" t="s">
        <v>2029</v>
      </c>
      <c r="N22">
        <v>132</v>
      </c>
      <c r="O22" s="16">
        <v>1751</v>
      </c>
      <c r="P22" s="16">
        <v>565</v>
      </c>
      <c r="Q22">
        <v>10</v>
      </c>
      <c r="R22" t="str">
        <f t="shared" si="2"/>
        <v>OK</v>
      </c>
      <c r="S22" t="s">
        <v>2034</v>
      </c>
      <c r="T22" t="s">
        <v>2038</v>
      </c>
      <c r="U22" t="s">
        <v>2071</v>
      </c>
      <c r="V22" t="s">
        <v>2094</v>
      </c>
      <c r="W22" t="s">
        <v>2096</v>
      </c>
      <c r="X22">
        <v>4.7</v>
      </c>
      <c r="Y22">
        <f t="shared" si="1"/>
        <v>4.7</v>
      </c>
      <c r="Z22" s="14" t="str">
        <f>LEFT(Table1[[#This Row],[Rating After]],3)</f>
        <v>4.7</v>
      </c>
      <c r="AA22" s="11">
        <f>Table1[[#This Row],[Revenue ($)]]/(Table1[[#This Row],[Distance (KM)]])</f>
        <v>13.265151515151516</v>
      </c>
    </row>
    <row r="23" spans="1:27" x14ac:dyDescent="0.3">
      <c r="A23" t="s">
        <v>993</v>
      </c>
      <c r="B23" s="1" t="s">
        <v>1993</v>
      </c>
      <c r="C23" s="1" t="s">
        <v>2139</v>
      </c>
      <c r="D23" s="1" t="s">
        <v>2005</v>
      </c>
      <c r="E23" s="1" t="str">
        <f t="shared" si="0"/>
        <v>2024/02/11</v>
      </c>
      <c r="F23" s="1" t="s">
        <v>2003</v>
      </c>
      <c r="G23" t="str">
        <f t="shared" si="4"/>
        <v>2024/02/11</v>
      </c>
      <c r="H23" s="13" t="s">
        <v>2161</v>
      </c>
      <c r="I23" s="7">
        <f>(Table1[[#This Row],[Actual Arrival]]-Table1[[#This Row],[Ezpected_Arrival_After]])*24</f>
        <v>6</v>
      </c>
      <c r="J23" s="7">
        <f>(Table1[[#This Row],[Actual_Arrival After]]-Table1[[#This Row],[Ezpected_Arrival_After]])</f>
        <v>0</v>
      </c>
      <c r="K23" s="7">
        <f>IF(Table1[[#This Row],[Actual_Arrival After]]&lt;=Table1[[#This Row],[Ezpected_Arrival_After]],1,0)</f>
        <v>1</v>
      </c>
      <c r="L23" s="7">
        <f>(Table1[[#This Row],[Actual_Arrival After]]-Table1[[#This Row],[Dispatch_After]])</f>
        <v>1</v>
      </c>
      <c r="M23" t="s">
        <v>2027</v>
      </c>
      <c r="N23">
        <v>50</v>
      </c>
      <c r="O23" s="16">
        <v>1509</v>
      </c>
      <c r="P23" s="16">
        <v>549</v>
      </c>
      <c r="Q23">
        <v>19</v>
      </c>
      <c r="R23" t="str">
        <f t="shared" si="2"/>
        <v>OK</v>
      </c>
      <c r="S23" t="s">
        <v>2033</v>
      </c>
      <c r="T23" t="s">
        <v>2038</v>
      </c>
      <c r="U23" t="s">
        <v>2064</v>
      </c>
      <c r="V23" t="s">
        <v>2095</v>
      </c>
      <c r="W23" t="s">
        <v>2096</v>
      </c>
      <c r="Y23">
        <f t="shared" si="1"/>
        <v>4.2802816901408436</v>
      </c>
      <c r="Z23" s="14" t="str">
        <f>LEFT(Table1[[#This Row],[Rating After]],3)</f>
        <v>4.2</v>
      </c>
      <c r="AA23" s="11">
        <f>Table1[[#This Row],[Revenue ($)]]/(Table1[[#This Row],[Distance (KM)]])</f>
        <v>30.18</v>
      </c>
    </row>
    <row r="24" spans="1:27" x14ac:dyDescent="0.3">
      <c r="A24" t="s">
        <v>992</v>
      </c>
      <c r="B24" s="1" t="s">
        <v>1992</v>
      </c>
      <c r="C24" s="1" t="s">
        <v>2139</v>
      </c>
      <c r="D24" s="1" t="s">
        <v>2004</v>
      </c>
      <c r="E24" s="1" t="str">
        <f t="shared" si="0"/>
        <v>2024/02/11</v>
      </c>
      <c r="F24" s="1" t="s">
        <v>2002</v>
      </c>
      <c r="G24" t="str">
        <f t="shared" si="4"/>
        <v>2024/02/11</v>
      </c>
      <c r="H24" s="13" t="s">
        <v>2161</v>
      </c>
      <c r="I24" s="7">
        <f>(Table1[[#This Row],[Actual Arrival]]-Table1[[#This Row],[Ezpected_Arrival_After]])*24</f>
        <v>5.0000000000582077</v>
      </c>
      <c r="J24" s="7">
        <f>(Table1[[#This Row],[Actual_Arrival After]]-Table1[[#This Row],[Ezpected_Arrival_After]])</f>
        <v>0</v>
      </c>
      <c r="K24" s="7">
        <f>IF(Table1[[#This Row],[Actual_Arrival After]]&lt;=Table1[[#This Row],[Ezpected_Arrival_After]],1,0)</f>
        <v>1</v>
      </c>
      <c r="L24" s="7">
        <f>(Table1[[#This Row],[Actual_Arrival After]]-Table1[[#This Row],[Dispatch_After]])</f>
        <v>1</v>
      </c>
      <c r="M24" t="s">
        <v>2030</v>
      </c>
      <c r="N24">
        <v>727</v>
      </c>
      <c r="O24" s="16">
        <v>529</v>
      </c>
      <c r="P24" s="16">
        <v>343</v>
      </c>
      <c r="Q24">
        <v>4</v>
      </c>
      <c r="R24" t="str">
        <f t="shared" si="2"/>
        <v>OK</v>
      </c>
      <c r="S24" t="s">
        <v>2035</v>
      </c>
      <c r="T24" t="s">
        <v>2039</v>
      </c>
      <c r="U24" t="s">
        <v>2049</v>
      </c>
      <c r="V24" t="s">
        <v>2095</v>
      </c>
      <c r="W24" t="s">
        <v>2097</v>
      </c>
      <c r="Y24">
        <f t="shared" si="1"/>
        <v>4.3559999999999981</v>
      </c>
      <c r="Z24" s="14" t="str">
        <f>LEFT(Table1[[#This Row],[Rating After]],3)</f>
        <v>4.3</v>
      </c>
      <c r="AA24" s="11">
        <f>Table1[[#This Row],[Revenue ($)]]/(Table1[[#This Row],[Distance (KM)]])</f>
        <v>0.72764786795048142</v>
      </c>
    </row>
    <row r="25" spans="1:27" x14ac:dyDescent="0.3">
      <c r="A25" t="s">
        <v>991</v>
      </c>
      <c r="B25" s="1" t="s">
        <v>1991</v>
      </c>
      <c r="C25" s="1" t="s">
        <v>2139</v>
      </c>
      <c r="D25" s="1" t="s">
        <v>2003</v>
      </c>
      <c r="E25" s="1" t="str">
        <f t="shared" si="0"/>
        <v>2024/02/11</v>
      </c>
      <c r="F25" s="1" t="s">
        <v>2001</v>
      </c>
      <c r="G25" t="str">
        <f t="shared" si="4"/>
        <v>2024/02/11</v>
      </c>
      <c r="H25" s="13" t="s">
        <v>2161</v>
      </c>
      <c r="I25" s="7">
        <f>(Table1[[#This Row],[Actual Arrival]]-Table1[[#This Row],[Ezpected_Arrival_After]])*24</f>
        <v>3.9999999999417923</v>
      </c>
      <c r="J25" s="7">
        <f>(Table1[[#This Row],[Actual_Arrival After]]-Table1[[#This Row],[Ezpected_Arrival_After]])</f>
        <v>0</v>
      </c>
      <c r="K25" s="7">
        <f>IF(Table1[[#This Row],[Actual_Arrival After]]&lt;=Table1[[#This Row],[Ezpected_Arrival_After]],1,0)</f>
        <v>1</v>
      </c>
      <c r="L25" s="7">
        <f>(Table1[[#This Row],[Actual_Arrival After]]-Table1[[#This Row],[Dispatch_After]])</f>
        <v>1</v>
      </c>
      <c r="M25" t="s">
        <v>2031</v>
      </c>
      <c r="N25">
        <v>455</v>
      </c>
      <c r="O25" s="16">
        <v>668</v>
      </c>
      <c r="P25" s="16">
        <v>419</v>
      </c>
      <c r="Q25">
        <v>20</v>
      </c>
      <c r="R25" t="str">
        <f t="shared" si="2"/>
        <v>OK</v>
      </c>
      <c r="S25" t="s">
        <v>2036</v>
      </c>
      <c r="T25" t="s">
        <v>2040</v>
      </c>
      <c r="U25" t="s">
        <v>2050</v>
      </c>
      <c r="V25" t="s">
        <v>2094</v>
      </c>
      <c r="W25" t="s">
        <v>2096</v>
      </c>
      <c r="X25">
        <v>4</v>
      </c>
      <c r="Y25">
        <f t="shared" si="1"/>
        <v>4</v>
      </c>
      <c r="Z25" s="14" t="str">
        <f>LEFT(Table1[[#This Row],[Rating After]],3)</f>
        <v>4</v>
      </c>
      <c r="AA25" s="11">
        <f>Table1[[#This Row],[Revenue ($)]]/(Table1[[#This Row],[Distance (KM)]])</f>
        <v>1.468131868131868</v>
      </c>
    </row>
    <row r="26" spans="1:27" x14ac:dyDescent="0.3">
      <c r="A26" t="s">
        <v>990</v>
      </c>
      <c r="B26" s="1" t="s">
        <v>1990</v>
      </c>
      <c r="C26" s="1" t="s">
        <v>2139</v>
      </c>
      <c r="D26" s="1" t="s">
        <v>2002</v>
      </c>
      <c r="E26" s="1" t="str">
        <f t="shared" si="0"/>
        <v>2024/02/11</v>
      </c>
      <c r="F26" s="1" t="s">
        <v>2000</v>
      </c>
      <c r="G26" t="str">
        <f t="shared" si="4"/>
        <v>2024/02/11</v>
      </c>
      <c r="H26" s="13" t="s">
        <v>2161</v>
      </c>
      <c r="I26" s="7">
        <f>(Table1[[#This Row],[Actual Arrival]]-Table1[[#This Row],[Ezpected_Arrival_After]])*24</f>
        <v>3</v>
      </c>
      <c r="J26" s="7">
        <f>(Table1[[#This Row],[Actual_Arrival After]]-Table1[[#This Row],[Ezpected_Arrival_After]])</f>
        <v>0</v>
      </c>
      <c r="K26" s="7">
        <f>IF(Table1[[#This Row],[Actual_Arrival After]]&lt;=Table1[[#This Row],[Ezpected_Arrival_After]],1,0)</f>
        <v>1</v>
      </c>
      <c r="L26" s="7">
        <f>(Table1[[#This Row],[Actual_Arrival After]]-Table1[[#This Row],[Dispatch_After]])</f>
        <v>1</v>
      </c>
      <c r="M26" t="s">
        <v>2028</v>
      </c>
      <c r="N26">
        <v>616</v>
      </c>
      <c r="O26" s="16">
        <v>3427</v>
      </c>
      <c r="P26" s="16">
        <v>487</v>
      </c>
      <c r="Q26">
        <v>27</v>
      </c>
      <c r="R26" t="str">
        <f t="shared" si="2"/>
        <v>OK</v>
      </c>
      <c r="S26" t="s">
        <v>2035</v>
      </c>
      <c r="T26" t="s">
        <v>2038</v>
      </c>
      <c r="U26" t="s">
        <v>2046</v>
      </c>
      <c r="V26" t="s">
        <v>2095</v>
      </c>
      <c r="W26" t="s">
        <v>2097</v>
      </c>
      <c r="Y26">
        <f t="shared" si="1"/>
        <v>4.3559999999999981</v>
      </c>
      <c r="Z26" s="14" t="str">
        <f>LEFT(Table1[[#This Row],[Rating After]],3)</f>
        <v>4.3</v>
      </c>
      <c r="AA26" s="11">
        <f>Table1[[#This Row],[Revenue ($)]]/(Table1[[#This Row],[Distance (KM)]])</f>
        <v>5.5633116883116882</v>
      </c>
    </row>
    <row r="27" spans="1:27" x14ac:dyDescent="0.3">
      <c r="A27" t="s">
        <v>989</v>
      </c>
      <c r="B27" s="1" t="s">
        <v>1989</v>
      </c>
      <c r="C27" s="1" t="s">
        <v>2139</v>
      </c>
      <c r="D27" s="1" t="s">
        <v>2001</v>
      </c>
      <c r="E27" s="1" t="str">
        <f t="shared" si="0"/>
        <v>2024/02/11</v>
      </c>
      <c r="F27" s="1" t="s">
        <v>1999</v>
      </c>
      <c r="G27" t="str">
        <f t="shared" si="4"/>
        <v>2024/02/11</v>
      </c>
      <c r="H27" s="13" t="s">
        <v>2161</v>
      </c>
      <c r="I27" s="7">
        <f>(Table1[[#This Row],[Actual Arrival]]-Table1[[#This Row],[Ezpected_Arrival_After]])*24</f>
        <v>2.0000000000582077</v>
      </c>
      <c r="J27" s="7">
        <f>(Table1[[#This Row],[Actual_Arrival After]]-Table1[[#This Row],[Ezpected_Arrival_After]])</f>
        <v>0</v>
      </c>
      <c r="K27" s="7">
        <f>IF(Table1[[#This Row],[Actual_Arrival After]]&lt;=Table1[[#This Row],[Ezpected_Arrival_After]],1,0)</f>
        <v>1</v>
      </c>
      <c r="L27" s="7">
        <f>(Table1[[#This Row],[Actual_Arrival After]]-Table1[[#This Row],[Dispatch_After]])</f>
        <v>1</v>
      </c>
      <c r="M27" t="s">
        <v>2028</v>
      </c>
      <c r="N27">
        <v>829</v>
      </c>
      <c r="O27" s="16">
        <v>1590</v>
      </c>
      <c r="P27" s="16">
        <v>789</v>
      </c>
      <c r="Q27">
        <v>9</v>
      </c>
      <c r="R27" t="str">
        <f t="shared" si="2"/>
        <v>OK</v>
      </c>
      <c r="S27" t="s">
        <v>2036</v>
      </c>
      <c r="T27" t="s">
        <v>2039</v>
      </c>
      <c r="U27" t="s">
        <v>2089</v>
      </c>
      <c r="V27" t="s">
        <v>2093</v>
      </c>
      <c r="W27" t="s">
        <v>2097</v>
      </c>
      <c r="X27">
        <v>4.5</v>
      </c>
      <c r="Y27">
        <f t="shared" si="1"/>
        <v>4.5</v>
      </c>
      <c r="Z27" s="14" t="str">
        <f>LEFT(Table1[[#This Row],[Rating After]],3)</f>
        <v>4.5</v>
      </c>
      <c r="AA27" s="11">
        <f>Table1[[#This Row],[Revenue ($)]]/(Table1[[#This Row],[Distance (KM)]])</f>
        <v>1.9179734620024125</v>
      </c>
    </row>
    <row r="28" spans="1:27" x14ac:dyDescent="0.3">
      <c r="A28" t="s">
        <v>988</v>
      </c>
      <c r="B28" s="1" t="s">
        <v>1988</v>
      </c>
      <c r="C28" s="1" t="s">
        <v>2139</v>
      </c>
      <c r="D28" s="1" t="s">
        <v>2000</v>
      </c>
      <c r="E28" s="1" t="str">
        <f t="shared" si="0"/>
        <v>2024/02/11</v>
      </c>
      <c r="F28" s="1" t="s">
        <v>1998</v>
      </c>
      <c r="G28" t="str">
        <f t="shared" si="4"/>
        <v>2024/02/10</v>
      </c>
      <c r="H28" s="13" t="s">
        <v>2161</v>
      </c>
      <c r="I28" s="7">
        <f>(Table1[[#This Row],[Actual Arrival]]-Table1[[#This Row],[Ezpected_Arrival_After]])*24</f>
        <v>24.999999999941792</v>
      </c>
      <c r="J28" s="7">
        <f>(Table1[[#This Row],[Actual_Arrival After]]-Table1[[#This Row],[Ezpected_Arrival_After]])</f>
        <v>1</v>
      </c>
      <c r="K28" s="7">
        <f>IF(Table1[[#This Row],[Actual_Arrival After]]&lt;=Table1[[#This Row],[Ezpected_Arrival_After]],1,0)</f>
        <v>0</v>
      </c>
      <c r="L28" s="7">
        <f>(Table1[[#This Row],[Actual_Arrival After]]-Table1[[#This Row],[Dispatch_After]])</f>
        <v>1</v>
      </c>
      <c r="M28" t="s">
        <v>2032</v>
      </c>
      <c r="N28">
        <v>542</v>
      </c>
      <c r="O28" s="16">
        <v>2969</v>
      </c>
      <c r="P28" s="16">
        <v>324</v>
      </c>
      <c r="Q28">
        <v>20</v>
      </c>
      <c r="R28" t="str">
        <f t="shared" si="2"/>
        <v>OK</v>
      </c>
      <c r="S28" t="s">
        <v>2033</v>
      </c>
      <c r="T28" t="s">
        <v>2039</v>
      </c>
      <c r="U28" t="s">
        <v>2048</v>
      </c>
      <c r="V28" t="s">
        <v>2092</v>
      </c>
      <c r="W28" t="s">
        <v>2097</v>
      </c>
      <c r="X28">
        <v>4</v>
      </c>
      <c r="Y28">
        <f t="shared" si="1"/>
        <v>4</v>
      </c>
      <c r="Z28" s="14" t="str">
        <f>LEFT(Table1[[#This Row],[Rating After]],3)</f>
        <v>4</v>
      </c>
      <c r="AA28" s="11">
        <f>Table1[[#This Row],[Revenue ($)]]/(Table1[[#This Row],[Distance (KM)]])</f>
        <v>5.4778597785977858</v>
      </c>
    </row>
    <row r="29" spans="1:27" x14ac:dyDescent="0.3">
      <c r="A29" t="s">
        <v>987</v>
      </c>
      <c r="B29" s="1" t="s">
        <v>1987</v>
      </c>
      <c r="C29" s="1" t="s">
        <v>2139</v>
      </c>
      <c r="D29" s="1" t="s">
        <v>1999</v>
      </c>
      <c r="E29" s="1" t="str">
        <f t="shared" si="0"/>
        <v>2024/02/11</v>
      </c>
      <c r="F29" s="1" t="s">
        <v>1997</v>
      </c>
      <c r="G29" t="str">
        <f t="shared" si="4"/>
        <v>2024/02/10</v>
      </c>
      <c r="H29" s="13" t="s">
        <v>2161</v>
      </c>
      <c r="I29" s="7">
        <f>(Table1[[#This Row],[Actual Arrival]]-Table1[[#This Row],[Ezpected_Arrival_After]])*24</f>
        <v>24</v>
      </c>
      <c r="J29" s="7">
        <f>(Table1[[#This Row],[Actual_Arrival After]]-Table1[[#This Row],[Ezpected_Arrival_After]])</f>
        <v>1</v>
      </c>
      <c r="K29" s="7">
        <f>IF(Table1[[#This Row],[Actual_Arrival After]]&lt;=Table1[[#This Row],[Ezpected_Arrival_After]],1,0)</f>
        <v>0</v>
      </c>
      <c r="L29" s="7">
        <f>(Table1[[#This Row],[Actual_Arrival After]]-Table1[[#This Row],[Dispatch_After]])</f>
        <v>1</v>
      </c>
      <c r="M29" t="s">
        <v>2027</v>
      </c>
      <c r="N29">
        <v>882</v>
      </c>
      <c r="O29" s="16">
        <v>2388</v>
      </c>
      <c r="P29" s="16">
        <v>185</v>
      </c>
      <c r="Q29">
        <v>29</v>
      </c>
      <c r="R29" t="str">
        <f t="shared" si="2"/>
        <v>OK</v>
      </c>
      <c r="S29" t="s">
        <v>2033</v>
      </c>
      <c r="T29" t="s">
        <v>2038</v>
      </c>
      <c r="U29" t="s">
        <v>2084</v>
      </c>
      <c r="V29" t="s">
        <v>2095</v>
      </c>
      <c r="W29" t="s">
        <v>2096</v>
      </c>
      <c r="X29">
        <v>4.5</v>
      </c>
      <c r="Y29">
        <f t="shared" si="1"/>
        <v>4.5</v>
      </c>
      <c r="Z29" s="14" t="str">
        <f>LEFT(Table1[[#This Row],[Rating After]],3)</f>
        <v>4.5</v>
      </c>
      <c r="AA29" s="11">
        <f>Table1[[#This Row],[Revenue ($)]]/(Table1[[#This Row],[Distance (KM)]])</f>
        <v>2.7074829931972788</v>
      </c>
    </row>
    <row r="30" spans="1:27" x14ac:dyDescent="0.3">
      <c r="A30" t="s">
        <v>986</v>
      </c>
      <c r="B30" s="1" t="s">
        <v>1986</v>
      </c>
      <c r="C30" s="1" t="s">
        <v>2139</v>
      </c>
      <c r="D30" s="1" t="s">
        <v>1998</v>
      </c>
      <c r="E30" s="1" t="str">
        <f t="shared" si="0"/>
        <v>2024/02/10</v>
      </c>
      <c r="F30" s="1" t="s">
        <v>1996</v>
      </c>
      <c r="G30" t="str">
        <f t="shared" si="4"/>
        <v>2024/02/10</v>
      </c>
      <c r="H30" s="13" t="s">
        <v>2161</v>
      </c>
      <c r="I30" s="7">
        <f>(Table1[[#This Row],[Actual Arrival]]-Table1[[#This Row],[Ezpected_Arrival_After]])*24</f>
        <v>23.000000000058208</v>
      </c>
      <c r="J30" s="7">
        <f>(Table1[[#This Row],[Actual_Arrival After]]-Table1[[#This Row],[Ezpected_Arrival_After]])</f>
        <v>0</v>
      </c>
      <c r="K30" s="7">
        <f>IF(Table1[[#This Row],[Actual_Arrival After]]&lt;=Table1[[#This Row],[Ezpected_Arrival_After]],1,0)</f>
        <v>1</v>
      </c>
      <c r="L30" s="7">
        <f>(Table1[[#This Row],[Actual_Arrival After]]-Table1[[#This Row],[Dispatch_After]])</f>
        <v>0</v>
      </c>
      <c r="M30" t="s">
        <v>2032</v>
      </c>
      <c r="N30">
        <v>167</v>
      </c>
      <c r="O30" s="16">
        <v>4845</v>
      </c>
      <c r="P30" s="16">
        <v>403</v>
      </c>
      <c r="Q30">
        <v>3</v>
      </c>
      <c r="R30" t="str">
        <f t="shared" si="2"/>
        <v>OK</v>
      </c>
      <c r="S30" t="s">
        <v>2033</v>
      </c>
      <c r="T30" t="s">
        <v>2038</v>
      </c>
      <c r="U30" t="s">
        <v>2056</v>
      </c>
      <c r="V30" t="s">
        <v>2094</v>
      </c>
      <c r="W30" t="s">
        <v>2097</v>
      </c>
      <c r="Y30">
        <f t="shared" si="1"/>
        <v>4.2263888888888879</v>
      </c>
      <c r="Z30" s="14" t="str">
        <f>LEFT(Table1[[#This Row],[Rating After]],3)</f>
        <v>4.2</v>
      </c>
      <c r="AA30" s="11">
        <f>Table1[[#This Row],[Revenue ($)]]/(Table1[[#This Row],[Distance (KM)]])</f>
        <v>29.011976047904191</v>
      </c>
    </row>
    <row r="31" spans="1:27" x14ac:dyDescent="0.3">
      <c r="A31" t="s">
        <v>985</v>
      </c>
      <c r="B31" s="1" t="s">
        <v>1985</v>
      </c>
      <c r="C31" s="1" t="s">
        <v>2139</v>
      </c>
      <c r="D31" s="1" t="s">
        <v>1997</v>
      </c>
      <c r="E31" s="1" t="str">
        <f t="shared" si="0"/>
        <v>2024/02/10</v>
      </c>
      <c r="F31" s="1" t="s">
        <v>1995</v>
      </c>
      <c r="G31" t="str">
        <f t="shared" si="4"/>
        <v>2024/02/10</v>
      </c>
      <c r="H31" s="13" t="s">
        <v>2161</v>
      </c>
      <c r="I31" s="7">
        <f>(Table1[[#This Row],[Actual Arrival]]-Table1[[#This Row],[Ezpected_Arrival_After]])*24</f>
        <v>21.999999999941792</v>
      </c>
      <c r="J31" s="7">
        <f>(Table1[[#This Row],[Actual_Arrival After]]-Table1[[#This Row],[Ezpected_Arrival_After]])</f>
        <v>0</v>
      </c>
      <c r="K31" s="7">
        <f>IF(Table1[[#This Row],[Actual_Arrival After]]&lt;=Table1[[#This Row],[Ezpected_Arrival_After]],1,0)</f>
        <v>1</v>
      </c>
      <c r="L31" s="7">
        <f>(Table1[[#This Row],[Actual_Arrival After]]-Table1[[#This Row],[Dispatch_After]])</f>
        <v>0</v>
      </c>
      <c r="M31" t="s">
        <v>2027</v>
      </c>
      <c r="N31">
        <v>390</v>
      </c>
      <c r="O31" s="16">
        <v>1876</v>
      </c>
      <c r="P31" s="16">
        <v>610</v>
      </c>
      <c r="Q31">
        <v>12</v>
      </c>
      <c r="R31" t="str">
        <f t="shared" si="2"/>
        <v>OK</v>
      </c>
      <c r="S31" t="s">
        <v>2034</v>
      </c>
      <c r="T31" t="s">
        <v>2037</v>
      </c>
      <c r="U31" t="s">
        <v>2085</v>
      </c>
      <c r="V31" t="s">
        <v>2094</v>
      </c>
      <c r="W31" t="s">
        <v>2097</v>
      </c>
      <c r="Y31">
        <f t="shared" si="1"/>
        <v>4.2263888888888879</v>
      </c>
      <c r="Z31" s="14" t="str">
        <f>LEFT(Table1[[#This Row],[Rating After]],3)</f>
        <v>4.2</v>
      </c>
      <c r="AA31" s="11">
        <f>Table1[[#This Row],[Revenue ($)]]/(Table1[[#This Row],[Distance (KM)]])</f>
        <v>4.81025641025641</v>
      </c>
    </row>
    <row r="32" spans="1:27" x14ac:dyDescent="0.3">
      <c r="A32" t="s">
        <v>984</v>
      </c>
      <c r="B32" s="1" t="s">
        <v>1984</v>
      </c>
      <c r="C32" s="1" t="s">
        <v>2139</v>
      </c>
      <c r="D32" s="1" t="s">
        <v>1996</v>
      </c>
      <c r="E32" s="1" t="str">
        <f t="shared" si="0"/>
        <v>2024/02/10</v>
      </c>
      <c r="F32" s="1" t="s">
        <v>1994</v>
      </c>
      <c r="G32" t="str">
        <f t="shared" si="4"/>
        <v>2024/02/10</v>
      </c>
      <c r="H32" s="13" t="s">
        <v>2161</v>
      </c>
      <c r="I32" s="7">
        <f>(Table1[[#This Row],[Actual Arrival]]-Table1[[#This Row],[Ezpected_Arrival_After]])*24</f>
        <v>21</v>
      </c>
      <c r="J32" s="7">
        <f>(Table1[[#This Row],[Actual_Arrival After]]-Table1[[#This Row],[Ezpected_Arrival_After]])</f>
        <v>0</v>
      </c>
      <c r="K32" s="7">
        <f>IF(Table1[[#This Row],[Actual_Arrival After]]&lt;=Table1[[#This Row],[Ezpected_Arrival_After]],1,0)</f>
        <v>1</v>
      </c>
      <c r="L32" s="7">
        <f>(Table1[[#This Row],[Actual_Arrival After]]-Table1[[#This Row],[Dispatch_After]])</f>
        <v>0</v>
      </c>
      <c r="M32" t="s">
        <v>2032</v>
      </c>
      <c r="N32">
        <v>414</v>
      </c>
      <c r="O32" s="16">
        <v>4444</v>
      </c>
      <c r="P32" s="16">
        <v>626</v>
      </c>
      <c r="Q32">
        <v>9</v>
      </c>
      <c r="R32" t="str">
        <f t="shared" si="2"/>
        <v>OK</v>
      </c>
      <c r="S32" t="s">
        <v>2035</v>
      </c>
      <c r="T32" t="s">
        <v>2037</v>
      </c>
      <c r="U32" t="s">
        <v>2073</v>
      </c>
      <c r="V32" t="s">
        <v>2092</v>
      </c>
      <c r="W32" t="s">
        <v>2097</v>
      </c>
      <c r="X32">
        <v>3.8</v>
      </c>
      <c r="Y32">
        <f t="shared" si="1"/>
        <v>3.8</v>
      </c>
      <c r="Z32" s="14" t="str">
        <f>LEFT(Table1[[#This Row],[Rating After]],3)</f>
        <v>3.8</v>
      </c>
      <c r="AA32" s="11">
        <f>Table1[[#This Row],[Revenue ($)]]/(Table1[[#This Row],[Distance (KM)]])</f>
        <v>10.734299516908212</v>
      </c>
    </row>
    <row r="33" spans="1:27" x14ac:dyDescent="0.3">
      <c r="A33" t="s">
        <v>983</v>
      </c>
      <c r="B33" s="1" t="s">
        <v>1983</v>
      </c>
      <c r="C33" s="1" t="s">
        <v>2139</v>
      </c>
      <c r="D33" s="1" t="s">
        <v>1995</v>
      </c>
      <c r="E33" s="1" t="str">
        <f t="shared" si="0"/>
        <v>2024/02/10</v>
      </c>
      <c r="F33" s="1" t="s">
        <v>1993</v>
      </c>
      <c r="G33" t="str">
        <f t="shared" si="4"/>
        <v>2024/02/10</v>
      </c>
      <c r="H33" s="13" t="s">
        <v>2161</v>
      </c>
      <c r="I33" s="7">
        <f>(Table1[[#This Row],[Actual Arrival]]-Table1[[#This Row],[Ezpected_Arrival_After]])*24</f>
        <v>20.000000000058208</v>
      </c>
      <c r="J33" s="7">
        <f>(Table1[[#This Row],[Actual_Arrival After]]-Table1[[#This Row],[Ezpected_Arrival_After]])</f>
        <v>0</v>
      </c>
      <c r="K33" s="7">
        <f>IF(Table1[[#This Row],[Actual_Arrival After]]&lt;=Table1[[#This Row],[Ezpected_Arrival_After]],1,0)</f>
        <v>1</v>
      </c>
      <c r="L33" s="7">
        <f>(Table1[[#This Row],[Actual_Arrival After]]-Table1[[#This Row],[Dispatch_After]])</f>
        <v>0</v>
      </c>
      <c r="M33" t="s">
        <v>2032</v>
      </c>
      <c r="N33">
        <v>476</v>
      </c>
      <c r="O33" s="16">
        <v>1053</v>
      </c>
      <c r="P33" s="16">
        <v>549</v>
      </c>
      <c r="Q33">
        <v>24</v>
      </c>
      <c r="R33" t="str">
        <f t="shared" si="2"/>
        <v>OK</v>
      </c>
      <c r="S33" t="s">
        <v>2036</v>
      </c>
      <c r="T33" t="s">
        <v>2039</v>
      </c>
      <c r="U33" t="s">
        <v>2052</v>
      </c>
      <c r="V33" t="s">
        <v>2094</v>
      </c>
      <c r="W33" t="s">
        <v>2096</v>
      </c>
      <c r="X33">
        <v>4.2</v>
      </c>
      <c r="Y33">
        <f t="shared" si="1"/>
        <v>4.2</v>
      </c>
      <c r="Z33" s="14" t="str">
        <f>LEFT(Table1[[#This Row],[Rating After]],3)</f>
        <v>4.2</v>
      </c>
      <c r="AA33" s="11">
        <f>Table1[[#This Row],[Revenue ($)]]/(Table1[[#This Row],[Distance (KM)]])</f>
        <v>2.21218487394958</v>
      </c>
    </row>
    <row r="34" spans="1:27" x14ac:dyDescent="0.3">
      <c r="A34" t="s">
        <v>982</v>
      </c>
      <c r="B34" s="1" t="s">
        <v>1982</v>
      </c>
      <c r="C34" s="1" t="s">
        <v>2139</v>
      </c>
      <c r="D34" s="1" t="s">
        <v>1994</v>
      </c>
      <c r="E34" s="1" t="str">
        <f t="shared" si="0"/>
        <v>2024/02/10</v>
      </c>
      <c r="F34" s="1" t="s">
        <v>1992</v>
      </c>
      <c r="G34" t="str">
        <f t="shared" si="4"/>
        <v>2024/02/10</v>
      </c>
      <c r="H34" s="13" t="s">
        <v>2161</v>
      </c>
      <c r="I34" s="7">
        <f>(Table1[[#This Row],[Actual Arrival]]-Table1[[#This Row],[Ezpected_Arrival_After]])*24</f>
        <v>18.999999999941792</v>
      </c>
      <c r="J34" s="7">
        <f>(Table1[[#This Row],[Actual_Arrival After]]-Table1[[#This Row],[Ezpected_Arrival_After]])</f>
        <v>0</v>
      </c>
      <c r="K34" s="7">
        <f>IF(Table1[[#This Row],[Actual_Arrival After]]&lt;=Table1[[#This Row],[Ezpected_Arrival_After]],1,0)</f>
        <v>1</v>
      </c>
      <c r="L34" s="7">
        <f>(Table1[[#This Row],[Actual_Arrival After]]-Table1[[#This Row],[Dispatch_After]])</f>
        <v>0</v>
      </c>
      <c r="M34" t="s">
        <v>2027</v>
      </c>
      <c r="N34">
        <v>801</v>
      </c>
      <c r="O34" s="16">
        <v>2464</v>
      </c>
      <c r="P34" s="16">
        <v>618</v>
      </c>
      <c r="Q34">
        <v>2</v>
      </c>
      <c r="R34" t="str">
        <f t="shared" si="2"/>
        <v>OK</v>
      </c>
      <c r="S34" t="s">
        <v>2034</v>
      </c>
      <c r="T34" t="s">
        <v>2038</v>
      </c>
      <c r="U34" t="s">
        <v>2090</v>
      </c>
      <c r="V34" t="s">
        <v>2091</v>
      </c>
      <c r="W34" t="s">
        <v>2096</v>
      </c>
      <c r="X34">
        <v>4.7</v>
      </c>
      <c r="Y34">
        <f t="shared" si="1"/>
        <v>4.7</v>
      </c>
      <c r="Z34" s="14" t="str">
        <f>LEFT(Table1[[#This Row],[Rating After]],3)</f>
        <v>4.7</v>
      </c>
      <c r="AA34" s="11">
        <f>Table1[[#This Row],[Revenue ($)]]/(Table1[[#This Row],[Distance (KM)]])</f>
        <v>3.0761548064918851</v>
      </c>
    </row>
    <row r="35" spans="1:27" x14ac:dyDescent="0.3">
      <c r="A35" t="s">
        <v>981</v>
      </c>
      <c r="B35" s="1" t="s">
        <v>1981</v>
      </c>
      <c r="C35" s="1" t="s">
        <v>2139</v>
      </c>
      <c r="D35" s="1" t="s">
        <v>1993</v>
      </c>
      <c r="E35" s="1" t="str">
        <f t="shared" si="0"/>
        <v>2024/02/10</v>
      </c>
      <c r="F35" s="1" t="s">
        <v>1991</v>
      </c>
      <c r="G35" t="str">
        <f t="shared" si="4"/>
        <v>2024/02/10</v>
      </c>
      <c r="H35" s="13" t="s">
        <v>2161</v>
      </c>
      <c r="I35" s="7">
        <f>(Table1[[#This Row],[Actual Arrival]]-Table1[[#This Row],[Ezpected_Arrival_After]])*24</f>
        <v>18</v>
      </c>
      <c r="J35" s="7">
        <f>(Table1[[#This Row],[Actual_Arrival After]]-Table1[[#This Row],[Ezpected_Arrival_After]])</f>
        <v>0</v>
      </c>
      <c r="K35" s="7">
        <f>IF(Table1[[#This Row],[Actual_Arrival After]]&lt;=Table1[[#This Row],[Ezpected_Arrival_After]],1,0)</f>
        <v>1</v>
      </c>
      <c r="L35" s="7">
        <f>(Table1[[#This Row],[Actual_Arrival After]]-Table1[[#This Row],[Dispatch_After]])</f>
        <v>0</v>
      </c>
      <c r="M35" t="s">
        <v>2029</v>
      </c>
      <c r="N35">
        <v>243</v>
      </c>
      <c r="O35" s="16">
        <v>1188</v>
      </c>
      <c r="P35" s="16">
        <v>709</v>
      </c>
      <c r="Q35">
        <v>8</v>
      </c>
      <c r="R35" t="str">
        <f t="shared" si="2"/>
        <v>OK</v>
      </c>
      <c r="S35" t="s">
        <v>2036</v>
      </c>
      <c r="T35" t="s">
        <v>2038</v>
      </c>
      <c r="U35" t="s">
        <v>2054</v>
      </c>
      <c r="V35" t="s">
        <v>2093</v>
      </c>
      <c r="W35" t="s">
        <v>2097</v>
      </c>
      <c r="X35">
        <v>4.5</v>
      </c>
      <c r="Y35">
        <f t="shared" si="1"/>
        <v>4.5</v>
      </c>
      <c r="Z35" s="14" t="str">
        <f>LEFT(Table1[[#This Row],[Rating After]],3)</f>
        <v>4.5</v>
      </c>
      <c r="AA35" s="11">
        <f>Table1[[#This Row],[Revenue ($)]]/(Table1[[#This Row],[Distance (KM)]])</f>
        <v>4.8888888888888893</v>
      </c>
    </row>
    <row r="36" spans="1:27" x14ac:dyDescent="0.3">
      <c r="A36" t="s">
        <v>980</v>
      </c>
      <c r="B36" s="1" t="s">
        <v>1980</v>
      </c>
      <c r="C36" s="1" t="s">
        <v>2139</v>
      </c>
      <c r="D36" s="1" t="s">
        <v>1992</v>
      </c>
      <c r="E36" s="1" t="str">
        <f t="shared" si="0"/>
        <v>2024/02/10</v>
      </c>
      <c r="F36" s="1" t="s">
        <v>1990</v>
      </c>
      <c r="G36" t="str">
        <f t="shared" si="4"/>
        <v>2024/02/10</v>
      </c>
      <c r="H36" s="13" t="s">
        <v>2161</v>
      </c>
      <c r="I36" s="7">
        <f>(Table1[[#This Row],[Actual Arrival]]-Table1[[#This Row],[Ezpected_Arrival_After]])*24</f>
        <v>17.000000000058208</v>
      </c>
      <c r="J36" s="7">
        <f>(Table1[[#This Row],[Actual_Arrival After]]-Table1[[#This Row],[Ezpected_Arrival_After]])</f>
        <v>0</v>
      </c>
      <c r="K36" s="7">
        <f>IF(Table1[[#This Row],[Actual_Arrival After]]&lt;=Table1[[#This Row],[Ezpected_Arrival_After]],1,0)</f>
        <v>1</v>
      </c>
      <c r="L36" s="7">
        <f>(Table1[[#This Row],[Actual_Arrival After]]-Table1[[#This Row],[Dispatch_After]])</f>
        <v>0</v>
      </c>
      <c r="M36" t="s">
        <v>2031</v>
      </c>
      <c r="N36">
        <v>737</v>
      </c>
      <c r="O36" s="16">
        <v>2028</v>
      </c>
      <c r="P36" s="16">
        <v>648</v>
      </c>
      <c r="Q36">
        <v>22</v>
      </c>
      <c r="R36" t="str">
        <f t="shared" si="2"/>
        <v>OK</v>
      </c>
      <c r="S36" t="s">
        <v>2036</v>
      </c>
      <c r="T36" t="s">
        <v>2039</v>
      </c>
      <c r="U36" t="s">
        <v>2070</v>
      </c>
      <c r="V36" t="s">
        <v>2095</v>
      </c>
      <c r="W36" t="s">
        <v>2097</v>
      </c>
      <c r="Y36">
        <f t="shared" si="1"/>
        <v>4.3559999999999981</v>
      </c>
      <c r="Z36" s="14" t="str">
        <f>LEFT(Table1[[#This Row],[Rating After]],3)</f>
        <v>4.3</v>
      </c>
      <c r="AA36" s="11">
        <f>Table1[[#This Row],[Revenue ($)]]/(Table1[[#This Row],[Distance (KM)]])</f>
        <v>2.7516960651289009</v>
      </c>
    </row>
    <row r="37" spans="1:27" x14ac:dyDescent="0.3">
      <c r="A37" t="s">
        <v>979</v>
      </c>
      <c r="B37" s="1" t="s">
        <v>1979</v>
      </c>
      <c r="C37" s="1" t="s">
        <v>2139</v>
      </c>
      <c r="D37" s="1" t="s">
        <v>1991</v>
      </c>
      <c r="E37" s="1" t="str">
        <f t="shared" si="0"/>
        <v>2024/02/10</v>
      </c>
      <c r="F37" s="1" t="s">
        <v>1989</v>
      </c>
      <c r="G37" t="str">
        <f t="shared" si="4"/>
        <v>2024/02/10</v>
      </c>
      <c r="H37" s="13" t="s">
        <v>2161</v>
      </c>
      <c r="I37" s="7">
        <f>(Table1[[#This Row],[Actual Arrival]]-Table1[[#This Row],[Ezpected_Arrival_After]])*24</f>
        <v>15.999999999941792</v>
      </c>
      <c r="J37" s="7">
        <f>(Table1[[#This Row],[Actual_Arrival After]]-Table1[[#This Row],[Ezpected_Arrival_After]])</f>
        <v>0</v>
      </c>
      <c r="K37" s="7">
        <f>IF(Table1[[#This Row],[Actual_Arrival After]]&lt;=Table1[[#This Row],[Ezpected_Arrival_After]],1,0)</f>
        <v>1</v>
      </c>
      <c r="L37" s="7">
        <f>(Table1[[#This Row],[Actual_Arrival After]]-Table1[[#This Row],[Dispatch_After]])</f>
        <v>0</v>
      </c>
      <c r="M37" t="s">
        <v>2030</v>
      </c>
      <c r="N37">
        <v>846</v>
      </c>
      <c r="O37" s="16">
        <v>2432</v>
      </c>
      <c r="P37" s="16">
        <v>491</v>
      </c>
      <c r="Q37">
        <v>11</v>
      </c>
      <c r="R37" t="str">
        <f t="shared" si="2"/>
        <v>OK</v>
      </c>
      <c r="S37" t="s">
        <v>2034</v>
      </c>
      <c r="T37" t="s">
        <v>2040</v>
      </c>
      <c r="U37" t="s">
        <v>2044</v>
      </c>
      <c r="V37" t="s">
        <v>2094</v>
      </c>
      <c r="W37" t="s">
        <v>2096</v>
      </c>
      <c r="X37">
        <v>4.2</v>
      </c>
      <c r="Y37">
        <f t="shared" si="1"/>
        <v>4.2</v>
      </c>
      <c r="Z37" s="14" t="str">
        <f>LEFT(Table1[[#This Row],[Rating After]],3)</f>
        <v>4.2</v>
      </c>
      <c r="AA37" s="11">
        <f>Table1[[#This Row],[Revenue ($)]]/(Table1[[#This Row],[Distance (KM)]])</f>
        <v>2.8747044917257685</v>
      </c>
    </row>
    <row r="38" spans="1:27" x14ac:dyDescent="0.3">
      <c r="A38" t="s">
        <v>978</v>
      </c>
      <c r="B38" s="1" t="s">
        <v>1978</v>
      </c>
      <c r="C38" s="1" t="s">
        <v>2139</v>
      </c>
      <c r="D38" s="1" t="s">
        <v>1990</v>
      </c>
      <c r="E38" s="1" t="str">
        <f t="shared" si="0"/>
        <v>2024/02/10</v>
      </c>
      <c r="F38" s="1" t="s">
        <v>1988</v>
      </c>
      <c r="G38" t="str">
        <f t="shared" si="4"/>
        <v>2024/02/10</v>
      </c>
      <c r="H38" s="13" t="s">
        <v>2161</v>
      </c>
      <c r="I38" s="7">
        <f>(Table1[[#This Row],[Actual Arrival]]-Table1[[#This Row],[Ezpected_Arrival_After]])*24</f>
        <v>15</v>
      </c>
      <c r="J38" s="7">
        <f>(Table1[[#This Row],[Actual_Arrival After]]-Table1[[#This Row],[Ezpected_Arrival_After]])</f>
        <v>0</v>
      </c>
      <c r="K38" s="7">
        <f>IF(Table1[[#This Row],[Actual_Arrival After]]&lt;=Table1[[#This Row],[Ezpected_Arrival_After]],1,0)</f>
        <v>1</v>
      </c>
      <c r="L38" s="7">
        <f>(Table1[[#This Row],[Actual_Arrival After]]-Table1[[#This Row],[Dispatch_After]])</f>
        <v>0</v>
      </c>
      <c r="M38" t="s">
        <v>2031</v>
      </c>
      <c r="N38">
        <v>577</v>
      </c>
      <c r="O38" s="16">
        <v>3487</v>
      </c>
      <c r="P38" s="16">
        <v>330</v>
      </c>
      <c r="Q38">
        <v>4</v>
      </c>
      <c r="R38" t="str">
        <f t="shared" si="2"/>
        <v>OK</v>
      </c>
      <c r="S38" t="s">
        <v>2034</v>
      </c>
      <c r="T38" t="s">
        <v>2037</v>
      </c>
      <c r="U38" t="s">
        <v>2060</v>
      </c>
      <c r="V38" t="s">
        <v>2092</v>
      </c>
      <c r="W38" t="s">
        <v>2096</v>
      </c>
      <c r="X38">
        <v>3.8</v>
      </c>
      <c r="Y38">
        <f t="shared" si="1"/>
        <v>3.8</v>
      </c>
      <c r="Z38" s="14" t="str">
        <f>LEFT(Table1[[#This Row],[Rating After]],3)</f>
        <v>3.8</v>
      </c>
      <c r="AA38" s="11">
        <f>Table1[[#This Row],[Revenue ($)]]/(Table1[[#This Row],[Distance (KM)]])</f>
        <v>6.0433275563258233</v>
      </c>
    </row>
    <row r="39" spans="1:27" x14ac:dyDescent="0.3">
      <c r="A39" t="s">
        <v>977</v>
      </c>
      <c r="B39" s="1" t="s">
        <v>1977</v>
      </c>
      <c r="C39" s="1" t="s">
        <v>2139</v>
      </c>
      <c r="D39" s="1" t="s">
        <v>1989</v>
      </c>
      <c r="E39" s="1" t="str">
        <f t="shared" si="0"/>
        <v>2024/02/10</v>
      </c>
      <c r="F39" s="1" t="s">
        <v>1987</v>
      </c>
      <c r="G39" t="str">
        <f t="shared" si="4"/>
        <v>2024/02/10</v>
      </c>
      <c r="H39" s="13" t="s">
        <v>2161</v>
      </c>
      <c r="I39" s="7">
        <f>(Table1[[#This Row],[Actual Arrival]]-Table1[[#This Row],[Ezpected_Arrival_After]])*24</f>
        <v>14.000000000058208</v>
      </c>
      <c r="J39" s="7">
        <f>(Table1[[#This Row],[Actual_Arrival After]]-Table1[[#This Row],[Ezpected_Arrival_After]])</f>
        <v>0</v>
      </c>
      <c r="K39" s="7">
        <f>IF(Table1[[#This Row],[Actual_Arrival After]]&lt;=Table1[[#This Row],[Ezpected_Arrival_After]],1,0)</f>
        <v>1</v>
      </c>
      <c r="L39" s="7">
        <f>(Table1[[#This Row],[Actual_Arrival After]]-Table1[[#This Row],[Dispatch_After]])</f>
        <v>0</v>
      </c>
      <c r="M39" t="s">
        <v>2031</v>
      </c>
      <c r="N39">
        <v>91</v>
      </c>
      <c r="O39" s="16">
        <v>3377</v>
      </c>
      <c r="P39" s="16">
        <v>315</v>
      </c>
      <c r="Q39">
        <v>14</v>
      </c>
      <c r="R39" t="str">
        <f t="shared" si="2"/>
        <v>OK</v>
      </c>
      <c r="S39" t="s">
        <v>2036</v>
      </c>
      <c r="T39" t="s">
        <v>2040</v>
      </c>
      <c r="U39" t="s">
        <v>2057</v>
      </c>
      <c r="V39" t="s">
        <v>2093</v>
      </c>
      <c r="W39" t="s">
        <v>2096</v>
      </c>
      <c r="X39">
        <v>4.5</v>
      </c>
      <c r="Y39">
        <f t="shared" si="1"/>
        <v>4.5</v>
      </c>
      <c r="Z39" s="14" t="str">
        <f>LEFT(Table1[[#This Row],[Rating After]],3)</f>
        <v>4.5</v>
      </c>
      <c r="AA39" s="11">
        <f>Table1[[#This Row],[Revenue ($)]]/(Table1[[#This Row],[Distance (KM)]])</f>
        <v>37.109890109890109</v>
      </c>
    </row>
    <row r="40" spans="1:27" x14ac:dyDescent="0.3">
      <c r="A40" t="s">
        <v>976</v>
      </c>
      <c r="B40" s="1" t="s">
        <v>1976</v>
      </c>
      <c r="C40" s="1" t="s">
        <v>2139</v>
      </c>
      <c r="D40" s="1" t="s">
        <v>1988</v>
      </c>
      <c r="E40" s="1" t="str">
        <f t="shared" si="0"/>
        <v>2024/02/10</v>
      </c>
      <c r="F40" s="1" t="s">
        <v>1986</v>
      </c>
      <c r="G40" t="str">
        <f t="shared" si="4"/>
        <v>2024/02/10</v>
      </c>
      <c r="H40" s="13" t="s">
        <v>2161</v>
      </c>
      <c r="I40" s="7">
        <f>(Table1[[#This Row],[Actual Arrival]]-Table1[[#This Row],[Ezpected_Arrival_After]])*24</f>
        <v>12.999999999941792</v>
      </c>
      <c r="J40" s="7">
        <f>(Table1[[#This Row],[Actual_Arrival After]]-Table1[[#This Row],[Ezpected_Arrival_After]])</f>
        <v>0</v>
      </c>
      <c r="K40" s="7">
        <f>IF(Table1[[#This Row],[Actual_Arrival After]]&lt;=Table1[[#This Row],[Ezpected_Arrival_After]],1,0)</f>
        <v>1</v>
      </c>
      <c r="L40" s="7">
        <f>(Table1[[#This Row],[Actual_Arrival After]]-Table1[[#This Row],[Dispatch_After]])</f>
        <v>0</v>
      </c>
      <c r="M40" t="s">
        <v>2029</v>
      </c>
      <c r="N40">
        <v>793</v>
      </c>
      <c r="O40" s="16">
        <v>2687</v>
      </c>
      <c r="P40" s="16">
        <v>745</v>
      </c>
      <c r="Q40">
        <v>1</v>
      </c>
      <c r="R40" t="str">
        <f t="shared" si="2"/>
        <v>OK</v>
      </c>
      <c r="S40" t="s">
        <v>2033</v>
      </c>
      <c r="T40" t="s">
        <v>2039</v>
      </c>
      <c r="U40" t="s">
        <v>2050</v>
      </c>
      <c r="V40" t="s">
        <v>2095</v>
      </c>
      <c r="W40" t="s">
        <v>2096</v>
      </c>
      <c r="X40">
        <v>3.8</v>
      </c>
      <c r="Y40">
        <f t="shared" si="1"/>
        <v>3.8</v>
      </c>
      <c r="Z40" s="14" t="str">
        <f>LEFT(Table1[[#This Row],[Rating After]],3)</f>
        <v>3.8</v>
      </c>
      <c r="AA40" s="11">
        <f>Table1[[#This Row],[Revenue ($)]]/(Table1[[#This Row],[Distance (KM)]])</f>
        <v>3.3883984867591423</v>
      </c>
    </row>
    <row r="41" spans="1:27" x14ac:dyDescent="0.3">
      <c r="A41" t="s">
        <v>975</v>
      </c>
      <c r="B41" s="1" t="s">
        <v>1975</v>
      </c>
      <c r="C41" s="1" t="s">
        <v>2139</v>
      </c>
      <c r="D41" s="1" t="s">
        <v>1987</v>
      </c>
      <c r="E41" s="1" t="str">
        <f t="shared" si="0"/>
        <v>2024/02/10</v>
      </c>
      <c r="F41" s="1" t="s">
        <v>1985</v>
      </c>
      <c r="G41" t="str">
        <f t="shared" si="4"/>
        <v>2024/02/10</v>
      </c>
      <c r="H41" s="13" t="s">
        <v>2161</v>
      </c>
      <c r="I41" s="7">
        <f>(Table1[[#This Row],[Actual Arrival]]-Table1[[#This Row],[Ezpected_Arrival_After]])*24</f>
        <v>12</v>
      </c>
      <c r="J41" s="7">
        <f>(Table1[[#This Row],[Actual_Arrival After]]-Table1[[#This Row],[Ezpected_Arrival_After]])</f>
        <v>0</v>
      </c>
      <c r="K41" s="7">
        <f>IF(Table1[[#This Row],[Actual_Arrival After]]&lt;=Table1[[#This Row],[Ezpected_Arrival_After]],1,0)</f>
        <v>1</v>
      </c>
      <c r="L41" s="7">
        <f>(Table1[[#This Row],[Actual_Arrival After]]-Table1[[#This Row],[Dispatch_After]])</f>
        <v>0</v>
      </c>
      <c r="M41" t="s">
        <v>2028</v>
      </c>
      <c r="N41">
        <v>432</v>
      </c>
      <c r="O41" s="16">
        <v>3724</v>
      </c>
      <c r="P41" s="16">
        <v>760</v>
      </c>
      <c r="Q41">
        <v>25</v>
      </c>
      <c r="R41" t="str">
        <f t="shared" si="2"/>
        <v>OK</v>
      </c>
      <c r="S41" t="s">
        <v>2036</v>
      </c>
      <c r="T41" t="s">
        <v>2037</v>
      </c>
      <c r="U41" t="s">
        <v>2071</v>
      </c>
      <c r="V41" t="s">
        <v>2094</v>
      </c>
      <c r="W41" t="s">
        <v>2097</v>
      </c>
      <c r="X41">
        <v>4</v>
      </c>
      <c r="Y41">
        <f t="shared" si="1"/>
        <v>4</v>
      </c>
      <c r="Z41" s="14" t="str">
        <f>LEFT(Table1[[#This Row],[Rating After]],3)</f>
        <v>4</v>
      </c>
      <c r="AA41" s="11">
        <f>Table1[[#This Row],[Revenue ($)]]/(Table1[[#This Row],[Distance (KM)]])</f>
        <v>8.6203703703703702</v>
      </c>
    </row>
    <row r="42" spans="1:27" x14ac:dyDescent="0.3">
      <c r="A42" t="s">
        <v>974</v>
      </c>
      <c r="B42" s="1" t="s">
        <v>1974</v>
      </c>
      <c r="C42" s="1" t="s">
        <v>2138</v>
      </c>
      <c r="D42" s="1" t="s">
        <v>1986</v>
      </c>
      <c r="E42" s="1" t="str">
        <f t="shared" si="0"/>
        <v>2024/02/10</v>
      </c>
      <c r="F42" s="1" t="s">
        <v>1984</v>
      </c>
      <c r="G42" t="str">
        <f t="shared" si="4"/>
        <v>2024/02/10</v>
      </c>
      <c r="H42" s="13" t="s">
        <v>2161</v>
      </c>
      <c r="I42" s="7">
        <f>(Table1[[#This Row],[Actual Arrival]]-Table1[[#This Row],[Ezpected_Arrival_After]])*24</f>
        <v>11.000000000058208</v>
      </c>
      <c r="J42" s="7">
        <f>(Table1[[#This Row],[Actual_Arrival After]]-Table1[[#This Row],[Ezpected_Arrival_After]])</f>
        <v>0</v>
      </c>
      <c r="K42" s="7">
        <f>IF(Table1[[#This Row],[Actual_Arrival After]]&lt;=Table1[[#This Row],[Ezpected_Arrival_After]],1,0)</f>
        <v>1</v>
      </c>
      <c r="L42" s="7">
        <f>(Table1[[#This Row],[Actual_Arrival After]]-Table1[[#This Row],[Dispatch_After]])</f>
        <v>1</v>
      </c>
      <c r="M42" t="s">
        <v>2030</v>
      </c>
      <c r="N42">
        <v>848</v>
      </c>
      <c r="O42" s="16">
        <v>4397</v>
      </c>
      <c r="P42" s="16">
        <v>137</v>
      </c>
      <c r="Q42">
        <v>12</v>
      </c>
      <c r="R42" t="str">
        <f t="shared" si="2"/>
        <v>OK</v>
      </c>
      <c r="S42" t="s">
        <v>2033</v>
      </c>
      <c r="T42" t="s">
        <v>2038</v>
      </c>
      <c r="U42" t="s">
        <v>2063</v>
      </c>
      <c r="V42" t="s">
        <v>2091</v>
      </c>
      <c r="W42" t="s">
        <v>2096</v>
      </c>
      <c r="X42">
        <v>4.2</v>
      </c>
      <c r="Y42">
        <f t="shared" si="1"/>
        <v>4.2</v>
      </c>
      <c r="Z42" s="14" t="str">
        <f>LEFT(Table1[[#This Row],[Rating After]],3)</f>
        <v>4.2</v>
      </c>
      <c r="AA42" s="11">
        <f>Table1[[#This Row],[Revenue ($)]]/(Table1[[#This Row],[Distance (KM)]])</f>
        <v>5.1851415094339623</v>
      </c>
    </row>
    <row r="43" spans="1:27" x14ac:dyDescent="0.3">
      <c r="A43" t="s">
        <v>973</v>
      </c>
      <c r="B43" s="1" t="s">
        <v>1973</v>
      </c>
      <c r="C43" s="1" t="s">
        <v>2138</v>
      </c>
      <c r="D43" s="1" t="s">
        <v>1985</v>
      </c>
      <c r="E43" s="1" t="str">
        <f t="shared" si="0"/>
        <v>2024/02/10</v>
      </c>
      <c r="F43" s="1" t="s">
        <v>1983</v>
      </c>
      <c r="G43" t="str">
        <f t="shared" si="4"/>
        <v>2024/02/10</v>
      </c>
      <c r="H43" s="13" t="s">
        <v>2161</v>
      </c>
      <c r="I43" s="7">
        <f>(Table1[[#This Row],[Actual Arrival]]-Table1[[#This Row],[Ezpected_Arrival_After]])*24</f>
        <v>9.9999999999417923</v>
      </c>
      <c r="J43" s="7">
        <f>(Table1[[#This Row],[Actual_Arrival After]]-Table1[[#This Row],[Ezpected_Arrival_After]])</f>
        <v>0</v>
      </c>
      <c r="K43" s="7">
        <f>IF(Table1[[#This Row],[Actual_Arrival After]]&lt;=Table1[[#This Row],[Ezpected_Arrival_After]],1,0)</f>
        <v>1</v>
      </c>
      <c r="L43" s="7">
        <f>(Table1[[#This Row],[Actual_Arrival After]]-Table1[[#This Row],[Dispatch_After]])</f>
        <v>1</v>
      </c>
      <c r="M43" t="s">
        <v>2031</v>
      </c>
      <c r="N43">
        <v>160</v>
      </c>
      <c r="O43" s="16">
        <v>1157</v>
      </c>
      <c r="P43" s="16">
        <v>509</v>
      </c>
      <c r="Q43">
        <v>15</v>
      </c>
      <c r="R43" t="str">
        <f t="shared" si="2"/>
        <v>OK</v>
      </c>
      <c r="S43" t="s">
        <v>2033</v>
      </c>
      <c r="T43" t="s">
        <v>2040</v>
      </c>
      <c r="U43" t="s">
        <v>2065</v>
      </c>
      <c r="V43" t="s">
        <v>2095</v>
      </c>
      <c r="W43" t="s">
        <v>2096</v>
      </c>
      <c r="X43">
        <v>4.2</v>
      </c>
      <c r="Y43">
        <f t="shared" si="1"/>
        <v>4.2</v>
      </c>
      <c r="Z43" s="14" t="str">
        <f>LEFT(Table1[[#This Row],[Rating After]],3)</f>
        <v>4.2</v>
      </c>
      <c r="AA43" s="11">
        <f>Table1[[#This Row],[Revenue ($)]]/(Table1[[#This Row],[Distance (KM)]])</f>
        <v>7.2312500000000002</v>
      </c>
    </row>
    <row r="44" spans="1:27" x14ac:dyDescent="0.3">
      <c r="A44" t="s">
        <v>972</v>
      </c>
      <c r="B44" s="1" t="s">
        <v>1972</v>
      </c>
      <c r="C44" s="1" t="s">
        <v>2138</v>
      </c>
      <c r="D44" s="1" t="s">
        <v>1984</v>
      </c>
      <c r="E44" s="1" t="str">
        <f t="shared" si="0"/>
        <v>2024/02/10</v>
      </c>
      <c r="F44" s="1" t="s">
        <v>1982</v>
      </c>
      <c r="G44" t="str">
        <f t="shared" si="4"/>
        <v>2024/02/10</v>
      </c>
      <c r="H44" s="13" t="s">
        <v>2161</v>
      </c>
      <c r="I44" s="7">
        <f>(Table1[[#This Row],[Actual Arrival]]-Table1[[#This Row],[Ezpected_Arrival_After]])*24</f>
        <v>9</v>
      </c>
      <c r="J44" s="7">
        <f>(Table1[[#This Row],[Actual_Arrival After]]-Table1[[#This Row],[Ezpected_Arrival_After]])</f>
        <v>0</v>
      </c>
      <c r="K44" s="7">
        <f>IF(Table1[[#This Row],[Actual_Arrival After]]&lt;=Table1[[#This Row],[Ezpected_Arrival_After]],1,0)</f>
        <v>1</v>
      </c>
      <c r="L44" s="7">
        <f>(Table1[[#This Row],[Actual_Arrival After]]-Table1[[#This Row],[Dispatch_After]])</f>
        <v>1</v>
      </c>
      <c r="M44" t="s">
        <v>2031</v>
      </c>
      <c r="N44">
        <v>681</v>
      </c>
      <c r="O44" s="16">
        <v>2926</v>
      </c>
      <c r="P44" s="16">
        <v>642</v>
      </c>
      <c r="Q44">
        <v>14</v>
      </c>
      <c r="R44" t="str">
        <f t="shared" si="2"/>
        <v>OK</v>
      </c>
      <c r="S44" t="s">
        <v>2035</v>
      </c>
      <c r="T44" t="s">
        <v>2037</v>
      </c>
      <c r="U44" t="s">
        <v>2050</v>
      </c>
      <c r="V44" t="s">
        <v>2094</v>
      </c>
      <c r="W44" t="s">
        <v>2096</v>
      </c>
      <c r="X44">
        <v>4</v>
      </c>
      <c r="Y44">
        <f t="shared" si="1"/>
        <v>4</v>
      </c>
      <c r="Z44" s="14" t="str">
        <f>LEFT(Table1[[#This Row],[Rating After]],3)</f>
        <v>4</v>
      </c>
      <c r="AA44" s="11">
        <f>Table1[[#This Row],[Revenue ($)]]/(Table1[[#This Row],[Distance (KM)]])</f>
        <v>4.2966226138032306</v>
      </c>
    </row>
    <row r="45" spans="1:27" x14ac:dyDescent="0.3">
      <c r="A45" t="s">
        <v>971</v>
      </c>
      <c r="B45" s="1" t="s">
        <v>1971</v>
      </c>
      <c r="C45" s="1" t="s">
        <v>2138</v>
      </c>
      <c r="D45" s="1" t="s">
        <v>1983</v>
      </c>
      <c r="E45" s="1" t="str">
        <f t="shared" si="0"/>
        <v>2024/02/10</v>
      </c>
      <c r="F45" s="1" t="s">
        <v>1981</v>
      </c>
      <c r="G45" t="str">
        <f t="shared" si="4"/>
        <v>2024/02/10</v>
      </c>
      <c r="H45" s="13" t="s">
        <v>2161</v>
      </c>
      <c r="I45" s="7">
        <f>(Table1[[#This Row],[Actual Arrival]]-Table1[[#This Row],[Ezpected_Arrival_After]])*24</f>
        <v>8.0000000000582077</v>
      </c>
      <c r="J45" s="7">
        <f>(Table1[[#This Row],[Actual_Arrival After]]-Table1[[#This Row],[Ezpected_Arrival_After]])</f>
        <v>0</v>
      </c>
      <c r="K45" s="7">
        <f>IF(Table1[[#This Row],[Actual_Arrival After]]&lt;=Table1[[#This Row],[Ezpected_Arrival_After]],1,0)</f>
        <v>1</v>
      </c>
      <c r="L45" s="7">
        <f>(Table1[[#This Row],[Actual_Arrival After]]-Table1[[#This Row],[Dispatch_After]])</f>
        <v>1</v>
      </c>
      <c r="M45" t="s">
        <v>2027</v>
      </c>
      <c r="N45">
        <v>439</v>
      </c>
      <c r="O45" s="16">
        <v>2948</v>
      </c>
      <c r="P45" s="16">
        <v>659</v>
      </c>
      <c r="Q45">
        <v>4</v>
      </c>
      <c r="R45" t="str">
        <f t="shared" si="2"/>
        <v>OK</v>
      </c>
      <c r="S45" t="s">
        <v>2033</v>
      </c>
      <c r="T45" t="s">
        <v>2037</v>
      </c>
      <c r="U45" t="s">
        <v>2065</v>
      </c>
      <c r="V45" t="s">
        <v>2093</v>
      </c>
      <c r="W45" t="s">
        <v>2096</v>
      </c>
      <c r="X45">
        <v>4.7</v>
      </c>
      <c r="Y45">
        <f t="shared" si="1"/>
        <v>4.7</v>
      </c>
      <c r="Z45" s="14" t="str">
        <f>LEFT(Table1[[#This Row],[Rating After]],3)</f>
        <v>4.7</v>
      </c>
      <c r="AA45" s="11">
        <f>Table1[[#This Row],[Revenue ($)]]/(Table1[[#This Row],[Distance (KM)]])</f>
        <v>6.715261958997722</v>
      </c>
    </row>
    <row r="46" spans="1:27" x14ac:dyDescent="0.3">
      <c r="A46" t="s">
        <v>970</v>
      </c>
      <c r="B46" s="1" t="s">
        <v>1970</v>
      </c>
      <c r="C46" s="1" t="s">
        <v>2138</v>
      </c>
      <c r="D46" s="1" t="s">
        <v>1982</v>
      </c>
      <c r="E46" s="1" t="str">
        <f t="shared" si="0"/>
        <v>2024/02/10</v>
      </c>
      <c r="F46" s="1" t="s">
        <v>1980</v>
      </c>
      <c r="G46" t="str">
        <f t="shared" si="4"/>
        <v>2024/02/10</v>
      </c>
      <c r="H46" s="13" t="s">
        <v>2161</v>
      </c>
      <c r="I46" s="7">
        <f>(Table1[[#This Row],[Actual Arrival]]-Table1[[#This Row],[Ezpected_Arrival_After]])*24</f>
        <v>6.9999999999417923</v>
      </c>
      <c r="J46" s="7">
        <f>(Table1[[#This Row],[Actual_Arrival After]]-Table1[[#This Row],[Ezpected_Arrival_After]])</f>
        <v>0</v>
      </c>
      <c r="K46" s="7">
        <f>IF(Table1[[#This Row],[Actual_Arrival After]]&lt;=Table1[[#This Row],[Ezpected_Arrival_After]],1,0)</f>
        <v>1</v>
      </c>
      <c r="L46" s="7">
        <f>(Table1[[#This Row],[Actual_Arrival After]]-Table1[[#This Row],[Dispatch_After]])</f>
        <v>1</v>
      </c>
      <c r="M46" t="s">
        <v>2029</v>
      </c>
      <c r="N46">
        <v>293</v>
      </c>
      <c r="O46" s="16">
        <v>3948</v>
      </c>
      <c r="P46" s="16">
        <v>684</v>
      </c>
      <c r="Q46">
        <v>1</v>
      </c>
      <c r="R46" t="str">
        <f t="shared" si="2"/>
        <v>OK</v>
      </c>
      <c r="S46" t="s">
        <v>2034</v>
      </c>
      <c r="T46" t="s">
        <v>2039</v>
      </c>
      <c r="U46" t="s">
        <v>2075</v>
      </c>
      <c r="V46" t="s">
        <v>2091</v>
      </c>
      <c r="W46" t="s">
        <v>2096</v>
      </c>
      <c r="Y46">
        <f t="shared" si="1"/>
        <v>4.3169491525423709</v>
      </c>
      <c r="Z46" s="14" t="str">
        <f>LEFT(Table1[[#This Row],[Rating After]],3)</f>
        <v>4.3</v>
      </c>
      <c r="AA46" s="11">
        <f>Table1[[#This Row],[Revenue ($)]]/(Table1[[#This Row],[Distance (KM)]])</f>
        <v>13.474402730375427</v>
      </c>
    </row>
    <row r="47" spans="1:27" x14ac:dyDescent="0.3">
      <c r="A47" t="s">
        <v>969</v>
      </c>
      <c r="B47" s="1" t="s">
        <v>1969</v>
      </c>
      <c r="C47" s="1" t="s">
        <v>2138</v>
      </c>
      <c r="D47" s="1" t="s">
        <v>1981</v>
      </c>
      <c r="E47" s="1" t="str">
        <f t="shared" si="0"/>
        <v>2024/02/10</v>
      </c>
      <c r="F47" s="1" t="s">
        <v>1979</v>
      </c>
      <c r="G47" t="str">
        <f t="shared" si="4"/>
        <v>2024/02/10</v>
      </c>
      <c r="H47" s="13" t="s">
        <v>2161</v>
      </c>
      <c r="I47" s="7">
        <f>(Table1[[#This Row],[Actual Arrival]]-Table1[[#This Row],[Ezpected_Arrival_After]])*24</f>
        <v>6</v>
      </c>
      <c r="J47" s="7">
        <f>(Table1[[#This Row],[Actual_Arrival After]]-Table1[[#This Row],[Ezpected_Arrival_After]])</f>
        <v>0</v>
      </c>
      <c r="K47" s="7">
        <f>IF(Table1[[#This Row],[Actual_Arrival After]]&lt;=Table1[[#This Row],[Ezpected_Arrival_After]],1,0)</f>
        <v>1</v>
      </c>
      <c r="L47" s="7">
        <f>(Table1[[#This Row],[Actual_Arrival After]]-Table1[[#This Row],[Dispatch_After]])</f>
        <v>1</v>
      </c>
      <c r="M47" t="s">
        <v>2027</v>
      </c>
      <c r="N47">
        <v>99</v>
      </c>
      <c r="O47" s="16">
        <v>4683</v>
      </c>
      <c r="P47" s="16">
        <v>163</v>
      </c>
      <c r="Q47">
        <v>5</v>
      </c>
      <c r="R47" t="str">
        <f t="shared" si="2"/>
        <v>OK</v>
      </c>
      <c r="S47" t="s">
        <v>2034</v>
      </c>
      <c r="T47" t="s">
        <v>2037</v>
      </c>
      <c r="U47" t="s">
        <v>2076</v>
      </c>
      <c r="V47" t="s">
        <v>2092</v>
      </c>
      <c r="W47" t="s">
        <v>2097</v>
      </c>
      <c r="Y47">
        <f t="shared" si="1"/>
        <v>4.280555555555555</v>
      </c>
      <c r="Z47" s="14" t="str">
        <f>LEFT(Table1[[#This Row],[Rating After]],3)</f>
        <v>4.2</v>
      </c>
      <c r="AA47" s="11">
        <f>Table1[[#This Row],[Revenue ($)]]/(Table1[[#This Row],[Distance (KM)]])</f>
        <v>47.303030303030305</v>
      </c>
    </row>
    <row r="48" spans="1:27" x14ac:dyDescent="0.3">
      <c r="A48" t="s">
        <v>968</v>
      </c>
      <c r="B48" s="1" t="s">
        <v>1968</v>
      </c>
      <c r="C48" s="1" t="s">
        <v>2138</v>
      </c>
      <c r="D48" s="1" t="s">
        <v>1980</v>
      </c>
      <c r="E48" s="1" t="str">
        <f t="shared" si="0"/>
        <v>2024/02/10</v>
      </c>
      <c r="F48" s="1" t="s">
        <v>1978</v>
      </c>
      <c r="G48" t="str">
        <f t="shared" si="4"/>
        <v>2024/02/10</v>
      </c>
      <c r="H48" s="13" t="s">
        <v>2161</v>
      </c>
      <c r="I48" s="7">
        <f>(Table1[[#This Row],[Actual Arrival]]-Table1[[#This Row],[Ezpected_Arrival_After]])*24</f>
        <v>5.0000000000582077</v>
      </c>
      <c r="J48" s="7">
        <f>(Table1[[#This Row],[Actual_Arrival After]]-Table1[[#This Row],[Ezpected_Arrival_After]])</f>
        <v>0</v>
      </c>
      <c r="K48" s="7">
        <f>IF(Table1[[#This Row],[Actual_Arrival After]]&lt;=Table1[[#This Row],[Ezpected_Arrival_After]],1,0)</f>
        <v>1</v>
      </c>
      <c r="L48" s="7">
        <f>(Table1[[#This Row],[Actual_Arrival After]]-Table1[[#This Row],[Dispatch_After]])</f>
        <v>1</v>
      </c>
      <c r="M48" t="s">
        <v>2030</v>
      </c>
      <c r="N48">
        <v>730</v>
      </c>
      <c r="O48" s="16">
        <v>2541</v>
      </c>
      <c r="P48" s="16">
        <v>665</v>
      </c>
      <c r="Q48">
        <v>21</v>
      </c>
      <c r="R48" t="str">
        <f t="shared" si="2"/>
        <v>OK</v>
      </c>
      <c r="S48" t="s">
        <v>2035</v>
      </c>
      <c r="T48" t="s">
        <v>2037</v>
      </c>
      <c r="U48" t="s">
        <v>2074</v>
      </c>
      <c r="V48" t="s">
        <v>2091</v>
      </c>
      <c r="W48" t="s">
        <v>2096</v>
      </c>
      <c r="X48">
        <v>4.5</v>
      </c>
      <c r="Y48">
        <f t="shared" si="1"/>
        <v>4.5</v>
      </c>
      <c r="Z48" s="14" t="str">
        <f>LEFT(Table1[[#This Row],[Rating After]],3)</f>
        <v>4.5</v>
      </c>
      <c r="AA48" s="11">
        <f>Table1[[#This Row],[Revenue ($)]]/(Table1[[#This Row],[Distance (KM)]])</f>
        <v>3.4808219178082194</v>
      </c>
    </row>
    <row r="49" spans="1:27" x14ac:dyDescent="0.3">
      <c r="A49" t="s">
        <v>967</v>
      </c>
      <c r="B49" s="1" t="s">
        <v>1967</v>
      </c>
      <c r="C49" s="1" t="s">
        <v>2138</v>
      </c>
      <c r="D49" s="1" t="s">
        <v>1979</v>
      </c>
      <c r="E49" s="1" t="str">
        <f t="shared" si="0"/>
        <v>2024/02/10</v>
      </c>
      <c r="F49" s="1" t="s">
        <v>1977</v>
      </c>
      <c r="G49" t="str">
        <f t="shared" si="4"/>
        <v>2024/02/10</v>
      </c>
      <c r="H49" s="13" t="s">
        <v>2161</v>
      </c>
      <c r="I49" s="7">
        <f>(Table1[[#This Row],[Actual Arrival]]-Table1[[#This Row],[Ezpected_Arrival_After]])*24</f>
        <v>3.9999999999417923</v>
      </c>
      <c r="J49" s="7">
        <f>(Table1[[#This Row],[Actual_Arrival After]]-Table1[[#This Row],[Ezpected_Arrival_After]])</f>
        <v>0</v>
      </c>
      <c r="K49" s="7">
        <f>IF(Table1[[#This Row],[Actual_Arrival After]]&lt;=Table1[[#This Row],[Ezpected_Arrival_After]],1,0)</f>
        <v>1</v>
      </c>
      <c r="L49" s="7">
        <f>(Table1[[#This Row],[Actual_Arrival After]]-Table1[[#This Row],[Dispatch_After]])</f>
        <v>1</v>
      </c>
      <c r="M49" t="s">
        <v>2030</v>
      </c>
      <c r="N49">
        <v>142</v>
      </c>
      <c r="O49" s="16">
        <v>2617</v>
      </c>
      <c r="P49" s="16">
        <v>88</v>
      </c>
      <c r="Q49">
        <v>21</v>
      </c>
      <c r="R49" t="str">
        <f t="shared" si="2"/>
        <v>OK</v>
      </c>
      <c r="S49" t="s">
        <v>2035</v>
      </c>
      <c r="T49" t="s">
        <v>2037</v>
      </c>
      <c r="U49" t="s">
        <v>2076</v>
      </c>
      <c r="V49" t="s">
        <v>2094</v>
      </c>
      <c r="W49" t="s">
        <v>2096</v>
      </c>
      <c r="X49">
        <v>3.8</v>
      </c>
      <c r="Y49">
        <f t="shared" si="1"/>
        <v>3.8</v>
      </c>
      <c r="Z49" s="14" t="str">
        <f>LEFT(Table1[[#This Row],[Rating After]],3)</f>
        <v>3.8</v>
      </c>
      <c r="AA49" s="11">
        <f>Table1[[#This Row],[Revenue ($)]]/(Table1[[#This Row],[Distance (KM)]])</f>
        <v>18.429577464788732</v>
      </c>
    </row>
    <row r="50" spans="1:27" x14ac:dyDescent="0.3">
      <c r="A50" t="s">
        <v>966</v>
      </c>
      <c r="B50" s="1" t="s">
        <v>1966</v>
      </c>
      <c r="C50" s="1" t="s">
        <v>2138</v>
      </c>
      <c r="D50" s="1" t="s">
        <v>1978</v>
      </c>
      <c r="E50" s="1" t="str">
        <f t="shared" si="0"/>
        <v>2024/02/10</v>
      </c>
      <c r="F50" s="1" t="s">
        <v>1976</v>
      </c>
      <c r="G50" t="str">
        <f t="shared" si="4"/>
        <v>2024/02/10</v>
      </c>
      <c r="H50" s="13" t="s">
        <v>2161</v>
      </c>
      <c r="I50" s="7">
        <f>(Table1[[#This Row],[Actual Arrival]]-Table1[[#This Row],[Ezpected_Arrival_After]])*24</f>
        <v>3</v>
      </c>
      <c r="J50" s="7">
        <f>(Table1[[#This Row],[Actual_Arrival After]]-Table1[[#This Row],[Ezpected_Arrival_After]])</f>
        <v>0</v>
      </c>
      <c r="K50" s="7">
        <f>IF(Table1[[#This Row],[Actual_Arrival After]]&lt;=Table1[[#This Row],[Ezpected_Arrival_After]],1,0)</f>
        <v>1</v>
      </c>
      <c r="L50" s="7">
        <f>(Table1[[#This Row],[Actual_Arrival After]]-Table1[[#This Row],[Dispatch_After]])</f>
        <v>1</v>
      </c>
      <c r="M50" t="s">
        <v>2027</v>
      </c>
      <c r="N50">
        <v>949</v>
      </c>
      <c r="O50" s="16">
        <v>1547</v>
      </c>
      <c r="P50" s="16">
        <v>86</v>
      </c>
      <c r="Q50">
        <v>27</v>
      </c>
      <c r="R50" t="str">
        <f t="shared" si="2"/>
        <v>OK</v>
      </c>
      <c r="S50" t="s">
        <v>2034</v>
      </c>
      <c r="T50" t="s">
        <v>2040</v>
      </c>
      <c r="U50" t="s">
        <v>2044</v>
      </c>
      <c r="V50" t="s">
        <v>2094</v>
      </c>
      <c r="W50" t="s">
        <v>2096</v>
      </c>
      <c r="X50">
        <v>4.7</v>
      </c>
      <c r="Y50">
        <f t="shared" si="1"/>
        <v>4.7</v>
      </c>
      <c r="Z50" s="14" t="str">
        <f>LEFT(Table1[[#This Row],[Rating After]],3)</f>
        <v>4.7</v>
      </c>
      <c r="AA50" s="11">
        <f>Table1[[#This Row],[Revenue ($)]]/(Table1[[#This Row],[Distance (KM)]])</f>
        <v>1.6301369863013699</v>
      </c>
    </row>
    <row r="51" spans="1:27" x14ac:dyDescent="0.3">
      <c r="A51" t="s">
        <v>965</v>
      </c>
      <c r="B51" s="1" t="s">
        <v>1965</v>
      </c>
      <c r="C51" s="1" t="s">
        <v>2138</v>
      </c>
      <c r="D51" s="1" t="s">
        <v>1977</v>
      </c>
      <c r="E51" s="1" t="str">
        <f t="shared" si="0"/>
        <v>2024/02/10</v>
      </c>
      <c r="F51" s="1" t="s">
        <v>1975</v>
      </c>
      <c r="G51" t="str">
        <f t="shared" si="4"/>
        <v>2024/02/10</v>
      </c>
      <c r="H51" s="13" t="s">
        <v>2161</v>
      </c>
      <c r="I51" s="7">
        <f>(Table1[[#This Row],[Actual Arrival]]-Table1[[#This Row],[Ezpected_Arrival_After]])*24</f>
        <v>2.0000000000582077</v>
      </c>
      <c r="J51" s="7">
        <f>(Table1[[#This Row],[Actual_Arrival After]]-Table1[[#This Row],[Ezpected_Arrival_After]])</f>
        <v>0</v>
      </c>
      <c r="K51" s="7">
        <f>IF(Table1[[#This Row],[Actual_Arrival After]]&lt;=Table1[[#This Row],[Ezpected_Arrival_After]],1,0)</f>
        <v>1</v>
      </c>
      <c r="L51" s="7">
        <f>(Table1[[#This Row],[Actual_Arrival After]]-Table1[[#This Row],[Dispatch_After]])</f>
        <v>1</v>
      </c>
      <c r="M51" t="s">
        <v>2032</v>
      </c>
      <c r="N51">
        <v>628</v>
      </c>
      <c r="O51" s="16">
        <v>3349</v>
      </c>
      <c r="P51" s="16">
        <v>427</v>
      </c>
      <c r="Q51">
        <v>2</v>
      </c>
      <c r="R51" t="str">
        <f t="shared" si="2"/>
        <v>OK</v>
      </c>
      <c r="S51" t="s">
        <v>2036</v>
      </c>
      <c r="T51" t="s">
        <v>2039</v>
      </c>
      <c r="U51" t="s">
        <v>2080</v>
      </c>
      <c r="V51" t="s">
        <v>2092</v>
      </c>
      <c r="W51" t="s">
        <v>2096</v>
      </c>
      <c r="X51">
        <v>4.2</v>
      </c>
      <c r="Y51">
        <f t="shared" si="1"/>
        <v>4.2</v>
      </c>
      <c r="Z51" s="14" t="str">
        <f>LEFT(Table1[[#This Row],[Rating After]],3)</f>
        <v>4.2</v>
      </c>
      <c r="AA51" s="11">
        <f>Table1[[#This Row],[Revenue ($)]]/(Table1[[#This Row],[Distance (KM)]])</f>
        <v>5.3328025477707008</v>
      </c>
    </row>
    <row r="52" spans="1:27" x14ac:dyDescent="0.3">
      <c r="A52" t="s">
        <v>964</v>
      </c>
      <c r="B52" s="1" t="s">
        <v>1964</v>
      </c>
      <c r="C52" s="1" t="s">
        <v>2138</v>
      </c>
      <c r="D52" s="1" t="s">
        <v>1976</v>
      </c>
      <c r="E52" s="1" t="str">
        <f t="shared" si="0"/>
        <v>2024/02/10</v>
      </c>
      <c r="F52" s="1" t="s">
        <v>1974</v>
      </c>
      <c r="G52" t="str">
        <f t="shared" si="4"/>
        <v>2024/02/09</v>
      </c>
      <c r="H52" s="13" t="s">
        <v>2161</v>
      </c>
      <c r="I52" s="7">
        <f>(Table1[[#This Row],[Actual Arrival]]-Table1[[#This Row],[Ezpected_Arrival_After]])*24</f>
        <v>24.999999999941792</v>
      </c>
      <c r="J52" s="7">
        <f>(Table1[[#This Row],[Actual_Arrival After]]-Table1[[#This Row],[Ezpected_Arrival_After]])</f>
        <v>1</v>
      </c>
      <c r="K52" s="7">
        <f>IF(Table1[[#This Row],[Actual_Arrival After]]&lt;=Table1[[#This Row],[Ezpected_Arrival_After]],1,0)</f>
        <v>0</v>
      </c>
      <c r="L52" s="7">
        <f>(Table1[[#This Row],[Actual_Arrival After]]-Table1[[#This Row],[Dispatch_After]])</f>
        <v>1</v>
      </c>
      <c r="M52" t="s">
        <v>2029</v>
      </c>
      <c r="N52">
        <v>957</v>
      </c>
      <c r="O52" s="16">
        <v>3601</v>
      </c>
      <c r="P52" s="16">
        <v>295</v>
      </c>
      <c r="Q52">
        <v>15</v>
      </c>
      <c r="R52" t="str">
        <f t="shared" si="2"/>
        <v>OK</v>
      </c>
      <c r="S52" t="s">
        <v>2036</v>
      </c>
      <c r="T52" t="s">
        <v>2040</v>
      </c>
      <c r="U52" t="s">
        <v>2049</v>
      </c>
      <c r="V52" t="s">
        <v>2094</v>
      </c>
      <c r="W52" t="s">
        <v>2096</v>
      </c>
      <c r="X52">
        <v>4.7</v>
      </c>
      <c r="Y52">
        <f t="shared" si="1"/>
        <v>4.7</v>
      </c>
      <c r="Z52" s="14" t="str">
        <f>LEFT(Table1[[#This Row],[Rating After]],3)</f>
        <v>4.7</v>
      </c>
      <c r="AA52" s="11">
        <f>Table1[[#This Row],[Revenue ($)]]/(Table1[[#This Row],[Distance (KM)]])</f>
        <v>3.7628004179728318</v>
      </c>
    </row>
    <row r="53" spans="1:27" x14ac:dyDescent="0.3">
      <c r="A53" t="s">
        <v>963</v>
      </c>
      <c r="B53" s="1" t="s">
        <v>1963</v>
      </c>
      <c r="C53" s="1" t="s">
        <v>2138</v>
      </c>
      <c r="D53" s="1" t="s">
        <v>1975</v>
      </c>
      <c r="E53" s="1" t="str">
        <f t="shared" si="0"/>
        <v>2024/02/10</v>
      </c>
      <c r="F53" s="1" t="s">
        <v>1973</v>
      </c>
      <c r="G53" t="str">
        <f t="shared" si="4"/>
        <v>2024/02/09</v>
      </c>
      <c r="H53" s="13" t="s">
        <v>2161</v>
      </c>
      <c r="I53" s="7">
        <f>(Table1[[#This Row],[Actual Arrival]]-Table1[[#This Row],[Ezpected_Arrival_After]])*24</f>
        <v>24</v>
      </c>
      <c r="J53" s="7">
        <f>(Table1[[#This Row],[Actual_Arrival After]]-Table1[[#This Row],[Ezpected_Arrival_After]])</f>
        <v>1</v>
      </c>
      <c r="K53" s="7">
        <f>IF(Table1[[#This Row],[Actual_Arrival After]]&lt;=Table1[[#This Row],[Ezpected_Arrival_After]],1,0)</f>
        <v>0</v>
      </c>
      <c r="L53" s="7">
        <f>(Table1[[#This Row],[Actual_Arrival After]]-Table1[[#This Row],[Dispatch_After]])</f>
        <v>1</v>
      </c>
      <c r="M53" t="s">
        <v>2027</v>
      </c>
      <c r="N53">
        <v>401</v>
      </c>
      <c r="O53" s="16">
        <v>596</v>
      </c>
      <c r="P53" s="16">
        <v>599</v>
      </c>
      <c r="Q53">
        <v>29</v>
      </c>
      <c r="R53" t="str">
        <f t="shared" si="2"/>
        <v>OK</v>
      </c>
      <c r="S53" t="s">
        <v>2034</v>
      </c>
      <c r="T53" t="s">
        <v>2039</v>
      </c>
      <c r="U53" t="s">
        <v>2071</v>
      </c>
      <c r="V53" t="s">
        <v>2091</v>
      </c>
      <c r="W53" t="s">
        <v>2096</v>
      </c>
      <c r="X53">
        <v>4.7</v>
      </c>
      <c r="Y53">
        <f t="shared" si="1"/>
        <v>4.7</v>
      </c>
      <c r="Z53" s="14" t="str">
        <f>LEFT(Table1[[#This Row],[Rating After]],3)</f>
        <v>4.7</v>
      </c>
      <c r="AA53" s="11">
        <f>Table1[[#This Row],[Revenue ($)]]/(Table1[[#This Row],[Distance (KM)]])</f>
        <v>1.486284289276808</v>
      </c>
    </row>
    <row r="54" spans="1:27" x14ac:dyDescent="0.3">
      <c r="A54" t="s">
        <v>962</v>
      </c>
      <c r="B54" s="1" t="s">
        <v>1962</v>
      </c>
      <c r="C54" s="1" t="s">
        <v>2138</v>
      </c>
      <c r="D54" s="1" t="s">
        <v>1974</v>
      </c>
      <c r="E54" s="1" t="str">
        <f t="shared" si="0"/>
        <v>2024/02/09</v>
      </c>
      <c r="F54" s="1" t="s">
        <v>1972</v>
      </c>
      <c r="G54" t="str">
        <f t="shared" si="4"/>
        <v>2024/02/09</v>
      </c>
      <c r="H54" s="13" t="s">
        <v>2161</v>
      </c>
      <c r="I54" s="7">
        <f>(Table1[[#This Row],[Actual Arrival]]-Table1[[#This Row],[Ezpected_Arrival_After]])*24</f>
        <v>23.000000000058208</v>
      </c>
      <c r="J54" s="7">
        <f>(Table1[[#This Row],[Actual_Arrival After]]-Table1[[#This Row],[Ezpected_Arrival_After]])</f>
        <v>0</v>
      </c>
      <c r="K54" s="7">
        <f>IF(Table1[[#This Row],[Actual_Arrival After]]&lt;=Table1[[#This Row],[Ezpected_Arrival_After]],1,0)</f>
        <v>1</v>
      </c>
      <c r="L54" s="7">
        <f>(Table1[[#This Row],[Actual_Arrival After]]-Table1[[#This Row],[Dispatch_After]])</f>
        <v>0</v>
      </c>
      <c r="M54" t="s">
        <v>2028</v>
      </c>
      <c r="N54">
        <v>767</v>
      </c>
      <c r="O54" s="16">
        <v>2001</v>
      </c>
      <c r="P54" s="16">
        <v>647</v>
      </c>
      <c r="Q54">
        <v>3</v>
      </c>
      <c r="R54" t="str">
        <f t="shared" si="2"/>
        <v>OK</v>
      </c>
      <c r="S54" t="s">
        <v>2033</v>
      </c>
      <c r="T54" t="s">
        <v>2040</v>
      </c>
      <c r="U54" t="s">
        <v>2086</v>
      </c>
      <c r="V54" t="s">
        <v>2095</v>
      </c>
      <c r="W54" t="s">
        <v>2096</v>
      </c>
      <c r="X54">
        <v>4.5</v>
      </c>
      <c r="Y54">
        <f t="shared" si="1"/>
        <v>4.5</v>
      </c>
      <c r="Z54" s="14" t="str">
        <f>LEFT(Table1[[#This Row],[Rating After]],3)</f>
        <v>4.5</v>
      </c>
      <c r="AA54" s="11">
        <f>Table1[[#This Row],[Revenue ($)]]/(Table1[[#This Row],[Distance (KM)]])</f>
        <v>2.6088657105606257</v>
      </c>
    </row>
    <row r="55" spans="1:27" x14ac:dyDescent="0.3">
      <c r="A55" t="s">
        <v>961</v>
      </c>
      <c r="B55" s="1" t="s">
        <v>1961</v>
      </c>
      <c r="C55" s="1" t="s">
        <v>2138</v>
      </c>
      <c r="D55" s="1" t="s">
        <v>1973</v>
      </c>
      <c r="E55" s="1" t="str">
        <f t="shared" si="0"/>
        <v>2024/02/09</v>
      </c>
      <c r="F55" s="1" t="s">
        <v>1971</v>
      </c>
      <c r="G55" t="str">
        <f t="shared" si="4"/>
        <v>2024/02/09</v>
      </c>
      <c r="H55" s="13" t="s">
        <v>2161</v>
      </c>
      <c r="I55" s="7">
        <f>(Table1[[#This Row],[Actual Arrival]]-Table1[[#This Row],[Ezpected_Arrival_After]])*24</f>
        <v>21.999999999941792</v>
      </c>
      <c r="J55" s="7">
        <f>(Table1[[#This Row],[Actual_Arrival After]]-Table1[[#This Row],[Ezpected_Arrival_After]])</f>
        <v>0</v>
      </c>
      <c r="K55" s="7">
        <f>IF(Table1[[#This Row],[Actual_Arrival After]]&lt;=Table1[[#This Row],[Ezpected_Arrival_After]],1,0)</f>
        <v>1</v>
      </c>
      <c r="L55" s="7">
        <f>(Table1[[#This Row],[Actual_Arrival After]]-Table1[[#This Row],[Dispatch_After]])</f>
        <v>0</v>
      </c>
      <c r="M55" t="s">
        <v>2029</v>
      </c>
      <c r="N55">
        <v>412</v>
      </c>
      <c r="O55" s="16">
        <v>2531</v>
      </c>
      <c r="P55" s="16">
        <v>552</v>
      </c>
      <c r="Q55">
        <v>25</v>
      </c>
      <c r="R55" t="str">
        <f t="shared" si="2"/>
        <v>OK</v>
      </c>
      <c r="S55" t="s">
        <v>2036</v>
      </c>
      <c r="T55" t="s">
        <v>2038</v>
      </c>
      <c r="U55" t="s">
        <v>2049</v>
      </c>
      <c r="V55" t="s">
        <v>2092</v>
      </c>
      <c r="W55" t="s">
        <v>2097</v>
      </c>
      <c r="X55">
        <v>4.5</v>
      </c>
      <c r="Y55">
        <f t="shared" si="1"/>
        <v>4.5</v>
      </c>
      <c r="Z55" s="14" t="str">
        <f>LEFT(Table1[[#This Row],[Rating After]],3)</f>
        <v>4.5</v>
      </c>
      <c r="AA55" s="11">
        <f>Table1[[#This Row],[Revenue ($)]]/(Table1[[#This Row],[Distance (KM)]])</f>
        <v>6.1432038834951452</v>
      </c>
    </row>
    <row r="56" spans="1:27" x14ac:dyDescent="0.3">
      <c r="A56" t="s">
        <v>960</v>
      </c>
      <c r="B56" s="1" t="s">
        <v>1960</v>
      </c>
      <c r="C56" s="1" t="s">
        <v>2138</v>
      </c>
      <c r="D56" s="1" t="s">
        <v>1972</v>
      </c>
      <c r="E56" s="1" t="str">
        <f t="shared" si="0"/>
        <v>2024/02/09</v>
      </c>
      <c r="F56" s="1" t="s">
        <v>1970</v>
      </c>
      <c r="G56" t="str">
        <f t="shared" si="4"/>
        <v>2024/02/09</v>
      </c>
      <c r="H56" s="13" t="s">
        <v>2161</v>
      </c>
      <c r="I56" s="7">
        <f>(Table1[[#This Row],[Actual Arrival]]-Table1[[#This Row],[Ezpected_Arrival_After]])*24</f>
        <v>21</v>
      </c>
      <c r="J56" s="7">
        <f>(Table1[[#This Row],[Actual_Arrival After]]-Table1[[#This Row],[Ezpected_Arrival_After]])</f>
        <v>0</v>
      </c>
      <c r="K56" s="7">
        <f>IF(Table1[[#This Row],[Actual_Arrival After]]&lt;=Table1[[#This Row],[Ezpected_Arrival_After]],1,0)</f>
        <v>1</v>
      </c>
      <c r="L56" s="7">
        <f>(Table1[[#This Row],[Actual_Arrival After]]-Table1[[#This Row],[Dispatch_After]])</f>
        <v>0</v>
      </c>
      <c r="M56" t="s">
        <v>2029</v>
      </c>
      <c r="N56">
        <v>694</v>
      </c>
      <c r="O56" s="16">
        <v>2875</v>
      </c>
      <c r="P56" s="16">
        <v>161</v>
      </c>
      <c r="Q56">
        <v>2</v>
      </c>
      <c r="R56" t="str">
        <f t="shared" si="2"/>
        <v>OK</v>
      </c>
      <c r="S56" t="s">
        <v>2034</v>
      </c>
      <c r="T56" t="s">
        <v>2037</v>
      </c>
      <c r="U56" t="s">
        <v>2085</v>
      </c>
      <c r="V56" t="s">
        <v>2095</v>
      </c>
      <c r="W56" t="s">
        <v>2097</v>
      </c>
      <c r="X56">
        <v>4.5</v>
      </c>
      <c r="Y56">
        <f t="shared" si="1"/>
        <v>4.5</v>
      </c>
      <c r="Z56" s="14" t="str">
        <f>LEFT(Table1[[#This Row],[Rating After]],3)</f>
        <v>4.5</v>
      </c>
      <c r="AA56" s="11">
        <f>Table1[[#This Row],[Revenue ($)]]/(Table1[[#This Row],[Distance (KM)]])</f>
        <v>4.1426512968299711</v>
      </c>
    </row>
    <row r="57" spans="1:27" x14ac:dyDescent="0.3">
      <c r="A57" t="s">
        <v>959</v>
      </c>
      <c r="B57" s="1" t="s">
        <v>1959</v>
      </c>
      <c r="C57" s="1" t="s">
        <v>2138</v>
      </c>
      <c r="D57" s="1" t="s">
        <v>1971</v>
      </c>
      <c r="E57" s="1" t="str">
        <f t="shared" si="0"/>
        <v>2024/02/09</v>
      </c>
      <c r="F57" s="1" t="s">
        <v>1969</v>
      </c>
      <c r="G57" t="str">
        <f t="shared" si="4"/>
        <v>2024/02/09</v>
      </c>
      <c r="H57" s="13" t="s">
        <v>2161</v>
      </c>
      <c r="I57" s="7">
        <f>(Table1[[#This Row],[Actual Arrival]]-Table1[[#This Row],[Ezpected_Arrival_After]])*24</f>
        <v>20.000000000058208</v>
      </c>
      <c r="J57" s="7">
        <f>(Table1[[#This Row],[Actual_Arrival After]]-Table1[[#This Row],[Ezpected_Arrival_After]])</f>
        <v>0</v>
      </c>
      <c r="K57" s="7">
        <f>IF(Table1[[#This Row],[Actual_Arrival After]]&lt;=Table1[[#This Row],[Ezpected_Arrival_After]],1,0)</f>
        <v>1</v>
      </c>
      <c r="L57" s="7">
        <f>(Table1[[#This Row],[Actual_Arrival After]]-Table1[[#This Row],[Dispatch_After]])</f>
        <v>0</v>
      </c>
      <c r="M57" t="s">
        <v>2030</v>
      </c>
      <c r="N57">
        <v>957</v>
      </c>
      <c r="O57" s="16">
        <v>1657</v>
      </c>
      <c r="P57" s="16">
        <v>628</v>
      </c>
      <c r="Q57">
        <v>12</v>
      </c>
      <c r="R57" t="str">
        <f t="shared" si="2"/>
        <v>OK</v>
      </c>
      <c r="S57" t="s">
        <v>2034</v>
      </c>
      <c r="T57" t="s">
        <v>2038</v>
      </c>
      <c r="U57" t="s">
        <v>2086</v>
      </c>
      <c r="V57" t="s">
        <v>2092</v>
      </c>
      <c r="W57" t="s">
        <v>2096</v>
      </c>
      <c r="X57">
        <v>3.8</v>
      </c>
      <c r="Y57">
        <f t="shared" si="1"/>
        <v>3.8</v>
      </c>
      <c r="Z57" s="14" t="str">
        <f>LEFT(Table1[[#This Row],[Rating After]],3)</f>
        <v>3.8</v>
      </c>
      <c r="AA57" s="11">
        <f>Table1[[#This Row],[Revenue ($)]]/(Table1[[#This Row],[Distance (KM)]])</f>
        <v>1.7314524555903865</v>
      </c>
    </row>
    <row r="58" spans="1:27" x14ac:dyDescent="0.3">
      <c r="A58" t="s">
        <v>958</v>
      </c>
      <c r="B58" s="1" t="s">
        <v>1958</v>
      </c>
      <c r="C58" s="1" t="s">
        <v>2138</v>
      </c>
      <c r="D58" s="1" t="s">
        <v>1970</v>
      </c>
      <c r="E58" s="1" t="str">
        <f t="shared" si="0"/>
        <v>2024/02/09</v>
      </c>
      <c r="F58" s="1" t="s">
        <v>1968</v>
      </c>
      <c r="G58" t="str">
        <f t="shared" si="4"/>
        <v>2024/02/09</v>
      </c>
      <c r="H58" s="13" t="s">
        <v>2161</v>
      </c>
      <c r="I58" s="7">
        <f>(Table1[[#This Row],[Actual Arrival]]-Table1[[#This Row],[Ezpected_Arrival_After]])*24</f>
        <v>18.999999999941792</v>
      </c>
      <c r="J58" s="7">
        <f>(Table1[[#This Row],[Actual_Arrival After]]-Table1[[#This Row],[Ezpected_Arrival_After]])</f>
        <v>0</v>
      </c>
      <c r="K58" s="7">
        <f>IF(Table1[[#This Row],[Actual_Arrival After]]&lt;=Table1[[#This Row],[Ezpected_Arrival_After]],1,0)</f>
        <v>1</v>
      </c>
      <c r="L58" s="7">
        <f>(Table1[[#This Row],[Actual_Arrival After]]-Table1[[#This Row],[Dispatch_After]])</f>
        <v>0</v>
      </c>
      <c r="M58" t="s">
        <v>2031</v>
      </c>
      <c r="N58">
        <v>532</v>
      </c>
      <c r="O58" s="16">
        <v>3081</v>
      </c>
      <c r="P58" s="16">
        <v>436</v>
      </c>
      <c r="Q58">
        <v>8</v>
      </c>
      <c r="R58" t="str">
        <f t="shared" si="2"/>
        <v>OK</v>
      </c>
      <c r="S58" t="s">
        <v>2035</v>
      </c>
      <c r="T58" t="s">
        <v>2038</v>
      </c>
      <c r="U58" t="s">
        <v>2051</v>
      </c>
      <c r="V58" t="s">
        <v>2092</v>
      </c>
      <c r="W58" t="s">
        <v>2096</v>
      </c>
      <c r="X58">
        <v>4</v>
      </c>
      <c r="Y58">
        <f t="shared" si="1"/>
        <v>4</v>
      </c>
      <c r="Z58" s="14" t="str">
        <f>LEFT(Table1[[#This Row],[Rating After]],3)</f>
        <v>4</v>
      </c>
      <c r="AA58" s="11">
        <f>Table1[[#This Row],[Revenue ($)]]/(Table1[[#This Row],[Distance (KM)]])</f>
        <v>5.791353383458647</v>
      </c>
    </row>
    <row r="59" spans="1:27" x14ac:dyDescent="0.3">
      <c r="A59" t="s">
        <v>957</v>
      </c>
      <c r="B59" s="1" t="s">
        <v>1957</v>
      </c>
      <c r="C59" s="1" t="s">
        <v>2138</v>
      </c>
      <c r="D59" s="1" t="s">
        <v>1969</v>
      </c>
      <c r="E59" s="1" t="str">
        <f t="shared" si="0"/>
        <v>2024/02/09</v>
      </c>
      <c r="F59" s="1" t="s">
        <v>1967</v>
      </c>
      <c r="G59" t="str">
        <f t="shared" si="4"/>
        <v>2024/02/09</v>
      </c>
      <c r="H59" s="13" t="s">
        <v>2161</v>
      </c>
      <c r="I59" s="7">
        <f>(Table1[[#This Row],[Actual Arrival]]-Table1[[#This Row],[Ezpected_Arrival_After]])*24</f>
        <v>18</v>
      </c>
      <c r="J59" s="7">
        <f>(Table1[[#This Row],[Actual_Arrival After]]-Table1[[#This Row],[Ezpected_Arrival_After]])</f>
        <v>0</v>
      </c>
      <c r="K59" s="7">
        <f>IF(Table1[[#This Row],[Actual_Arrival After]]&lt;=Table1[[#This Row],[Ezpected_Arrival_After]],1,0)</f>
        <v>1</v>
      </c>
      <c r="L59" s="7">
        <f>(Table1[[#This Row],[Actual_Arrival After]]-Table1[[#This Row],[Dispatch_After]])</f>
        <v>0</v>
      </c>
      <c r="M59" t="s">
        <v>2032</v>
      </c>
      <c r="N59">
        <v>241</v>
      </c>
      <c r="O59" s="16">
        <v>3597</v>
      </c>
      <c r="P59" s="16">
        <v>253</v>
      </c>
      <c r="Q59">
        <v>26</v>
      </c>
      <c r="R59" t="str">
        <f t="shared" si="2"/>
        <v>OK</v>
      </c>
      <c r="S59" t="s">
        <v>2035</v>
      </c>
      <c r="T59" t="s">
        <v>2040</v>
      </c>
      <c r="U59" t="s">
        <v>2050</v>
      </c>
      <c r="V59" t="s">
        <v>2094</v>
      </c>
      <c r="W59" t="s">
        <v>2097</v>
      </c>
      <c r="X59">
        <v>4.2</v>
      </c>
      <c r="Y59">
        <f t="shared" si="1"/>
        <v>4.2</v>
      </c>
      <c r="Z59" s="14" t="str">
        <f>LEFT(Table1[[#This Row],[Rating After]],3)</f>
        <v>4.2</v>
      </c>
      <c r="AA59" s="11">
        <f>Table1[[#This Row],[Revenue ($)]]/(Table1[[#This Row],[Distance (KM)]])</f>
        <v>14.925311203319502</v>
      </c>
    </row>
    <row r="60" spans="1:27" x14ac:dyDescent="0.3">
      <c r="A60" t="s">
        <v>956</v>
      </c>
      <c r="B60" s="1" t="s">
        <v>1956</v>
      </c>
      <c r="C60" s="1" t="s">
        <v>2138</v>
      </c>
      <c r="D60" s="1" t="s">
        <v>1968</v>
      </c>
      <c r="E60" s="1" t="str">
        <f t="shared" si="0"/>
        <v>2024/02/09</v>
      </c>
      <c r="F60" s="1" t="s">
        <v>1966</v>
      </c>
      <c r="G60" t="str">
        <f t="shared" si="4"/>
        <v>2024/02/09</v>
      </c>
      <c r="H60" s="13" t="s">
        <v>2161</v>
      </c>
      <c r="I60" s="7">
        <f>(Table1[[#This Row],[Actual Arrival]]-Table1[[#This Row],[Ezpected_Arrival_After]])*24</f>
        <v>17.000000000058208</v>
      </c>
      <c r="J60" s="7">
        <f>(Table1[[#This Row],[Actual_Arrival After]]-Table1[[#This Row],[Ezpected_Arrival_After]])</f>
        <v>0</v>
      </c>
      <c r="K60" s="7">
        <f>IF(Table1[[#This Row],[Actual_Arrival After]]&lt;=Table1[[#This Row],[Ezpected_Arrival_After]],1,0)</f>
        <v>1</v>
      </c>
      <c r="L60" s="7">
        <f>(Table1[[#This Row],[Actual_Arrival After]]-Table1[[#This Row],[Dispatch_After]])</f>
        <v>0</v>
      </c>
      <c r="M60" t="s">
        <v>2032</v>
      </c>
      <c r="N60">
        <v>613</v>
      </c>
      <c r="O60" s="16">
        <v>2578</v>
      </c>
      <c r="P60" s="16">
        <v>767</v>
      </c>
      <c r="Q60">
        <v>3</v>
      </c>
      <c r="R60" t="str">
        <f t="shared" si="2"/>
        <v>OK</v>
      </c>
      <c r="S60" t="s">
        <v>2036</v>
      </c>
      <c r="T60" t="s">
        <v>2039</v>
      </c>
      <c r="U60" t="s">
        <v>2076</v>
      </c>
      <c r="V60" t="s">
        <v>2091</v>
      </c>
      <c r="W60" t="s">
        <v>2096</v>
      </c>
      <c r="Y60">
        <f t="shared" si="1"/>
        <v>4.3169491525423709</v>
      </c>
      <c r="Z60" s="14" t="str">
        <f>LEFT(Table1[[#This Row],[Rating After]],3)</f>
        <v>4.3</v>
      </c>
      <c r="AA60" s="11">
        <f>Table1[[#This Row],[Revenue ($)]]/(Table1[[#This Row],[Distance (KM)]])</f>
        <v>4.205546492659054</v>
      </c>
    </row>
    <row r="61" spans="1:27" x14ac:dyDescent="0.3">
      <c r="A61" t="s">
        <v>955</v>
      </c>
      <c r="B61" s="1" t="s">
        <v>1955</v>
      </c>
      <c r="C61" s="1" t="s">
        <v>2138</v>
      </c>
      <c r="D61" s="1" t="s">
        <v>1967</v>
      </c>
      <c r="E61" s="1" t="str">
        <f t="shared" si="0"/>
        <v>2024/02/09</v>
      </c>
      <c r="F61" s="1" t="s">
        <v>1965</v>
      </c>
      <c r="G61" t="str">
        <f t="shared" si="4"/>
        <v>2024/02/09</v>
      </c>
      <c r="H61" s="13" t="s">
        <v>2161</v>
      </c>
      <c r="I61" s="7">
        <f>(Table1[[#This Row],[Actual Arrival]]-Table1[[#This Row],[Ezpected_Arrival_After]])*24</f>
        <v>15.999999999941792</v>
      </c>
      <c r="J61" s="7">
        <f>(Table1[[#This Row],[Actual_Arrival After]]-Table1[[#This Row],[Ezpected_Arrival_After]])</f>
        <v>0</v>
      </c>
      <c r="K61" s="7">
        <f>IF(Table1[[#This Row],[Actual_Arrival After]]&lt;=Table1[[#This Row],[Ezpected_Arrival_After]],1,0)</f>
        <v>1</v>
      </c>
      <c r="L61" s="7">
        <f>(Table1[[#This Row],[Actual_Arrival After]]-Table1[[#This Row],[Dispatch_After]])</f>
        <v>0</v>
      </c>
      <c r="M61" t="s">
        <v>2028</v>
      </c>
      <c r="N61">
        <v>910</v>
      </c>
      <c r="O61" s="16">
        <v>1167</v>
      </c>
      <c r="P61" s="16">
        <v>717</v>
      </c>
      <c r="Q61">
        <v>17</v>
      </c>
      <c r="R61" t="str">
        <f t="shared" si="2"/>
        <v>OK</v>
      </c>
      <c r="S61" t="s">
        <v>2035</v>
      </c>
      <c r="T61" t="s">
        <v>2038</v>
      </c>
      <c r="U61" t="s">
        <v>2085</v>
      </c>
      <c r="V61" t="s">
        <v>2093</v>
      </c>
      <c r="W61" t="s">
        <v>2096</v>
      </c>
      <c r="X61">
        <v>3.8</v>
      </c>
      <c r="Y61">
        <f t="shared" si="1"/>
        <v>3.8</v>
      </c>
      <c r="Z61" s="14" t="str">
        <f>LEFT(Table1[[#This Row],[Rating After]],3)</f>
        <v>3.8</v>
      </c>
      <c r="AA61" s="11">
        <f>Table1[[#This Row],[Revenue ($)]]/(Table1[[#This Row],[Distance (KM)]])</f>
        <v>1.2824175824175825</v>
      </c>
    </row>
    <row r="62" spans="1:27" x14ac:dyDescent="0.3">
      <c r="A62" t="s">
        <v>954</v>
      </c>
      <c r="B62" s="1" t="s">
        <v>1954</v>
      </c>
      <c r="C62" s="1" t="s">
        <v>2138</v>
      </c>
      <c r="D62" s="1" t="s">
        <v>1966</v>
      </c>
      <c r="E62" s="1" t="str">
        <f t="shared" si="0"/>
        <v>2024/02/09</v>
      </c>
      <c r="F62" s="1" t="s">
        <v>1964</v>
      </c>
      <c r="G62" t="str">
        <f t="shared" si="4"/>
        <v>2024/02/09</v>
      </c>
      <c r="H62" s="13" t="s">
        <v>2161</v>
      </c>
      <c r="I62" s="7">
        <f>(Table1[[#This Row],[Actual Arrival]]-Table1[[#This Row],[Ezpected_Arrival_After]])*24</f>
        <v>15</v>
      </c>
      <c r="J62" s="7">
        <f>(Table1[[#This Row],[Actual_Arrival After]]-Table1[[#This Row],[Ezpected_Arrival_After]])</f>
        <v>0</v>
      </c>
      <c r="K62" s="7">
        <f>IF(Table1[[#This Row],[Actual_Arrival After]]&lt;=Table1[[#This Row],[Ezpected_Arrival_After]],1,0)</f>
        <v>1</v>
      </c>
      <c r="L62" s="7">
        <f>(Table1[[#This Row],[Actual_Arrival After]]-Table1[[#This Row],[Dispatch_After]])</f>
        <v>0</v>
      </c>
      <c r="M62" t="s">
        <v>2029</v>
      </c>
      <c r="N62">
        <v>390</v>
      </c>
      <c r="O62" s="16">
        <v>1164</v>
      </c>
      <c r="P62" s="16">
        <v>775</v>
      </c>
      <c r="Q62">
        <v>1</v>
      </c>
      <c r="R62" t="str">
        <f t="shared" si="2"/>
        <v>OK</v>
      </c>
      <c r="S62" t="s">
        <v>2034</v>
      </c>
      <c r="T62" t="s">
        <v>2038</v>
      </c>
      <c r="U62" t="s">
        <v>2067</v>
      </c>
      <c r="V62" t="s">
        <v>2094</v>
      </c>
      <c r="W62" t="s">
        <v>2097</v>
      </c>
      <c r="X62">
        <v>4.7</v>
      </c>
      <c r="Y62">
        <f t="shared" si="1"/>
        <v>4.7</v>
      </c>
      <c r="Z62" s="14" t="str">
        <f>LEFT(Table1[[#This Row],[Rating After]],3)</f>
        <v>4.7</v>
      </c>
      <c r="AA62" s="11">
        <f>Table1[[#This Row],[Revenue ($)]]/(Table1[[#This Row],[Distance (KM)]])</f>
        <v>2.9846153846153847</v>
      </c>
    </row>
    <row r="63" spans="1:27" x14ac:dyDescent="0.3">
      <c r="A63" t="s">
        <v>953</v>
      </c>
      <c r="B63" s="1" t="s">
        <v>1953</v>
      </c>
      <c r="C63" s="1" t="s">
        <v>2138</v>
      </c>
      <c r="D63" s="1" t="s">
        <v>1965</v>
      </c>
      <c r="E63" s="1" t="str">
        <f t="shared" si="0"/>
        <v>2024/02/09</v>
      </c>
      <c r="F63" s="1" t="s">
        <v>1963</v>
      </c>
      <c r="G63" t="str">
        <f t="shared" si="4"/>
        <v>2024/02/09</v>
      </c>
      <c r="H63" s="13" t="s">
        <v>2161</v>
      </c>
      <c r="I63" s="7">
        <f>(Table1[[#This Row],[Actual Arrival]]-Table1[[#This Row],[Ezpected_Arrival_After]])*24</f>
        <v>14.000000000058208</v>
      </c>
      <c r="J63" s="7">
        <f>(Table1[[#This Row],[Actual_Arrival After]]-Table1[[#This Row],[Ezpected_Arrival_After]])</f>
        <v>0</v>
      </c>
      <c r="K63" s="7">
        <f>IF(Table1[[#This Row],[Actual_Arrival After]]&lt;=Table1[[#This Row],[Ezpected_Arrival_After]],1,0)</f>
        <v>1</v>
      </c>
      <c r="L63" s="7">
        <f>(Table1[[#This Row],[Actual_Arrival After]]-Table1[[#This Row],[Dispatch_After]])</f>
        <v>0</v>
      </c>
      <c r="M63" t="s">
        <v>2028</v>
      </c>
      <c r="N63">
        <v>906</v>
      </c>
      <c r="O63" s="16">
        <v>525</v>
      </c>
      <c r="P63" s="16">
        <v>573</v>
      </c>
      <c r="Q63">
        <v>6</v>
      </c>
      <c r="R63" t="str">
        <f t="shared" si="2"/>
        <v>OK</v>
      </c>
      <c r="S63" t="s">
        <v>2035</v>
      </c>
      <c r="T63" t="s">
        <v>2038</v>
      </c>
      <c r="U63" t="s">
        <v>2068</v>
      </c>
      <c r="V63" t="s">
        <v>2092</v>
      </c>
      <c r="W63" t="s">
        <v>2096</v>
      </c>
      <c r="X63">
        <v>4.5</v>
      </c>
      <c r="Y63">
        <f t="shared" si="1"/>
        <v>4.5</v>
      </c>
      <c r="Z63" s="14" t="str">
        <f>LEFT(Table1[[#This Row],[Rating After]],3)</f>
        <v>4.5</v>
      </c>
      <c r="AA63" s="11">
        <f>Table1[[#This Row],[Revenue ($)]]/(Table1[[#This Row],[Distance (KM)]])</f>
        <v>0.57947019867549665</v>
      </c>
    </row>
    <row r="64" spans="1:27" x14ac:dyDescent="0.3">
      <c r="A64" t="s">
        <v>952</v>
      </c>
      <c r="B64" s="1" t="s">
        <v>1952</v>
      </c>
      <c r="C64" s="1" t="s">
        <v>2138</v>
      </c>
      <c r="D64" s="1" t="s">
        <v>1964</v>
      </c>
      <c r="E64" s="1" t="str">
        <f t="shared" si="0"/>
        <v>2024/02/09</v>
      </c>
      <c r="F64" s="1" t="s">
        <v>1962</v>
      </c>
      <c r="G64" t="str">
        <f t="shared" si="4"/>
        <v>2024/02/09</v>
      </c>
      <c r="H64" s="13" t="s">
        <v>2161</v>
      </c>
      <c r="I64" s="7">
        <f>(Table1[[#This Row],[Actual Arrival]]-Table1[[#This Row],[Ezpected_Arrival_After]])*24</f>
        <v>12.999999999941792</v>
      </c>
      <c r="J64" s="7">
        <f>(Table1[[#This Row],[Actual_Arrival After]]-Table1[[#This Row],[Ezpected_Arrival_After]])</f>
        <v>0</v>
      </c>
      <c r="K64" s="7">
        <f>IF(Table1[[#This Row],[Actual_Arrival After]]&lt;=Table1[[#This Row],[Ezpected_Arrival_After]],1,0)</f>
        <v>1</v>
      </c>
      <c r="L64" s="7">
        <f>(Table1[[#This Row],[Actual_Arrival After]]-Table1[[#This Row],[Dispatch_After]])</f>
        <v>0</v>
      </c>
      <c r="M64" t="s">
        <v>2028</v>
      </c>
      <c r="N64">
        <v>363</v>
      </c>
      <c r="O64" s="16">
        <v>4751</v>
      </c>
      <c r="P64" s="16">
        <v>88</v>
      </c>
      <c r="Q64">
        <v>18</v>
      </c>
      <c r="R64" t="str">
        <f t="shared" si="2"/>
        <v>OK</v>
      </c>
      <c r="S64" t="s">
        <v>2036</v>
      </c>
      <c r="T64" t="s">
        <v>2039</v>
      </c>
      <c r="U64" t="s">
        <v>2047</v>
      </c>
      <c r="V64" t="s">
        <v>2092</v>
      </c>
      <c r="W64" t="s">
        <v>2096</v>
      </c>
      <c r="Y64">
        <f t="shared" si="1"/>
        <v>4.2649999999999979</v>
      </c>
      <c r="Z64" s="14" t="str">
        <f>LEFT(Table1[[#This Row],[Rating After]],3)</f>
        <v>4.2</v>
      </c>
      <c r="AA64" s="11">
        <f>Table1[[#This Row],[Revenue ($)]]/(Table1[[#This Row],[Distance (KM)]])</f>
        <v>13.088154269972451</v>
      </c>
    </row>
    <row r="65" spans="1:27" x14ac:dyDescent="0.3">
      <c r="A65" t="s">
        <v>951</v>
      </c>
      <c r="B65" s="1" t="s">
        <v>1951</v>
      </c>
      <c r="C65" s="1" t="s">
        <v>2138</v>
      </c>
      <c r="D65" s="1" t="s">
        <v>1963</v>
      </c>
      <c r="E65" s="1" t="str">
        <f t="shared" si="0"/>
        <v>2024/02/09</v>
      </c>
      <c r="F65" s="1" t="s">
        <v>1961</v>
      </c>
      <c r="G65" t="str">
        <f t="shared" si="4"/>
        <v>2024/02/09</v>
      </c>
      <c r="H65" s="13" t="s">
        <v>2161</v>
      </c>
      <c r="I65" s="7">
        <f>(Table1[[#This Row],[Actual Arrival]]-Table1[[#This Row],[Ezpected_Arrival_After]])*24</f>
        <v>12</v>
      </c>
      <c r="J65" s="7">
        <f>(Table1[[#This Row],[Actual_Arrival After]]-Table1[[#This Row],[Ezpected_Arrival_After]])</f>
        <v>0</v>
      </c>
      <c r="K65" s="7">
        <f>IF(Table1[[#This Row],[Actual_Arrival After]]&lt;=Table1[[#This Row],[Ezpected_Arrival_After]],1,0)</f>
        <v>1</v>
      </c>
      <c r="L65" s="7">
        <f>(Table1[[#This Row],[Actual_Arrival After]]-Table1[[#This Row],[Dispatch_After]])</f>
        <v>0</v>
      </c>
      <c r="M65" t="s">
        <v>2028</v>
      </c>
      <c r="N65">
        <v>169</v>
      </c>
      <c r="O65" s="16">
        <v>2562</v>
      </c>
      <c r="P65" s="16">
        <v>274</v>
      </c>
      <c r="Q65">
        <v>26</v>
      </c>
      <c r="R65" t="str">
        <f t="shared" si="2"/>
        <v>OK</v>
      </c>
      <c r="S65" t="s">
        <v>2034</v>
      </c>
      <c r="T65" t="s">
        <v>2040</v>
      </c>
      <c r="U65" t="s">
        <v>2060</v>
      </c>
      <c r="V65" t="s">
        <v>2095</v>
      </c>
      <c r="W65" t="s">
        <v>2097</v>
      </c>
      <c r="X65">
        <v>4.5</v>
      </c>
      <c r="Y65">
        <f t="shared" si="1"/>
        <v>4.5</v>
      </c>
      <c r="Z65" s="14" t="str">
        <f>LEFT(Table1[[#This Row],[Rating After]],3)</f>
        <v>4.5</v>
      </c>
      <c r="AA65" s="11">
        <f>Table1[[#This Row],[Revenue ($)]]/(Table1[[#This Row],[Distance (KM)]])</f>
        <v>15.159763313609467</v>
      </c>
    </row>
    <row r="66" spans="1:27" x14ac:dyDescent="0.3">
      <c r="A66" t="s">
        <v>950</v>
      </c>
      <c r="B66" s="1" t="s">
        <v>1950</v>
      </c>
      <c r="C66" s="1" t="s">
        <v>2137</v>
      </c>
      <c r="D66" s="1" t="s">
        <v>1962</v>
      </c>
      <c r="E66" s="1" t="str">
        <f t="shared" ref="E66:E129" si="5">TEXT(D66,"yyyy/mm/dd")</f>
        <v>2024/02/09</v>
      </c>
      <c r="F66" s="1" t="s">
        <v>1960</v>
      </c>
      <c r="G66" t="str">
        <f t="shared" si="4"/>
        <v>2024/02/09</v>
      </c>
      <c r="H66" s="13" t="s">
        <v>2161</v>
      </c>
      <c r="I66" s="7">
        <f>(Table1[[#This Row],[Actual Arrival]]-Table1[[#This Row],[Ezpected_Arrival_After]])*24</f>
        <v>11.000000000058208</v>
      </c>
      <c r="J66" s="7">
        <f>(Table1[[#This Row],[Actual_Arrival After]]-Table1[[#This Row],[Ezpected_Arrival_After]])</f>
        <v>0</v>
      </c>
      <c r="K66" s="7">
        <f>IF(Table1[[#This Row],[Actual_Arrival After]]&lt;=Table1[[#This Row],[Ezpected_Arrival_After]],1,0)</f>
        <v>1</v>
      </c>
      <c r="L66" s="7">
        <f>(Table1[[#This Row],[Actual_Arrival After]]-Table1[[#This Row],[Dispatch_After]])</f>
        <v>1</v>
      </c>
      <c r="M66" t="s">
        <v>2032</v>
      </c>
      <c r="N66">
        <v>388</v>
      </c>
      <c r="O66" s="16">
        <v>673</v>
      </c>
      <c r="P66" s="16">
        <v>532</v>
      </c>
      <c r="Q66">
        <v>12</v>
      </c>
      <c r="R66" t="str">
        <f t="shared" ref="R66:R129" si="6">IF(Q66&lt;=0, "Flag Record", "OK")</f>
        <v>OK</v>
      </c>
      <c r="S66" t="s">
        <v>2035</v>
      </c>
      <c r="T66" t="s">
        <v>2039</v>
      </c>
      <c r="U66" t="s">
        <v>2055</v>
      </c>
      <c r="V66" t="s">
        <v>2094</v>
      </c>
      <c r="W66" t="s">
        <v>2096</v>
      </c>
      <c r="X66">
        <v>4.2</v>
      </c>
      <c r="Y66">
        <f t="shared" ref="Y66:Y129" si="7">IF(ISBLANK(X66), AVERAGEIFS(X:X, V:V, V66, W:W, W66), X66)</f>
        <v>4.2</v>
      </c>
      <c r="Z66" s="14" t="str">
        <f>LEFT(Table1[[#This Row],[Rating After]],3)</f>
        <v>4.2</v>
      </c>
      <c r="AA66" s="11">
        <f>Table1[[#This Row],[Revenue ($)]]/(Table1[[#This Row],[Distance (KM)]])</f>
        <v>1.7345360824742269</v>
      </c>
    </row>
    <row r="67" spans="1:27" x14ac:dyDescent="0.3">
      <c r="A67" t="s">
        <v>949</v>
      </c>
      <c r="B67" s="1" t="s">
        <v>1949</v>
      </c>
      <c r="C67" s="1" t="s">
        <v>2137</v>
      </c>
      <c r="D67" s="1" t="s">
        <v>1961</v>
      </c>
      <c r="E67" s="1" t="str">
        <f t="shared" si="5"/>
        <v>2024/02/09</v>
      </c>
      <c r="F67" s="1" t="s">
        <v>1959</v>
      </c>
      <c r="G67" t="str">
        <f t="shared" si="4"/>
        <v>2024/02/09</v>
      </c>
      <c r="H67" s="13" t="s">
        <v>2161</v>
      </c>
      <c r="I67" s="7">
        <f>(Table1[[#This Row],[Actual Arrival]]-Table1[[#This Row],[Ezpected_Arrival_After]])*24</f>
        <v>9.9999999999417923</v>
      </c>
      <c r="J67" s="7">
        <f>(Table1[[#This Row],[Actual_Arrival After]]-Table1[[#This Row],[Ezpected_Arrival_After]])</f>
        <v>0</v>
      </c>
      <c r="K67" s="7">
        <f>IF(Table1[[#This Row],[Actual_Arrival After]]&lt;=Table1[[#This Row],[Ezpected_Arrival_After]],1,0)</f>
        <v>1</v>
      </c>
      <c r="L67" s="7">
        <f>(Table1[[#This Row],[Actual_Arrival After]]-Table1[[#This Row],[Dispatch_After]])</f>
        <v>1</v>
      </c>
      <c r="M67" t="s">
        <v>2031</v>
      </c>
      <c r="N67">
        <v>61</v>
      </c>
      <c r="O67" s="16">
        <v>568</v>
      </c>
      <c r="P67" s="16">
        <v>195</v>
      </c>
      <c r="Q67">
        <v>8</v>
      </c>
      <c r="R67" t="str">
        <f t="shared" si="6"/>
        <v>OK</v>
      </c>
      <c r="S67" t="s">
        <v>2036</v>
      </c>
      <c r="T67" t="s">
        <v>2039</v>
      </c>
      <c r="U67" t="s">
        <v>2048</v>
      </c>
      <c r="V67" t="s">
        <v>2091</v>
      </c>
      <c r="W67" t="s">
        <v>2097</v>
      </c>
      <c r="X67">
        <v>4.2</v>
      </c>
      <c r="Y67">
        <f t="shared" si="7"/>
        <v>4.2</v>
      </c>
      <c r="Z67" s="14" t="str">
        <f>LEFT(Table1[[#This Row],[Rating After]],3)</f>
        <v>4.2</v>
      </c>
      <c r="AA67" s="11">
        <f>Table1[[#This Row],[Revenue ($)]]/(Table1[[#This Row],[Distance (KM)]])</f>
        <v>9.3114754098360653</v>
      </c>
    </row>
    <row r="68" spans="1:27" x14ac:dyDescent="0.3">
      <c r="A68" t="s">
        <v>948</v>
      </c>
      <c r="B68" s="1" t="s">
        <v>1948</v>
      </c>
      <c r="C68" s="1" t="s">
        <v>2137</v>
      </c>
      <c r="D68" s="1" t="s">
        <v>1960</v>
      </c>
      <c r="E68" s="1" t="str">
        <f t="shared" si="5"/>
        <v>2024/02/09</v>
      </c>
      <c r="F68" s="1" t="s">
        <v>1958</v>
      </c>
      <c r="G68" t="str">
        <f t="shared" si="4"/>
        <v>2024/02/09</v>
      </c>
      <c r="H68" s="13" t="s">
        <v>2161</v>
      </c>
      <c r="I68" s="7">
        <f>(Table1[[#This Row],[Actual Arrival]]-Table1[[#This Row],[Ezpected_Arrival_After]])*24</f>
        <v>9</v>
      </c>
      <c r="J68" s="7">
        <f>(Table1[[#This Row],[Actual_Arrival After]]-Table1[[#This Row],[Ezpected_Arrival_After]])</f>
        <v>0</v>
      </c>
      <c r="K68" s="7">
        <f>IF(Table1[[#This Row],[Actual_Arrival After]]&lt;=Table1[[#This Row],[Ezpected_Arrival_After]],1,0)</f>
        <v>1</v>
      </c>
      <c r="L68" s="7">
        <f>(Table1[[#This Row],[Actual_Arrival After]]-Table1[[#This Row],[Dispatch_After]])</f>
        <v>1</v>
      </c>
      <c r="M68" t="s">
        <v>2027</v>
      </c>
      <c r="N68">
        <v>951</v>
      </c>
      <c r="O68" s="16">
        <v>4532</v>
      </c>
      <c r="P68" s="16">
        <v>659</v>
      </c>
      <c r="Q68">
        <v>8</v>
      </c>
      <c r="R68" t="str">
        <f t="shared" si="6"/>
        <v>OK</v>
      </c>
      <c r="S68" t="s">
        <v>2034</v>
      </c>
      <c r="T68" t="s">
        <v>2037</v>
      </c>
      <c r="U68" t="s">
        <v>2071</v>
      </c>
      <c r="V68" t="s">
        <v>2093</v>
      </c>
      <c r="W68" t="s">
        <v>2097</v>
      </c>
      <c r="X68">
        <v>4</v>
      </c>
      <c r="Y68">
        <f t="shared" si="7"/>
        <v>4</v>
      </c>
      <c r="Z68" s="14" t="str">
        <f>LEFT(Table1[[#This Row],[Rating After]],3)</f>
        <v>4</v>
      </c>
      <c r="AA68" s="11">
        <f>Table1[[#This Row],[Revenue ($)]]/(Table1[[#This Row],[Distance (KM)]])</f>
        <v>4.7655099894847526</v>
      </c>
    </row>
    <row r="69" spans="1:27" x14ac:dyDescent="0.3">
      <c r="A69" t="s">
        <v>947</v>
      </c>
      <c r="B69" s="1" t="s">
        <v>1947</v>
      </c>
      <c r="C69" s="1" t="s">
        <v>2137</v>
      </c>
      <c r="D69" s="1" t="s">
        <v>1959</v>
      </c>
      <c r="E69" s="1" t="str">
        <f t="shared" si="5"/>
        <v>2024/02/09</v>
      </c>
      <c r="F69" s="1" t="s">
        <v>1957</v>
      </c>
      <c r="G69" t="str">
        <f t="shared" si="4"/>
        <v>2024/02/09</v>
      </c>
      <c r="H69" s="13" t="s">
        <v>2161</v>
      </c>
      <c r="I69" s="7">
        <f>(Table1[[#This Row],[Actual Arrival]]-Table1[[#This Row],[Ezpected_Arrival_After]])*24</f>
        <v>8.0000000000582077</v>
      </c>
      <c r="J69" s="7">
        <f>(Table1[[#This Row],[Actual_Arrival After]]-Table1[[#This Row],[Ezpected_Arrival_After]])</f>
        <v>0</v>
      </c>
      <c r="K69" s="7">
        <f>IF(Table1[[#This Row],[Actual_Arrival After]]&lt;=Table1[[#This Row],[Ezpected_Arrival_After]],1,0)</f>
        <v>1</v>
      </c>
      <c r="L69" s="7">
        <f>(Table1[[#This Row],[Actual_Arrival After]]-Table1[[#This Row],[Dispatch_After]])</f>
        <v>1</v>
      </c>
      <c r="M69" t="s">
        <v>2027</v>
      </c>
      <c r="N69">
        <v>73</v>
      </c>
      <c r="O69" s="16">
        <v>2307</v>
      </c>
      <c r="P69" s="16">
        <v>353</v>
      </c>
      <c r="Q69">
        <v>18</v>
      </c>
      <c r="R69" t="str">
        <f t="shared" si="6"/>
        <v>OK</v>
      </c>
      <c r="S69" t="s">
        <v>2036</v>
      </c>
      <c r="T69" t="s">
        <v>2038</v>
      </c>
      <c r="U69" t="s">
        <v>2043</v>
      </c>
      <c r="V69" t="s">
        <v>2094</v>
      </c>
      <c r="W69" t="s">
        <v>2097</v>
      </c>
      <c r="X69">
        <v>4.7</v>
      </c>
      <c r="Y69">
        <f t="shared" si="7"/>
        <v>4.7</v>
      </c>
      <c r="Z69" s="14" t="str">
        <f>LEFT(Table1[[#This Row],[Rating After]],3)</f>
        <v>4.7</v>
      </c>
      <c r="AA69" s="11">
        <f>Table1[[#This Row],[Revenue ($)]]/(Table1[[#This Row],[Distance (KM)]])</f>
        <v>31.602739726027398</v>
      </c>
    </row>
    <row r="70" spans="1:27" x14ac:dyDescent="0.3">
      <c r="A70" t="s">
        <v>946</v>
      </c>
      <c r="B70" s="1" t="s">
        <v>1946</v>
      </c>
      <c r="C70" s="1" t="s">
        <v>2137</v>
      </c>
      <c r="D70" s="1" t="s">
        <v>1958</v>
      </c>
      <c r="E70" s="1" t="str">
        <f t="shared" si="5"/>
        <v>2024/02/09</v>
      </c>
      <c r="F70" s="1" t="s">
        <v>1956</v>
      </c>
      <c r="G70" t="str">
        <f t="shared" si="4"/>
        <v>2024/02/09</v>
      </c>
      <c r="H70" s="13" t="s">
        <v>2161</v>
      </c>
      <c r="I70" s="7">
        <f>(Table1[[#This Row],[Actual Arrival]]-Table1[[#This Row],[Ezpected_Arrival_After]])*24</f>
        <v>6.9999999999417923</v>
      </c>
      <c r="J70" s="7">
        <f>(Table1[[#This Row],[Actual_Arrival After]]-Table1[[#This Row],[Ezpected_Arrival_After]])</f>
        <v>0</v>
      </c>
      <c r="K70" s="7">
        <f>IF(Table1[[#This Row],[Actual_Arrival After]]&lt;=Table1[[#This Row],[Ezpected_Arrival_After]],1,0)</f>
        <v>1</v>
      </c>
      <c r="L70" s="7">
        <f>(Table1[[#This Row],[Actual_Arrival After]]-Table1[[#This Row],[Dispatch_After]])</f>
        <v>1</v>
      </c>
      <c r="M70" t="s">
        <v>2028</v>
      </c>
      <c r="N70">
        <v>944</v>
      </c>
      <c r="O70" s="16">
        <v>1784</v>
      </c>
      <c r="P70" s="16">
        <v>400</v>
      </c>
      <c r="Q70">
        <v>21</v>
      </c>
      <c r="R70" t="str">
        <f t="shared" si="6"/>
        <v>OK</v>
      </c>
      <c r="S70" t="s">
        <v>2033</v>
      </c>
      <c r="T70" t="s">
        <v>2038</v>
      </c>
      <c r="U70" t="s">
        <v>2070</v>
      </c>
      <c r="V70" t="s">
        <v>2091</v>
      </c>
      <c r="W70" t="s">
        <v>2097</v>
      </c>
      <c r="X70">
        <v>4.2</v>
      </c>
      <c r="Y70">
        <f t="shared" si="7"/>
        <v>4.2</v>
      </c>
      <c r="Z70" s="14" t="str">
        <f>LEFT(Table1[[#This Row],[Rating After]],3)</f>
        <v>4.2</v>
      </c>
      <c r="AA70" s="11">
        <f>Table1[[#This Row],[Revenue ($)]]/(Table1[[#This Row],[Distance (KM)]])</f>
        <v>1.8898305084745763</v>
      </c>
    </row>
    <row r="71" spans="1:27" x14ac:dyDescent="0.3">
      <c r="A71" t="s">
        <v>945</v>
      </c>
      <c r="B71" s="1" t="s">
        <v>1945</v>
      </c>
      <c r="C71" s="1" t="s">
        <v>2137</v>
      </c>
      <c r="D71" s="1" t="s">
        <v>1957</v>
      </c>
      <c r="E71" s="1" t="str">
        <f t="shared" si="5"/>
        <v>2024/02/09</v>
      </c>
      <c r="F71" s="1" t="s">
        <v>1955</v>
      </c>
      <c r="G71" t="str">
        <f t="shared" si="4"/>
        <v>2024/02/09</v>
      </c>
      <c r="H71" s="13" t="s">
        <v>2161</v>
      </c>
      <c r="I71" s="7">
        <f>(Table1[[#This Row],[Actual Arrival]]-Table1[[#This Row],[Ezpected_Arrival_After]])*24</f>
        <v>6</v>
      </c>
      <c r="J71" s="7">
        <f>(Table1[[#This Row],[Actual_Arrival After]]-Table1[[#This Row],[Ezpected_Arrival_After]])</f>
        <v>0</v>
      </c>
      <c r="K71" s="7">
        <f>IF(Table1[[#This Row],[Actual_Arrival After]]&lt;=Table1[[#This Row],[Ezpected_Arrival_After]],1,0)</f>
        <v>1</v>
      </c>
      <c r="L71" s="7">
        <f>(Table1[[#This Row],[Actual_Arrival After]]-Table1[[#This Row],[Dispatch_After]])</f>
        <v>1</v>
      </c>
      <c r="M71" t="s">
        <v>2028</v>
      </c>
      <c r="N71">
        <v>698</v>
      </c>
      <c r="O71" s="16">
        <v>1712</v>
      </c>
      <c r="P71" s="16">
        <v>578</v>
      </c>
      <c r="Q71">
        <v>7</v>
      </c>
      <c r="R71" t="str">
        <f t="shared" si="6"/>
        <v>OK</v>
      </c>
      <c r="S71" t="s">
        <v>2036</v>
      </c>
      <c r="T71" t="s">
        <v>2038</v>
      </c>
      <c r="U71" t="s">
        <v>2080</v>
      </c>
      <c r="V71" t="s">
        <v>2095</v>
      </c>
      <c r="W71" t="s">
        <v>2096</v>
      </c>
      <c r="Y71">
        <f t="shared" si="7"/>
        <v>4.2802816901408436</v>
      </c>
      <c r="Z71" s="14" t="str">
        <f>LEFT(Table1[[#This Row],[Rating After]],3)</f>
        <v>4.2</v>
      </c>
      <c r="AA71" s="11">
        <f>Table1[[#This Row],[Revenue ($)]]/(Table1[[#This Row],[Distance (KM)]])</f>
        <v>2.4527220630372493</v>
      </c>
    </row>
    <row r="72" spans="1:27" x14ac:dyDescent="0.3">
      <c r="A72" t="s">
        <v>944</v>
      </c>
      <c r="B72" s="1" t="s">
        <v>1944</v>
      </c>
      <c r="C72" s="1" t="s">
        <v>2137</v>
      </c>
      <c r="D72" s="1" t="s">
        <v>1956</v>
      </c>
      <c r="E72" s="1" t="str">
        <f t="shared" si="5"/>
        <v>2024/02/09</v>
      </c>
      <c r="F72" s="1" t="s">
        <v>1954</v>
      </c>
      <c r="G72" t="str">
        <f t="shared" si="4"/>
        <v>2024/02/09</v>
      </c>
      <c r="H72" s="13" t="s">
        <v>2161</v>
      </c>
      <c r="I72" s="7">
        <f>(Table1[[#This Row],[Actual Arrival]]-Table1[[#This Row],[Ezpected_Arrival_After]])*24</f>
        <v>5.0000000000582077</v>
      </c>
      <c r="J72" s="7">
        <f>(Table1[[#This Row],[Actual_Arrival After]]-Table1[[#This Row],[Ezpected_Arrival_After]])</f>
        <v>0</v>
      </c>
      <c r="K72" s="7">
        <f>IF(Table1[[#This Row],[Actual_Arrival After]]&lt;=Table1[[#This Row],[Ezpected_Arrival_After]],1,0)</f>
        <v>1</v>
      </c>
      <c r="L72" s="7">
        <f>(Table1[[#This Row],[Actual_Arrival After]]-Table1[[#This Row],[Dispatch_After]])</f>
        <v>1</v>
      </c>
      <c r="M72" t="s">
        <v>2030</v>
      </c>
      <c r="N72">
        <v>688</v>
      </c>
      <c r="O72" s="16">
        <v>3781</v>
      </c>
      <c r="P72" s="16">
        <v>702</v>
      </c>
      <c r="Q72">
        <v>6</v>
      </c>
      <c r="R72" t="str">
        <f t="shared" si="6"/>
        <v>OK</v>
      </c>
      <c r="S72" t="s">
        <v>2035</v>
      </c>
      <c r="T72" t="s">
        <v>2040</v>
      </c>
      <c r="U72" t="s">
        <v>2061</v>
      </c>
      <c r="V72" t="s">
        <v>2094</v>
      </c>
      <c r="W72" t="s">
        <v>2096</v>
      </c>
      <c r="X72">
        <v>4.5</v>
      </c>
      <c r="Y72">
        <f t="shared" si="7"/>
        <v>4.5</v>
      </c>
      <c r="Z72" s="14" t="str">
        <f>LEFT(Table1[[#This Row],[Rating After]],3)</f>
        <v>4.5</v>
      </c>
      <c r="AA72" s="11">
        <f>Table1[[#This Row],[Revenue ($)]]/(Table1[[#This Row],[Distance (KM)]])</f>
        <v>5.495639534883721</v>
      </c>
    </row>
    <row r="73" spans="1:27" x14ac:dyDescent="0.3">
      <c r="A73" t="s">
        <v>943</v>
      </c>
      <c r="B73" s="1" t="s">
        <v>1943</v>
      </c>
      <c r="C73" s="1" t="s">
        <v>2137</v>
      </c>
      <c r="D73" s="1" t="s">
        <v>1955</v>
      </c>
      <c r="E73" s="1" t="str">
        <f t="shared" si="5"/>
        <v>2024/02/09</v>
      </c>
      <c r="F73" s="1" t="s">
        <v>1953</v>
      </c>
      <c r="G73" t="str">
        <f t="shared" ref="G73:G136" si="8">TEXT(F73,"yyyy/mm/dd")</f>
        <v>2024/02/09</v>
      </c>
      <c r="H73" s="13" t="s">
        <v>2161</v>
      </c>
      <c r="I73" s="7">
        <f>(Table1[[#This Row],[Actual Arrival]]-Table1[[#This Row],[Ezpected_Arrival_After]])*24</f>
        <v>3.9999999999417923</v>
      </c>
      <c r="J73" s="7">
        <f>(Table1[[#This Row],[Actual_Arrival After]]-Table1[[#This Row],[Ezpected_Arrival_After]])</f>
        <v>0</v>
      </c>
      <c r="K73" s="7">
        <f>IF(Table1[[#This Row],[Actual_Arrival After]]&lt;=Table1[[#This Row],[Ezpected_Arrival_After]],1,0)</f>
        <v>1</v>
      </c>
      <c r="L73" s="7">
        <f>(Table1[[#This Row],[Actual_Arrival After]]-Table1[[#This Row],[Dispatch_After]])</f>
        <v>1</v>
      </c>
      <c r="M73" t="s">
        <v>2027</v>
      </c>
      <c r="N73">
        <v>487</v>
      </c>
      <c r="O73" s="16">
        <v>1389</v>
      </c>
      <c r="P73" s="16">
        <v>352</v>
      </c>
      <c r="Q73">
        <v>9</v>
      </c>
      <c r="R73" t="str">
        <f t="shared" si="6"/>
        <v>OK</v>
      </c>
      <c r="S73" t="s">
        <v>2033</v>
      </c>
      <c r="T73" t="s">
        <v>2037</v>
      </c>
      <c r="U73" t="s">
        <v>2051</v>
      </c>
      <c r="V73" t="s">
        <v>2095</v>
      </c>
      <c r="W73" t="s">
        <v>2097</v>
      </c>
      <c r="X73">
        <v>4.5</v>
      </c>
      <c r="Y73">
        <f t="shared" si="7"/>
        <v>4.5</v>
      </c>
      <c r="Z73" s="14" t="str">
        <f>LEFT(Table1[[#This Row],[Rating After]],3)</f>
        <v>4.5</v>
      </c>
      <c r="AA73" s="11">
        <f>Table1[[#This Row],[Revenue ($)]]/(Table1[[#This Row],[Distance (KM)]])</f>
        <v>2.8521560574948666</v>
      </c>
    </row>
    <row r="74" spans="1:27" x14ac:dyDescent="0.3">
      <c r="A74" t="s">
        <v>942</v>
      </c>
      <c r="B74" s="1" t="s">
        <v>1942</v>
      </c>
      <c r="C74" s="1" t="s">
        <v>2137</v>
      </c>
      <c r="D74" s="1" t="s">
        <v>1954</v>
      </c>
      <c r="E74" s="1" t="str">
        <f t="shared" si="5"/>
        <v>2024/02/09</v>
      </c>
      <c r="F74" s="1" t="s">
        <v>1952</v>
      </c>
      <c r="G74" t="str">
        <f t="shared" si="8"/>
        <v>2024/02/09</v>
      </c>
      <c r="H74" s="13" t="s">
        <v>2161</v>
      </c>
      <c r="I74" s="7">
        <f>(Table1[[#This Row],[Actual Arrival]]-Table1[[#This Row],[Ezpected_Arrival_After]])*24</f>
        <v>3</v>
      </c>
      <c r="J74" s="7">
        <f>(Table1[[#This Row],[Actual_Arrival After]]-Table1[[#This Row],[Ezpected_Arrival_After]])</f>
        <v>0</v>
      </c>
      <c r="K74" s="7">
        <f>IF(Table1[[#This Row],[Actual_Arrival After]]&lt;=Table1[[#This Row],[Ezpected_Arrival_After]],1,0)</f>
        <v>1</v>
      </c>
      <c r="L74" s="7">
        <f>(Table1[[#This Row],[Actual_Arrival After]]-Table1[[#This Row],[Dispatch_After]])</f>
        <v>1</v>
      </c>
      <c r="M74" t="s">
        <v>2030</v>
      </c>
      <c r="N74">
        <v>451</v>
      </c>
      <c r="O74" s="16">
        <v>827</v>
      </c>
      <c r="P74" s="16">
        <v>407</v>
      </c>
      <c r="Q74">
        <v>3</v>
      </c>
      <c r="R74" t="str">
        <f t="shared" si="6"/>
        <v>OK</v>
      </c>
      <c r="S74" t="s">
        <v>2036</v>
      </c>
      <c r="T74" t="s">
        <v>2038</v>
      </c>
      <c r="U74" t="s">
        <v>2080</v>
      </c>
      <c r="V74" t="s">
        <v>2095</v>
      </c>
      <c r="W74" t="s">
        <v>2096</v>
      </c>
      <c r="Y74">
        <f t="shared" si="7"/>
        <v>4.2802816901408436</v>
      </c>
      <c r="Z74" s="14" t="str">
        <f>LEFT(Table1[[#This Row],[Rating After]],3)</f>
        <v>4.2</v>
      </c>
      <c r="AA74" s="11">
        <f>Table1[[#This Row],[Revenue ($)]]/(Table1[[#This Row],[Distance (KM)]])</f>
        <v>1.8337028824833703</v>
      </c>
    </row>
    <row r="75" spans="1:27" x14ac:dyDescent="0.3">
      <c r="A75" t="s">
        <v>941</v>
      </c>
      <c r="B75" s="1" t="s">
        <v>1941</v>
      </c>
      <c r="C75" s="1" t="s">
        <v>2137</v>
      </c>
      <c r="D75" s="1" t="s">
        <v>1953</v>
      </c>
      <c r="E75" s="1" t="str">
        <f t="shared" si="5"/>
        <v>2024/02/09</v>
      </c>
      <c r="F75" s="1" t="s">
        <v>1951</v>
      </c>
      <c r="G75" t="str">
        <f t="shared" si="8"/>
        <v>2024/02/09</v>
      </c>
      <c r="H75" s="13" t="s">
        <v>2161</v>
      </c>
      <c r="I75" s="7">
        <f>(Table1[[#This Row],[Actual Arrival]]-Table1[[#This Row],[Ezpected_Arrival_After]])*24</f>
        <v>2.0000000000582077</v>
      </c>
      <c r="J75" s="7">
        <f>(Table1[[#This Row],[Actual_Arrival After]]-Table1[[#This Row],[Ezpected_Arrival_After]])</f>
        <v>0</v>
      </c>
      <c r="K75" s="7">
        <f>IF(Table1[[#This Row],[Actual_Arrival After]]&lt;=Table1[[#This Row],[Ezpected_Arrival_After]],1,0)</f>
        <v>1</v>
      </c>
      <c r="L75" s="7">
        <f>(Table1[[#This Row],[Actual_Arrival After]]-Table1[[#This Row],[Dispatch_After]])</f>
        <v>1</v>
      </c>
      <c r="M75" t="s">
        <v>2029</v>
      </c>
      <c r="N75">
        <v>741</v>
      </c>
      <c r="O75" s="16">
        <v>2988</v>
      </c>
      <c r="P75" s="16">
        <v>624</v>
      </c>
      <c r="Q75">
        <v>26</v>
      </c>
      <c r="R75" t="str">
        <f t="shared" si="6"/>
        <v>OK</v>
      </c>
      <c r="S75" t="s">
        <v>2033</v>
      </c>
      <c r="T75" t="s">
        <v>2038</v>
      </c>
      <c r="U75" t="s">
        <v>2066</v>
      </c>
      <c r="V75" t="s">
        <v>2092</v>
      </c>
      <c r="W75" t="s">
        <v>2097</v>
      </c>
      <c r="Y75">
        <f t="shared" si="7"/>
        <v>4.280555555555555</v>
      </c>
      <c r="Z75" s="14" t="str">
        <f>LEFT(Table1[[#This Row],[Rating After]],3)</f>
        <v>4.2</v>
      </c>
      <c r="AA75" s="11">
        <f>Table1[[#This Row],[Revenue ($)]]/(Table1[[#This Row],[Distance (KM)]])</f>
        <v>4.0323886639676116</v>
      </c>
    </row>
    <row r="76" spans="1:27" x14ac:dyDescent="0.3">
      <c r="A76" t="s">
        <v>940</v>
      </c>
      <c r="B76" s="1" t="s">
        <v>1940</v>
      </c>
      <c r="C76" s="1" t="s">
        <v>2137</v>
      </c>
      <c r="D76" s="1" t="s">
        <v>1952</v>
      </c>
      <c r="E76" s="1" t="str">
        <f t="shared" si="5"/>
        <v>2024/02/09</v>
      </c>
      <c r="F76" s="1" t="s">
        <v>1950</v>
      </c>
      <c r="G76" t="str">
        <f t="shared" si="8"/>
        <v>2024/02/08</v>
      </c>
      <c r="H76" s="13" t="s">
        <v>2161</v>
      </c>
      <c r="I76" s="7">
        <f>(Table1[[#This Row],[Actual Arrival]]-Table1[[#This Row],[Ezpected_Arrival_After]])*24</f>
        <v>24.999999999941792</v>
      </c>
      <c r="J76" s="7">
        <f>(Table1[[#This Row],[Actual_Arrival After]]-Table1[[#This Row],[Ezpected_Arrival_After]])</f>
        <v>1</v>
      </c>
      <c r="K76" s="7">
        <f>IF(Table1[[#This Row],[Actual_Arrival After]]&lt;=Table1[[#This Row],[Ezpected_Arrival_After]],1,0)</f>
        <v>0</v>
      </c>
      <c r="L76" s="7">
        <f>(Table1[[#This Row],[Actual_Arrival After]]-Table1[[#This Row],[Dispatch_After]])</f>
        <v>1</v>
      </c>
      <c r="M76" t="s">
        <v>2029</v>
      </c>
      <c r="N76">
        <v>667</v>
      </c>
      <c r="O76" s="16">
        <v>1381</v>
      </c>
      <c r="P76" s="16">
        <v>785</v>
      </c>
      <c r="Q76">
        <v>9</v>
      </c>
      <c r="R76" t="str">
        <f t="shared" si="6"/>
        <v>OK</v>
      </c>
      <c r="S76" t="s">
        <v>2035</v>
      </c>
      <c r="T76" t="s">
        <v>2037</v>
      </c>
      <c r="U76" t="s">
        <v>2076</v>
      </c>
      <c r="V76" t="s">
        <v>2092</v>
      </c>
      <c r="W76" t="s">
        <v>2096</v>
      </c>
      <c r="X76">
        <v>3.8</v>
      </c>
      <c r="Y76">
        <f t="shared" si="7"/>
        <v>3.8</v>
      </c>
      <c r="Z76" s="14" t="str">
        <f>LEFT(Table1[[#This Row],[Rating After]],3)</f>
        <v>3.8</v>
      </c>
      <c r="AA76" s="11">
        <f>Table1[[#This Row],[Revenue ($)]]/(Table1[[#This Row],[Distance (KM)]])</f>
        <v>2.0704647676161918</v>
      </c>
    </row>
    <row r="77" spans="1:27" x14ac:dyDescent="0.3">
      <c r="A77" t="s">
        <v>939</v>
      </c>
      <c r="B77" s="1" t="s">
        <v>1939</v>
      </c>
      <c r="C77" s="1" t="s">
        <v>2137</v>
      </c>
      <c r="D77" s="1" t="s">
        <v>1951</v>
      </c>
      <c r="E77" s="1" t="str">
        <f t="shared" si="5"/>
        <v>2024/02/09</v>
      </c>
      <c r="F77" s="1" t="s">
        <v>1949</v>
      </c>
      <c r="G77" t="str">
        <f t="shared" si="8"/>
        <v>2024/02/08</v>
      </c>
      <c r="H77" s="13" t="s">
        <v>2161</v>
      </c>
      <c r="I77" s="7">
        <f>(Table1[[#This Row],[Actual Arrival]]-Table1[[#This Row],[Ezpected_Arrival_After]])*24</f>
        <v>24</v>
      </c>
      <c r="J77" s="7">
        <f>(Table1[[#This Row],[Actual_Arrival After]]-Table1[[#This Row],[Ezpected_Arrival_After]])</f>
        <v>1</v>
      </c>
      <c r="K77" s="7">
        <f>IF(Table1[[#This Row],[Actual_Arrival After]]&lt;=Table1[[#This Row],[Ezpected_Arrival_After]],1,0)</f>
        <v>0</v>
      </c>
      <c r="L77" s="7">
        <f>(Table1[[#This Row],[Actual_Arrival After]]-Table1[[#This Row],[Dispatch_After]])</f>
        <v>1</v>
      </c>
      <c r="M77" t="s">
        <v>2030</v>
      </c>
      <c r="N77">
        <v>775</v>
      </c>
      <c r="O77" s="16">
        <v>797</v>
      </c>
      <c r="P77" s="16">
        <v>618</v>
      </c>
      <c r="Q77">
        <v>29</v>
      </c>
      <c r="R77" t="str">
        <f t="shared" si="6"/>
        <v>OK</v>
      </c>
      <c r="S77" t="s">
        <v>2034</v>
      </c>
      <c r="T77" t="s">
        <v>2038</v>
      </c>
      <c r="U77" t="s">
        <v>2043</v>
      </c>
      <c r="V77" t="s">
        <v>2095</v>
      </c>
      <c r="W77" t="s">
        <v>2096</v>
      </c>
      <c r="Y77">
        <f t="shared" si="7"/>
        <v>4.2802816901408436</v>
      </c>
      <c r="Z77" s="14" t="str">
        <f>LEFT(Table1[[#This Row],[Rating After]],3)</f>
        <v>4.2</v>
      </c>
      <c r="AA77" s="11">
        <f>Table1[[#This Row],[Revenue ($)]]/(Table1[[#This Row],[Distance (KM)]])</f>
        <v>1.0283870967741935</v>
      </c>
    </row>
    <row r="78" spans="1:27" x14ac:dyDescent="0.3">
      <c r="A78" t="s">
        <v>938</v>
      </c>
      <c r="B78" s="1" t="s">
        <v>1938</v>
      </c>
      <c r="C78" s="1" t="s">
        <v>2137</v>
      </c>
      <c r="D78" s="1" t="s">
        <v>1950</v>
      </c>
      <c r="E78" s="1" t="str">
        <f t="shared" si="5"/>
        <v>2024/02/08</v>
      </c>
      <c r="F78" s="1" t="s">
        <v>1948</v>
      </c>
      <c r="G78" t="str">
        <f t="shared" si="8"/>
        <v>2024/02/08</v>
      </c>
      <c r="H78" s="13" t="s">
        <v>2161</v>
      </c>
      <c r="I78" s="7">
        <f>(Table1[[#This Row],[Actual Arrival]]-Table1[[#This Row],[Ezpected_Arrival_After]])*24</f>
        <v>23.000000000058208</v>
      </c>
      <c r="J78" s="7">
        <f>(Table1[[#This Row],[Actual_Arrival After]]-Table1[[#This Row],[Ezpected_Arrival_After]])</f>
        <v>0</v>
      </c>
      <c r="K78" s="7">
        <f>IF(Table1[[#This Row],[Actual_Arrival After]]&lt;=Table1[[#This Row],[Ezpected_Arrival_After]],1,0)</f>
        <v>1</v>
      </c>
      <c r="L78" s="7">
        <f>(Table1[[#This Row],[Actual_Arrival After]]-Table1[[#This Row],[Dispatch_After]])</f>
        <v>0</v>
      </c>
      <c r="M78" t="s">
        <v>2031</v>
      </c>
      <c r="N78">
        <v>316</v>
      </c>
      <c r="O78" s="16">
        <v>1958</v>
      </c>
      <c r="P78" s="16">
        <v>754</v>
      </c>
      <c r="Q78">
        <v>7</v>
      </c>
      <c r="R78" t="str">
        <f t="shared" si="6"/>
        <v>OK</v>
      </c>
      <c r="S78" t="s">
        <v>2033</v>
      </c>
      <c r="T78" t="s">
        <v>2037</v>
      </c>
      <c r="U78" t="s">
        <v>2067</v>
      </c>
      <c r="V78" t="s">
        <v>2091</v>
      </c>
      <c r="W78" t="s">
        <v>2097</v>
      </c>
      <c r="X78">
        <v>3.8</v>
      </c>
      <c r="Y78">
        <f t="shared" si="7"/>
        <v>3.8</v>
      </c>
      <c r="Z78" s="14" t="str">
        <f>LEFT(Table1[[#This Row],[Rating After]],3)</f>
        <v>3.8</v>
      </c>
      <c r="AA78" s="11">
        <f>Table1[[#This Row],[Revenue ($)]]/(Table1[[#This Row],[Distance (KM)]])</f>
        <v>6.1962025316455698</v>
      </c>
    </row>
    <row r="79" spans="1:27" x14ac:dyDescent="0.3">
      <c r="A79" t="s">
        <v>937</v>
      </c>
      <c r="B79" s="1" t="s">
        <v>1937</v>
      </c>
      <c r="C79" s="1" t="s">
        <v>2137</v>
      </c>
      <c r="D79" s="1" t="s">
        <v>1949</v>
      </c>
      <c r="E79" s="1" t="str">
        <f t="shared" si="5"/>
        <v>2024/02/08</v>
      </c>
      <c r="F79" s="1" t="s">
        <v>1947</v>
      </c>
      <c r="G79" t="str">
        <f t="shared" si="8"/>
        <v>2024/02/08</v>
      </c>
      <c r="H79" s="13" t="s">
        <v>2161</v>
      </c>
      <c r="I79" s="7">
        <f>(Table1[[#This Row],[Actual Arrival]]-Table1[[#This Row],[Ezpected_Arrival_After]])*24</f>
        <v>21.999999999941792</v>
      </c>
      <c r="J79" s="7">
        <f>(Table1[[#This Row],[Actual_Arrival After]]-Table1[[#This Row],[Ezpected_Arrival_After]])</f>
        <v>0</v>
      </c>
      <c r="K79" s="7">
        <f>IF(Table1[[#This Row],[Actual_Arrival After]]&lt;=Table1[[#This Row],[Ezpected_Arrival_After]],1,0)</f>
        <v>1</v>
      </c>
      <c r="L79" s="7">
        <f>(Table1[[#This Row],[Actual_Arrival After]]-Table1[[#This Row],[Dispatch_After]])</f>
        <v>0</v>
      </c>
      <c r="M79" t="s">
        <v>2030</v>
      </c>
      <c r="N79">
        <v>398</v>
      </c>
      <c r="O79" s="16">
        <v>1779</v>
      </c>
      <c r="P79" s="16">
        <v>431</v>
      </c>
      <c r="Q79">
        <v>2</v>
      </c>
      <c r="R79" t="str">
        <f t="shared" si="6"/>
        <v>OK</v>
      </c>
      <c r="S79" t="s">
        <v>2036</v>
      </c>
      <c r="T79" t="s">
        <v>2039</v>
      </c>
      <c r="U79" t="s">
        <v>2089</v>
      </c>
      <c r="V79" t="s">
        <v>2093</v>
      </c>
      <c r="W79" t="s">
        <v>2097</v>
      </c>
      <c r="X79">
        <v>4.7</v>
      </c>
      <c r="Y79">
        <f t="shared" si="7"/>
        <v>4.7</v>
      </c>
      <c r="Z79" s="14" t="str">
        <f>LEFT(Table1[[#This Row],[Rating After]],3)</f>
        <v>4.7</v>
      </c>
      <c r="AA79" s="11">
        <f>Table1[[#This Row],[Revenue ($)]]/(Table1[[#This Row],[Distance (KM)]])</f>
        <v>4.4698492462311554</v>
      </c>
    </row>
    <row r="80" spans="1:27" x14ac:dyDescent="0.3">
      <c r="A80" t="s">
        <v>936</v>
      </c>
      <c r="B80" s="1" t="s">
        <v>1936</v>
      </c>
      <c r="C80" s="1" t="s">
        <v>2137</v>
      </c>
      <c r="D80" s="1" t="s">
        <v>1948</v>
      </c>
      <c r="E80" s="1" t="str">
        <f t="shared" si="5"/>
        <v>2024/02/08</v>
      </c>
      <c r="F80" s="1" t="s">
        <v>1946</v>
      </c>
      <c r="G80" t="str">
        <f t="shared" si="8"/>
        <v>2024/02/08</v>
      </c>
      <c r="H80" s="13" t="s">
        <v>2161</v>
      </c>
      <c r="I80" s="7">
        <f>(Table1[[#This Row],[Actual Arrival]]-Table1[[#This Row],[Ezpected_Arrival_After]])*24</f>
        <v>21</v>
      </c>
      <c r="J80" s="7">
        <f>(Table1[[#This Row],[Actual_Arrival After]]-Table1[[#This Row],[Ezpected_Arrival_After]])</f>
        <v>0</v>
      </c>
      <c r="K80" s="7">
        <f>IF(Table1[[#This Row],[Actual_Arrival After]]&lt;=Table1[[#This Row],[Ezpected_Arrival_After]],1,0)</f>
        <v>1</v>
      </c>
      <c r="L80" s="7">
        <f>(Table1[[#This Row],[Actual_Arrival After]]-Table1[[#This Row],[Dispatch_After]])</f>
        <v>0</v>
      </c>
      <c r="M80" t="s">
        <v>2029</v>
      </c>
      <c r="N80">
        <v>540</v>
      </c>
      <c r="O80" s="16">
        <v>1941</v>
      </c>
      <c r="P80" s="16">
        <v>754</v>
      </c>
      <c r="Q80">
        <v>8</v>
      </c>
      <c r="R80" t="str">
        <f t="shared" si="6"/>
        <v>OK</v>
      </c>
      <c r="S80" t="s">
        <v>2033</v>
      </c>
      <c r="T80" t="s">
        <v>2039</v>
      </c>
      <c r="U80" t="s">
        <v>2056</v>
      </c>
      <c r="V80" t="s">
        <v>2091</v>
      </c>
      <c r="W80" t="s">
        <v>2097</v>
      </c>
      <c r="X80">
        <v>3.8</v>
      </c>
      <c r="Y80">
        <f t="shared" si="7"/>
        <v>3.8</v>
      </c>
      <c r="Z80" s="14" t="str">
        <f>LEFT(Table1[[#This Row],[Rating After]],3)</f>
        <v>3.8</v>
      </c>
      <c r="AA80" s="11">
        <f>Table1[[#This Row],[Revenue ($)]]/(Table1[[#This Row],[Distance (KM)]])</f>
        <v>3.5944444444444446</v>
      </c>
    </row>
    <row r="81" spans="1:27" x14ac:dyDescent="0.3">
      <c r="A81" t="s">
        <v>935</v>
      </c>
      <c r="B81" s="1" t="s">
        <v>1935</v>
      </c>
      <c r="C81" s="1" t="s">
        <v>2137</v>
      </c>
      <c r="D81" s="1" t="s">
        <v>1947</v>
      </c>
      <c r="E81" s="1" t="str">
        <f t="shared" si="5"/>
        <v>2024/02/08</v>
      </c>
      <c r="F81" s="1" t="s">
        <v>1945</v>
      </c>
      <c r="G81" t="str">
        <f t="shared" si="8"/>
        <v>2024/02/08</v>
      </c>
      <c r="H81" s="13" t="s">
        <v>2161</v>
      </c>
      <c r="I81" s="7">
        <f>(Table1[[#This Row],[Actual Arrival]]-Table1[[#This Row],[Ezpected_Arrival_After]])*24</f>
        <v>20.000000000058208</v>
      </c>
      <c r="J81" s="7">
        <f>(Table1[[#This Row],[Actual_Arrival After]]-Table1[[#This Row],[Ezpected_Arrival_After]])</f>
        <v>0</v>
      </c>
      <c r="K81" s="7">
        <f>IF(Table1[[#This Row],[Actual_Arrival After]]&lt;=Table1[[#This Row],[Ezpected_Arrival_After]],1,0)</f>
        <v>1</v>
      </c>
      <c r="L81" s="7">
        <f>(Table1[[#This Row],[Actual_Arrival After]]-Table1[[#This Row],[Dispatch_After]])</f>
        <v>0</v>
      </c>
      <c r="M81" t="s">
        <v>2028</v>
      </c>
      <c r="N81">
        <v>766</v>
      </c>
      <c r="O81" s="16">
        <v>529</v>
      </c>
      <c r="P81" s="16">
        <v>67</v>
      </c>
      <c r="Q81">
        <v>15</v>
      </c>
      <c r="R81" t="str">
        <f t="shared" si="6"/>
        <v>OK</v>
      </c>
      <c r="S81" t="s">
        <v>2036</v>
      </c>
      <c r="T81" t="s">
        <v>2038</v>
      </c>
      <c r="U81" t="s">
        <v>2081</v>
      </c>
      <c r="V81" t="s">
        <v>2094</v>
      </c>
      <c r="W81" t="s">
        <v>2096</v>
      </c>
      <c r="X81">
        <v>4</v>
      </c>
      <c r="Y81">
        <f t="shared" si="7"/>
        <v>4</v>
      </c>
      <c r="Z81" s="14" t="str">
        <f>LEFT(Table1[[#This Row],[Rating After]],3)</f>
        <v>4</v>
      </c>
      <c r="AA81" s="11">
        <f>Table1[[#This Row],[Revenue ($)]]/(Table1[[#This Row],[Distance (KM)]])</f>
        <v>0.69060052219321144</v>
      </c>
    </row>
    <row r="82" spans="1:27" x14ac:dyDescent="0.3">
      <c r="A82" t="s">
        <v>934</v>
      </c>
      <c r="B82" s="1" t="s">
        <v>1934</v>
      </c>
      <c r="C82" s="1" t="s">
        <v>2137</v>
      </c>
      <c r="D82" s="1" t="s">
        <v>1946</v>
      </c>
      <c r="E82" s="1" t="str">
        <f t="shared" si="5"/>
        <v>2024/02/08</v>
      </c>
      <c r="F82" s="1" t="s">
        <v>1944</v>
      </c>
      <c r="G82" t="str">
        <f t="shared" si="8"/>
        <v>2024/02/08</v>
      </c>
      <c r="H82" s="13" t="s">
        <v>2161</v>
      </c>
      <c r="I82" s="7">
        <f>(Table1[[#This Row],[Actual Arrival]]-Table1[[#This Row],[Ezpected_Arrival_After]])*24</f>
        <v>18.999999999941792</v>
      </c>
      <c r="J82" s="7">
        <f>(Table1[[#This Row],[Actual_Arrival After]]-Table1[[#This Row],[Ezpected_Arrival_After]])</f>
        <v>0</v>
      </c>
      <c r="K82" s="7">
        <f>IF(Table1[[#This Row],[Actual_Arrival After]]&lt;=Table1[[#This Row],[Ezpected_Arrival_After]],1,0)</f>
        <v>1</v>
      </c>
      <c r="L82" s="7">
        <f>(Table1[[#This Row],[Actual_Arrival After]]-Table1[[#This Row],[Dispatch_After]])</f>
        <v>0</v>
      </c>
      <c r="M82" t="s">
        <v>2027</v>
      </c>
      <c r="N82">
        <v>557</v>
      </c>
      <c r="O82" s="16">
        <v>3260</v>
      </c>
      <c r="P82" s="16">
        <v>79</v>
      </c>
      <c r="Q82">
        <v>22</v>
      </c>
      <c r="R82" t="str">
        <f t="shared" si="6"/>
        <v>OK</v>
      </c>
      <c r="S82" t="s">
        <v>2034</v>
      </c>
      <c r="T82" t="s">
        <v>2039</v>
      </c>
      <c r="U82" t="s">
        <v>2060</v>
      </c>
      <c r="V82" t="s">
        <v>2094</v>
      </c>
      <c r="W82" t="s">
        <v>2096</v>
      </c>
      <c r="X82">
        <v>4.5</v>
      </c>
      <c r="Y82">
        <f t="shared" si="7"/>
        <v>4.5</v>
      </c>
      <c r="Z82" s="14" t="str">
        <f>LEFT(Table1[[#This Row],[Rating After]],3)</f>
        <v>4.5</v>
      </c>
      <c r="AA82" s="11">
        <f>Table1[[#This Row],[Revenue ($)]]/(Table1[[#This Row],[Distance (KM)]])</f>
        <v>5.8527827648114901</v>
      </c>
    </row>
    <row r="83" spans="1:27" x14ac:dyDescent="0.3">
      <c r="A83" t="s">
        <v>933</v>
      </c>
      <c r="B83" s="1" t="s">
        <v>1933</v>
      </c>
      <c r="C83" s="1" t="s">
        <v>2137</v>
      </c>
      <c r="D83" s="1" t="s">
        <v>1945</v>
      </c>
      <c r="E83" s="1" t="str">
        <f t="shared" si="5"/>
        <v>2024/02/08</v>
      </c>
      <c r="F83" s="1" t="s">
        <v>1943</v>
      </c>
      <c r="G83" t="str">
        <f t="shared" si="8"/>
        <v>2024/02/08</v>
      </c>
      <c r="H83" s="13" t="s">
        <v>2161</v>
      </c>
      <c r="I83" s="7">
        <f>(Table1[[#This Row],[Actual Arrival]]-Table1[[#This Row],[Ezpected_Arrival_After]])*24</f>
        <v>18</v>
      </c>
      <c r="J83" s="7">
        <f>(Table1[[#This Row],[Actual_Arrival After]]-Table1[[#This Row],[Ezpected_Arrival_After]])</f>
        <v>0</v>
      </c>
      <c r="K83" s="7">
        <f>IF(Table1[[#This Row],[Actual_Arrival After]]&lt;=Table1[[#This Row],[Ezpected_Arrival_After]],1,0)</f>
        <v>1</v>
      </c>
      <c r="L83" s="7">
        <f>(Table1[[#This Row],[Actual_Arrival After]]-Table1[[#This Row],[Dispatch_After]])</f>
        <v>0</v>
      </c>
      <c r="M83" t="s">
        <v>2032</v>
      </c>
      <c r="N83">
        <v>924</v>
      </c>
      <c r="O83" s="16">
        <v>1364</v>
      </c>
      <c r="P83" s="16">
        <v>795</v>
      </c>
      <c r="Q83">
        <v>8</v>
      </c>
      <c r="R83" t="str">
        <f t="shared" si="6"/>
        <v>OK</v>
      </c>
      <c r="S83" t="s">
        <v>2035</v>
      </c>
      <c r="T83" t="s">
        <v>2037</v>
      </c>
      <c r="U83" t="s">
        <v>2064</v>
      </c>
      <c r="V83" t="s">
        <v>2092</v>
      </c>
      <c r="W83" t="s">
        <v>2097</v>
      </c>
      <c r="X83">
        <v>3.8</v>
      </c>
      <c r="Y83">
        <f t="shared" si="7"/>
        <v>3.8</v>
      </c>
      <c r="Z83" s="14" t="str">
        <f>LEFT(Table1[[#This Row],[Rating After]],3)</f>
        <v>3.8</v>
      </c>
      <c r="AA83" s="11">
        <f>Table1[[#This Row],[Revenue ($)]]/(Table1[[#This Row],[Distance (KM)]])</f>
        <v>1.4761904761904763</v>
      </c>
    </row>
    <row r="84" spans="1:27" x14ac:dyDescent="0.3">
      <c r="A84" t="s">
        <v>932</v>
      </c>
      <c r="B84" s="1" t="s">
        <v>1932</v>
      </c>
      <c r="C84" s="1" t="s">
        <v>2137</v>
      </c>
      <c r="D84" s="1" t="s">
        <v>1944</v>
      </c>
      <c r="E84" s="1" t="str">
        <f t="shared" si="5"/>
        <v>2024/02/08</v>
      </c>
      <c r="F84" s="1" t="s">
        <v>1942</v>
      </c>
      <c r="G84" t="str">
        <f t="shared" si="8"/>
        <v>2024/02/08</v>
      </c>
      <c r="H84" s="13" t="s">
        <v>2161</v>
      </c>
      <c r="I84" s="7">
        <f>(Table1[[#This Row],[Actual Arrival]]-Table1[[#This Row],[Ezpected_Arrival_After]])*24</f>
        <v>17.000000000058208</v>
      </c>
      <c r="J84" s="7">
        <f>(Table1[[#This Row],[Actual_Arrival After]]-Table1[[#This Row],[Ezpected_Arrival_After]])</f>
        <v>0</v>
      </c>
      <c r="K84" s="7">
        <f>IF(Table1[[#This Row],[Actual_Arrival After]]&lt;=Table1[[#This Row],[Ezpected_Arrival_After]],1,0)</f>
        <v>1</v>
      </c>
      <c r="L84" s="7">
        <f>(Table1[[#This Row],[Actual_Arrival After]]-Table1[[#This Row],[Dispatch_After]])</f>
        <v>0</v>
      </c>
      <c r="M84" t="s">
        <v>2032</v>
      </c>
      <c r="N84">
        <v>254</v>
      </c>
      <c r="O84" s="16">
        <v>3848</v>
      </c>
      <c r="P84" s="16">
        <v>118</v>
      </c>
      <c r="Q84">
        <v>10</v>
      </c>
      <c r="R84" t="str">
        <f t="shared" si="6"/>
        <v>OK</v>
      </c>
      <c r="S84" t="s">
        <v>2033</v>
      </c>
      <c r="T84" t="s">
        <v>2040</v>
      </c>
      <c r="U84" t="s">
        <v>2088</v>
      </c>
      <c r="V84" t="s">
        <v>2094</v>
      </c>
      <c r="W84" t="s">
        <v>2096</v>
      </c>
      <c r="X84">
        <v>4.2</v>
      </c>
      <c r="Y84">
        <f t="shared" si="7"/>
        <v>4.2</v>
      </c>
      <c r="Z84" s="14" t="str">
        <f>LEFT(Table1[[#This Row],[Rating After]],3)</f>
        <v>4.2</v>
      </c>
      <c r="AA84" s="11">
        <f>Table1[[#This Row],[Revenue ($)]]/(Table1[[#This Row],[Distance (KM)]])</f>
        <v>15.149606299212598</v>
      </c>
    </row>
    <row r="85" spans="1:27" x14ac:dyDescent="0.3">
      <c r="A85" t="s">
        <v>931</v>
      </c>
      <c r="B85" s="1" t="s">
        <v>1931</v>
      </c>
      <c r="C85" s="1" t="s">
        <v>2137</v>
      </c>
      <c r="D85" s="1" t="s">
        <v>1943</v>
      </c>
      <c r="E85" s="1" t="str">
        <f t="shared" si="5"/>
        <v>2024/02/08</v>
      </c>
      <c r="F85" s="1" t="s">
        <v>1941</v>
      </c>
      <c r="G85" t="str">
        <f t="shared" si="8"/>
        <v>2024/02/08</v>
      </c>
      <c r="H85" s="13" t="s">
        <v>2161</v>
      </c>
      <c r="I85" s="7">
        <f>(Table1[[#This Row],[Actual Arrival]]-Table1[[#This Row],[Ezpected_Arrival_After]])*24</f>
        <v>15.999999999941792</v>
      </c>
      <c r="J85" s="7">
        <f>(Table1[[#This Row],[Actual_Arrival After]]-Table1[[#This Row],[Ezpected_Arrival_After]])</f>
        <v>0</v>
      </c>
      <c r="K85" s="7">
        <f>IF(Table1[[#This Row],[Actual_Arrival After]]&lt;=Table1[[#This Row],[Ezpected_Arrival_After]],1,0)</f>
        <v>1</v>
      </c>
      <c r="L85" s="7">
        <f>(Table1[[#This Row],[Actual_Arrival After]]-Table1[[#This Row],[Dispatch_After]])</f>
        <v>0</v>
      </c>
      <c r="M85" t="s">
        <v>2027</v>
      </c>
      <c r="N85">
        <v>851</v>
      </c>
      <c r="O85" s="16">
        <v>2542</v>
      </c>
      <c r="P85" s="16">
        <v>84</v>
      </c>
      <c r="Q85">
        <v>2</v>
      </c>
      <c r="R85" t="str">
        <f t="shared" si="6"/>
        <v>OK</v>
      </c>
      <c r="S85" t="s">
        <v>2034</v>
      </c>
      <c r="T85" t="s">
        <v>2039</v>
      </c>
      <c r="U85" t="s">
        <v>2085</v>
      </c>
      <c r="V85" t="s">
        <v>2095</v>
      </c>
      <c r="W85" t="s">
        <v>2096</v>
      </c>
      <c r="X85">
        <v>4</v>
      </c>
      <c r="Y85">
        <f t="shared" si="7"/>
        <v>4</v>
      </c>
      <c r="Z85" s="14" t="str">
        <f>LEFT(Table1[[#This Row],[Rating After]],3)</f>
        <v>4</v>
      </c>
      <c r="AA85" s="11">
        <f>Table1[[#This Row],[Revenue ($)]]/(Table1[[#This Row],[Distance (KM)]])</f>
        <v>2.9870740305522916</v>
      </c>
    </row>
    <row r="86" spans="1:27" x14ac:dyDescent="0.3">
      <c r="A86" t="s">
        <v>930</v>
      </c>
      <c r="B86" s="1" t="s">
        <v>1930</v>
      </c>
      <c r="C86" s="1" t="s">
        <v>2137</v>
      </c>
      <c r="D86" s="1" t="s">
        <v>1942</v>
      </c>
      <c r="E86" s="1" t="str">
        <f t="shared" si="5"/>
        <v>2024/02/08</v>
      </c>
      <c r="F86" s="1" t="s">
        <v>1940</v>
      </c>
      <c r="G86" t="str">
        <f t="shared" si="8"/>
        <v>2024/02/08</v>
      </c>
      <c r="H86" s="13" t="s">
        <v>2161</v>
      </c>
      <c r="I86" s="7">
        <f>(Table1[[#This Row],[Actual Arrival]]-Table1[[#This Row],[Ezpected_Arrival_After]])*24</f>
        <v>15</v>
      </c>
      <c r="J86" s="7">
        <f>(Table1[[#This Row],[Actual_Arrival After]]-Table1[[#This Row],[Ezpected_Arrival_After]])</f>
        <v>0</v>
      </c>
      <c r="K86" s="7">
        <f>IF(Table1[[#This Row],[Actual_Arrival After]]&lt;=Table1[[#This Row],[Ezpected_Arrival_After]],1,0)</f>
        <v>1</v>
      </c>
      <c r="L86" s="7">
        <f>(Table1[[#This Row],[Actual_Arrival After]]-Table1[[#This Row],[Dispatch_After]])</f>
        <v>0</v>
      </c>
      <c r="M86" t="s">
        <v>2029</v>
      </c>
      <c r="N86">
        <v>331</v>
      </c>
      <c r="O86" s="16">
        <v>3930</v>
      </c>
      <c r="P86" s="16">
        <v>467</v>
      </c>
      <c r="Q86">
        <v>16</v>
      </c>
      <c r="R86" t="str">
        <f t="shared" si="6"/>
        <v>OK</v>
      </c>
      <c r="S86" t="s">
        <v>2036</v>
      </c>
      <c r="T86" t="s">
        <v>2037</v>
      </c>
      <c r="U86" t="s">
        <v>2049</v>
      </c>
      <c r="V86" t="s">
        <v>2093</v>
      </c>
      <c r="W86" t="s">
        <v>2097</v>
      </c>
      <c r="Y86">
        <f t="shared" si="7"/>
        <v>4.2134146341463401</v>
      </c>
      <c r="Z86" s="14" t="str">
        <f>LEFT(Table1[[#This Row],[Rating After]],3)</f>
        <v>4.2</v>
      </c>
      <c r="AA86" s="11">
        <f>Table1[[#This Row],[Revenue ($)]]/(Table1[[#This Row],[Distance (KM)]])</f>
        <v>11.873111782477341</v>
      </c>
    </row>
    <row r="87" spans="1:27" x14ac:dyDescent="0.3">
      <c r="A87" t="s">
        <v>929</v>
      </c>
      <c r="B87" s="1" t="s">
        <v>1929</v>
      </c>
      <c r="C87" s="1" t="s">
        <v>2137</v>
      </c>
      <c r="D87" s="1" t="s">
        <v>1941</v>
      </c>
      <c r="E87" s="1" t="str">
        <f t="shared" si="5"/>
        <v>2024/02/08</v>
      </c>
      <c r="F87" s="1" t="s">
        <v>1939</v>
      </c>
      <c r="G87" t="str">
        <f t="shared" si="8"/>
        <v>2024/02/08</v>
      </c>
      <c r="H87" s="13" t="s">
        <v>2161</v>
      </c>
      <c r="I87" s="7">
        <f>(Table1[[#This Row],[Actual Arrival]]-Table1[[#This Row],[Ezpected_Arrival_After]])*24</f>
        <v>14.000000000058208</v>
      </c>
      <c r="J87" s="7">
        <f>(Table1[[#This Row],[Actual_Arrival After]]-Table1[[#This Row],[Ezpected_Arrival_After]])</f>
        <v>0</v>
      </c>
      <c r="K87" s="7">
        <f>IF(Table1[[#This Row],[Actual_Arrival After]]&lt;=Table1[[#This Row],[Ezpected_Arrival_After]],1,0)</f>
        <v>1</v>
      </c>
      <c r="L87" s="7">
        <f>(Table1[[#This Row],[Actual_Arrival After]]-Table1[[#This Row],[Dispatch_After]])</f>
        <v>0</v>
      </c>
      <c r="M87" t="s">
        <v>2032</v>
      </c>
      <c r="N87">
        <v>170</v>
      </c>
      <c r="O87" s="16">
        <v>4551</v>
      </c>
      <c r="P87" s="16">
        <v>399</v>
      </c>
      <c r="Q87">
        <v>26</v>
      </c>
      <c r="R87" t="str">
        <f t="shared" si="6"/>
        <v>OK</v>
      </c>
      <c r="S87" t="s">
        <v>2036</v>
      </c>
      <c r="T87" t="s">
        <v>2040</v>
      </c>
      <c r="U87" t="s">
        <v>2083</v>
      </c>
      <c r="V87" t="s">
        <v>2094</v>
      </c>
      <c r="W87" t="s">
        <v>2097</v>
      </c>
      <c r="X87">
        <v>3.8</v>
      </c>
      <c r="Y87">
        <f t="shared" si="7"/>
        <v>3.8</v>
      </c>
      <c r="Z87" s="14" t="str">
        <f>LEFT(Table1[[#This Row],[Rating After]],3)</f>
        <v>3.8</v>
      </c>
      <c r="AA87" s="11">
        <f>Table1[[#This Row],[Revenue ($)]]/(Table1[[#This Row],[Distance (KM)]])</f>
        <v>26.770588235294117</v>
      </c>
    </row>
    <row r="88" spans="1:27" x14ac:dyDescent="0.3">
      <c r="A88" t="s">
        <v>928</v>
      </c>
      <c r="B88" s="1" t="s">
        <v>1928</v>
      </c>
      <c r="C88" s="1" t="s">
        <v>2137</v>
      </c>
      <c r="D88" s="1" t="s">
        <v>1940</v>
      </c>
      <c r="E88" s="1" t="str">
        <f t="shared" si="5"/>
        <v>2024/02/08</v>
      </c>
      <c r="F88" s="1" t="s">
        <v>1938</v>
      </c>
      <c r="G88" t="str">
        <f t="shared" si="8"/>
        <v>2024/02/08</v>
      </c>
      <c r="H88" s="13" t="s">
        <v>2161</v>
      </c>
      <c r="I88" s="7">
        <f>(Table1[[#This Row],[Actual Arrival]]-Table1[[#This Row],[Ezpected_Arrival_After]])*24</f>
        <v>12.999999999941792</v>
      </c>
      <c r="J88" s="7">
        <f>(Table1[[#This Row],[Actual_Arrival After]]-Table1[[#This Row],[Ezpected_Arrival_After]])</f>
        <v>0</v>
      </c>
      <c r="K88" s="7">
        <f>IF(Table1[[#This Row],[Actual_Arrival After]]&lt;=Table1[[#This Row],[Ezpected_Arrival_After]],1,0)</f>
        <v>1</v>
      </c>
      <c r="L88" s="7">
        <f>(Table1[[#This Row],[Actual_Arrival After]]-Table1[[#This Row],[Dispatch_After]])</f>
        <v>0</v>
      </c>
      <c r="M88" t="s">
        <v>2032</v>
      </c>
      <c r="N88">
        <v>337</v>
      </c>
      <c r="O88" s="16">
        <v>2331</v>
      </c>
      <c r="P88" s="16">
        <v>545</v>
      </c>
      <c r="Q88">
        <v>10</v>
      </c>
      <c r="R88" t="str">
        <f t="shared" si="6"/>
        <v>OK</v>
      </c>
      <c r="S88" t="s">
        <v>2035</v>
      </c>
      <c r="T88" t="s">
        <v>2039</v>
      </c>
      <c r="U88" t="s">
        <v>2068</v>
      </c>
      <c r="V88" t="s">
        <v>2094</v>
      </c>
      <c r="W88" t="s">
        <v>2096</v>
      </c>
      <c r="X88">
        <v>4.5</v>
      </c>
      <c r="Y88">
        <f t="shared" si="7"/>
        <v>4.5</v>
      </c>
      <c r="Z88" s="14" t="str">
        <f>LEFT(Table1[[#This Row],[Rating After]],3)</f>
        <v>4.5</v>
      </c>
      <c r="AA88" s="11">
        <f>Table1[[#This Row],[Revenue ($)]]/(Table1[[#This Row],[Distance (KM)]])</f>
        <v>6.9169139465875373</v>
      </c>
    </row>
    <row r="89" spans="1:27" x14ac:dyDescent="0.3">
      <c r="A89" t="s">
        <v>927</v>
      </c>
      <c r="B89" s="1" t="s">
        <v>1927</v>
      </c>
      <c r="C89" s="1" t="s">
        <v>2137</v>
      </c>
      <c r="D89" s="1" t="s">
        <v>1939</v>
      </c>
      <c r="E89" s="1" t="str">
        <f t="shared" si="5"/>
        <v>2024/02/08</v>
      </c>
      <c r="F89" s="1" t="s">
        <v>1937</v>
      </c>
      <c r="G89" t="str">
        <f t="shared" si="8"/>
        <v>2024/02/08</v>
      </c>
      <c r="H89" s="13" t="s">
        <v>2161</v>
      </c>
      <c r="I89" s="7">
        <f>(Table1[[#This Row],[Actual Arrival]]-Table1[[#This Row],[Ezpected_Arrival_After]])*24</f>
        <v>12</v>
      </c>
      <c r="J89" s="7">
        <f>(Table1[[#This Row],[Actual_Arrival After]]-Table1[[#This Row],[Ezpected_Arrival_After]])</f>
        <v>0</v>
      </c>
      <c r="K89" s="7">
        <f>IF(Table1[[#This Row],[Actual_Arrival After]]&lt;=Table1[[#This Row],[Ezpected_Arrival_After]],1,0)</f>
        <v>1</v>
      </c>
      <c r="L89" s="7">
        <f>(Table1[[#This Row],[Actual_Arrival After]]-Table1[[#This Row],[Dispatch_After]])</f>
        <v>0</v>
      </c>
      <c r="M89" t="s">
        <v>2030</v>
      </c>
      <c r="N89">
        <v>484</v>
      </c>
      <c r="O89" s="16">
        <v>2299</v>
      </c>
      <c r="P89" s="16">
        <v>267</v>
      </c>
      <c r="Q89">
        <v>22</v>
      </c>
      <c r="R89" t="str">
        <f t="shared" si="6"/>
        <v>OK</v>
      </c>
      <c r="S89" t="s">
        <v>2035</v>
      </c>
      <c r="T89" t="s">
        <v>2037</v>
      </c>
      <c r="U89" t="s">
        <v>2053</v>
      </c>
      <c r="V89" t="s">
        <v>2092</v>
      </c>
      <c r="W89" t="s">
        <v>2097</v>
      </c>
      <c r="X89">
        <v>4.7</v>
      </c>
      <c r="Y89">
        <f t="shared" si="7"/>
        <v>4.7</v>
      </c>
      <c r="Z89" s="14" t="str">
        <f>LEFT(Table1[[#This Row],[Rating After]],3)</f>
        <v>4.7</v>
      </c>
      <c r="AA89" s="11">
        <f>Table1[[#This Row],[Revenue ($)]]/(Table1[[#This Row],[Distance (KM)]])</f>
        <v>4.75</v>
      </c>
    </row>
    <row r="90" spans="1:27" x14ac:dyDescent="0.3">
      <c r="A90" t="s">
        <v>926</v>
      </c>
      <c r="B90" s="1" t="s">
        <v>1926</v>
      </c>
      <c r="C90" s="1" t="s">
        <v>2136</v>
      </c>
      <c r="D90" s="1" t="s">
        <v>1938</v>
      </c>
      <c r="E90" s="1" t="str">
        <f t="shared" si="5"/>
        <v>2024/02/08</v>
      </c>
      <c r="F90" s="1" t="s">
        <v>1936</v>
      </c>
      <c r="G90" t="str">
        <f t="shared" si="8"/>
        <v>2024/02/08</v>
      </c>
      <c r="H90" s="13" t="s">
        <v>2161</v>
      </c>
      <c r="I90" s="7">
        <f>(Table1[[#This Row],[Actual Arrival]]-Table1[[#This Row],[Ezpected_Arrival_After]])*24</f>
        <v>11.000000000058208</v>
      </c>
      <c r="J90" s="7">
        <f>(Table1[[#This Row],[Actual_Arrival After]]-Table1[[#This Row],[Ezpected_Arrival_After]])</f>
        <v>0</v>
      </c>
      <c r="K90" s="7">
        <f>IF(Table1[[#This Row],[Actual_Arrival After]]&lt;=Table1[[#This Row],[Ezpected_Arrival_After]],1,0)</f>
        <v>1</v>
      </c>
      <c r="L90" s="7">
        <f>(Table1[[#This Row],[Actual_Arrival After]]-Table1[[#This Row],[Dispatch_After]])</f>
        <v>1</v>
      </c>
      <c r="M90" t="s">
        <v>2032</v>
      </c>
      <c r="N90">
        <v>750</v>
      </c>
      <c r="O90" s="16">
        <v>1592</v>
      </c>
      <c r="P90" s="16">
        <v>625</v>
      </c>
      <c r="Q90">
        <v>14</v>
      </c>
      <c r="R90" t="str">
        <f t="shared" si="6"/>
        <v>OK</v>
      </c>
      <c r="S90" t="s">
        <v>2034</v>
      </c>
      <c r="T90" t="s">
        <v>2040</v>
      </c>
      <c r="U90" t="s">
        <v>2074</v>
      </c>
      <c r="V90" t="s">
        <v>2093</v>
      </c>
      <c r="W90" t="s">
        <v>2097</v>
      </c>
      <c r="X90">
        <v>4.2</v>
      </c>
      <c r="Y90">
        <f t="shared" si="7"/>
        <v>4.2</v>
      </c>
      <c r="Z90" s="14" t="str">
        <f>LEFT(Table1[[#This Row],[Rating After]],3)</f>
        <v>4.2</v>
      </c>
      <c r="AA90" s="11">
        <f>Table1[[#This Row],[Revenue ($)]]/(Table1[[#This Row],[Distance (KM)]])</f>
        <v>2.1226666666666665</v>
      </c>
    </row>
    <row r="91" spans="1:27" x14ac:dyDescent="0.3">
      <c r="A91" t="s">
        <v>925</v>
      </c>
      <c r="B91" s="1" t="s">
        <v>1925</v>
      </c>
      <c r="C91" s="1" t="s">
        <v>2136</v>
      </c>
      <c r="D91" s="1" t="s">
        <v>1937</v>
      </c>
      <c r="E91" s="1" t="str">
        <f t="shared" si="5"/>
        <v>2024/02/08</v>
      </c>
      <c r="F91" s="1" t="s">
        <v>1935</v>
      </c>
      <c r="G91" t="str">
        <f t="shared" si="8"/>
        <v>2024/02/08</v>
      </c>
      <c r="H91" s="13" t="s">
        <v>2161</v>
      </c>
      <c r="I91" s="7">
        <f>(Table1[[#This Row],[Actual Arrival]]-Table1[[#This Row],[Ezpected_Arrival_After]])*24</f>
        <v>9.9999999999417923</v>
      </c>
      <c r="J91" s="7">
        <f>(Table1[[#This Row],[Actual_Arrival After]]-Table1[[#This Row],[Ezpected_Arrival_After]])</f>
        <v>0</v>
      </c>
      <c r="K91" s="7">
        <f>IF(Table1[[#This Row],[Actual_Arrival After]]&lt;=Table1[[#This Row],[Ezpected_Arrival_After]],1,0)</f>
        <v>1</v>
      </c>
      <c r="L91" s="7">
        <f>(Table1[[#This Row],[Actual_Arrival After]]-Table1[[#This Row],[Dispatch_After]])</f>
        <v>1</v>
      </c>
      <c r="M91" t="s">
        <v>2032</v>
      </c>
      <c r="N91">
        <v>675</v>
      </c>
      <c r="O91" s="16">
        <v>1676</v>
      </c>
      <c r="P91" s="16">
        <v>303</v>
      </c>
      <c r="Q91">
        <v>22</v>
      </c>
      <c r="R91" t="str">
        <f t="shared" si="6"/>
        <v>OK</v>
      </c>
      <c r="S91" t="s">
        <v>2035</v>
      </c>
      <c r="T91" t="s">
        <v>2038</v>
      </c>
      <c r="U91" t="s">
        <v>2081</v>
      </c>
      <c r="V91" t="s">
        <v>2094</v>
      </c>
      <c r="W91" t="s">
        <v>2097</v>
      </c>
      <c r="Y91">
        <f t="shared" si="7"/>
        <v>4.2263888888888879</v>
      </c>
      <c r="Z91" s="14" t="str">
        <f>LEFT(Table1[[#This Row],[Rating After]],3)</f>
        <v>4.2</v>
      </c>
      <c r="AA91" s="11">
        <f>Table1[[#This Row],[Revenue ($)]]/(Table1[[#This Row],[Distance (KM)]])</f>
        <v>2.4829629629629628</v>
      </c>
    </row>
    <row r="92" spans="1:27" x14ac:dyDescent="0.3">
      <c r="A92" t="s">
        <v>924</v>
      </c>
      <c r="B92" s="1" t="s">
        <v>1924</v>
      </c>
      <c r="C92" s="1" t="s">
        <v>2136</v>
      </c>
      <c r="D92" s="1" t="s">
        <v>1936</v>
      </c>
      <c r="E92" s="1" t="str">
        <f t="shared" si="5"/>
        <v>2024/02/08</v>
      </c>
      <c r="F92" s="1" t="s">
        <v>1934</v>
      </c>
      <c r="G92" t="str">
        <f t="shared" si="8"/>
        <v>2024/02/08</v>
      </c>
      <c r="H92" s="13" t="s">
        <v>2161</v>
      </c>
      <c r="I92" s="7">
        <f>(Table1[[#This Row],[Actual Arrival]]-Table1[[#This Row],[Ezpected_Arrival_After]])*24</f>
        <v>9</v>
      </c>
      <c r="J92" s="7">
        <f>(Table1[[#This Row],[Actual_Arrival After]]-Table1[[#This Row],[Ezpected_Arrival_After]])</f>
        <v>0</v>
      </c>
      <c r="K92" s="7">
        <f>IF(Table1[[#This Row],[Actual_Arrival After]]&lt;=Table1[[#This Row],[Ezpected_Arrival_After]],1,0)</f>
        <v>1</v>
      </c>
      <c r="L92" s="7">
        <f>(Table1[[#This Row],[Actual_Arrival After]]-Table1[[#This Row],[Dispatch_After]])</f>
        <v>1</v>
      </c>
      <c r="M92" t="s">
        <v>2031</v>
      </c>
      <c r="N92">
        <v>416</v>
      </c>
      <c r="O92" s="16">
        <v>2292</v>
      </c>
      <c r="P92" s="16">
        <v>794</v>
      </c>
      <c r="Q92">
        <v>4</v>
      </c>
      <c r="R92" t="str">
        <f t="shared" si="6"/>
        <v>OK</v>
      </c>
      <c r="S92" t="s">
        <v>2033</v>
      </c>
      <c r="T92" t="s">
        <v>2040</v>
      </c>
      <c r="U92" t="s">
        <v>2069</v>
      </c>
      <c r="V92" t="s">
        <v>2091</v>
      </c>
      <c r="W92" t="s">
        <v>2096</v>
      </c>
      <c r="Y92">
        <f t="shared" si="7"/>
        <v>4.3169491525423709</v>
      </c>
      <c r="Z92" s="14" t="str">
        <f>LEFT(Table1[[#This Row],[Rating After]],3)</f>
        <v>4.3</v>
      </c>
      <c r="AA92" s="11">
        <f>Table1[[#This Row],[Revenue ($)]]/(Table1[[#This Row],[Distance (KM)]])</f>
        <v>5.509615384615385</v>
      </c>
    </row>
    <row r="93" spans="1:27" x14ac:dyDescent="0.3">
      <c r="A93" t="s">
        <v>923</v>
      </c>
      <c r="B93" s="1" t="s">
        <v>1923</v>
      </c>
      <c r="C93" s="1" t="s">
        <v>2136</v>
      </c>
      <c r="D93" s="1" t="s">
        <v>1935</v>
      </c>
      <c r="E93" s="1" t="str">
        <f t="shared" si="5"/>
        <v>2024/02/08</v>
      </c>
      <c r="F93" s="1" t="s">
        <v>1933</v>
      </c>
      <c r="G93" t="str">
        <f t="shared" si="8"/>
        <v>2024/02/08</v>
      </c>
      <c r="H93" s="13" t="s">
        <v>2161</v>
      </c>
      <c r="I93" s="7">
        <f>(Table1[[#This Row],[Actual Arrival]]-Table1[[#This Row],[Ezpected_Arrival_After]])*24</f>
        <v>8.0000000000582077</v>
      </c>
      <c r="J93" s="7">
        <f>(Table1[[#This Row],[Actual_Arrival After]]-Table1[[#This Row],[Ezpected_Arrival_After]])</f>
        <v>0</v>
      </c>
      <c r="K93" s="7">
        <f>IF(Table1[[#This Row],[Actual_Arrival After]]&lt;=Table1[[#This Row],[Ezpected_Arrival_After]],1,0)</f>
        <v>1</v>
      </c>
      <c r="L93" s="7">
        <f>(Table1[[#This Row],[Actual_Arrival After]]-Table1[[#This Row],[Dispatch_After]])</f>
        <v>1</v>
      </c>
      <c r="M93" t="s">
        <v>2029</v>
      </c>
      <c r="N93">
        <v>270</v>
      </c>
      <c r="O93" s="16">
        <v>4395</v>
      </c>
      <c r="P93" s="16">
        <v>741</v>
      </c>
      <c r="Q93">
        <v>17</v>
      </c>
      <c r="R93" t="str">
        <f t="shared" si="6"/>
        <v>OK</v>
      </c>
      <c r="S93" t="s">
        <v>2034</v>
      </c>
      <c r="T93" t="s">
        <v>2039</v>
      </c>
      <c r="U93" t="s">
        <v>2082</v>
      </c>
      <c r="V93" t="s">
        <v>2093</v>
      </c>
      <c r="W93" t="s">
        <v>2096</v>
      </c>
      <c r="Y93">
        <f t="shared" si="7"/>
        <v>4.2184210526315784</v>
      </c>
      <c r="Z93" s="14" t="str">
        <f>LEFT(Table1[[#This Row],[Rating After]],3)</f>
        <v>4.2</v>
      </c>
      <c r="AA93" s="11">
        <f>Table1[[#This Row],[Revenue ($)]]/(Table1[[#This Row],[Distance (KM)]])</f>
        <v>16.277777777777779</v>
      </c>
    </row>
    <row r="94" spans="1:27" x14ac:dyDescent="0.3">
      <c r="A94" t="s">
        <v>922</v>
      </c>
      <c r="B94" s="1" t="s">
        <v>1922</v>
      </c>
      <c r="C94" s="1" t="s">
        <v>2136</v>
      </c>
      <c r="D94" s="1" t="s">
        <v>1934</v>
      </c>
      <c r="E94" s="1" t="str">
        <f t="shared" si="5"/>
        <v>2024/02/08</v>
      </c>
      <c r="F94" s="1" t="s">
        <v>1932</v>
      </c>
      <c r="G94" t="str">
        <f t="shared" si="8"/>
        <v>2024/02/08</v>
      </c>
      <c r="H94" s="13" t="s">
        <v>2161</v>
      </c>
      <c r="I94" s="7">
        <f>(Table1[[#This Row],[Actual Arrival]]-Table1[[#This Row],[Ezpected_Arrival_After]])*24</f>
        <v>6.9999999999417923</v>
      </c>
      <c r="J94" s="7">
        <f>(Table1[[#This Row],[Actual_Arrival After]]-Table1[[#This Row],[Ezpected_Arrival_After]])</f>
        <v>0</v>
      </c>
      <c r="K94" s="7">
        <f>IF(Table1[[#This Row],[Actual_Arrival After]]&lt;=Table1[[#This Row],[Ezpected_Arrival_After]],1,0)</f>
        <v>1</v>
      </c>
      <c r="L94" s="7">
        <f>(Table1[[#This Row],[Actual_Arrival After]]-Table1[[#This Row],[Dispatch_After]])</f>
        <v>1</v>
      </c>
      <c r="M94" t="s">
        <v>2027</v>
      </c>
      <c r="N94">
        <v>350</v>
      </c>
      <c r="O94" s="16">
        <v>1458</v>
      </c>
      <c r="P94" s="16">
        <v>596</v>
      </c>
      <c r="Q94">
        <v>29</v>
      </c>
      <c r="R94" t="str">
        <f t="shared" si="6"/>
        <v>OK</v>
      </c>
      <c r="S94" t="s">
        <v>2033</v>
      </c>
      <c r="T94" t="s">
        <v>2040</v>
      </c>
      <c r="U94" t="s">
        <v>2087</v>
      </c>
      <c r="V94" t="s">
        <v>2095</v>
      </c>
      <c r="W94" t="s">
        <v>2097</v>
      </c>
      <c r="Y94">
        <f t="shared" si="7"/>
        <v>4.3559999999999981</v>
      </c>
      <c r="Z94" s="14" t="str">
        <f>LEFT(Table1[[#This Row],[Rating After]],3)</f>
        <v>4.3</v>
      </c>
      <c r="AA94" s="11">
        <f>Table1[[#This Row],[Revenue ($)]]/(Table1[[#This Row],[Distance (KM)]])</f>
        <v>4.1657142857142855</v>
      </c>
    </row>
    <row r="95" spans="1:27" x14ac:dyDescent="0.3">
      <c r="A95" t="s">
        <v>921</v>
      </c>
      <c r="B95" s="1" t="s">
        <v>1921</v>
      </c>
      <c r="C95" s="1" t="s">
        <v>2136</v>
      </c>
      <c r="D95" s="1" t="s">
        <v>1933</v>
      </c>
      <c r="E95" s="1" t="str">
        <f t="shared" si="5"/>
        <v>2024/02/08</v>
      </c>
      <c r="F95" s="1" t="s">
        <v>1931</v>
      </c>
      <c r="G95" t="str">
        <f t="shared" si="8"/>
        <v>2024/02/08</v>
      </c>
      <c r="H95" s="13" t="s">
        <v>2161</v>
      </c>
      <c r="I95" s="7">
        <f>(Table1[[#This Row],[Actual Arrival]]-Table1[[#This Row],[Ezpected_Arrival_After]])*24</f>
        <v>6</v>
      </c>
      <c r="J95" s="7">
        <f>(Table1[[#This Row],[Actual_Arrival After]]-Table1[[#This Row],[Ezpected_Arrival_After]])</f>
        <v>0</v>
      </c>
      <c r="K95" s="7">
        <f>IF(Table1[[#This Row],[Actual_Arrival After]]&lt;=Table1[[#This Row],[Ezpected_Arrival_After]],1,0)</f>
        <v>1</v>
      </c>
      <c r="L95" s="7">
        <f>(Table1[[#This Row],[Actual_Arrival After]]-Table1[[#This Row],[Dispatch_After]])</f>
        <v>1</v>
      </c>
      <c r="M95" t="s">
        <v>2032</v>
      </c>
      <c r="N95">
        <v>762</v>
      </c>
      <c r="O95" s="16">
        <v>4852</v>
      </c>
      <c r="P95" s="16">
        <v>719</v>
      </c>
      <c r="Q95">
        <v>21</v>
      </c>
      <c r="R95" t="str">
        <f t="shared" si="6"/>
        <v>OK</v>
      </c>
      <c r="S95" t="s">
        <v>2035</v>
      </c>
      <c r="T95" t="s">
        <v>2040</v>
      </c>
      <c r="U95" t="s">
        <v>2053</v>
      </c>
      <c r="V95" t="s">
        <v>2094</v>
      </c>
      <c r="W95" t="s">
        <v>2096</v>
      </c>
      <c r="X95">
        <v>4.5</v>
      </c>
      <c r="Y95">
        <f t="shared" si="7"/>
        <v>4.5</v>
      </c>
      <c r="Z95" s="14" t="str">
        <f>LEFT(Table1[[#This Row],[Rating After]],3)</f>
        <v>4.5</v>
      </c>
      <c r="AA95" s="11">
        <f>Table1[[#This Row],[Revenue ($)]]/(Table1[[#This Row],[Distance (KM)]])</f>
        <v>6.3674540682414698</v>
      </c>
    </row>
    <row r="96" spans="1:27" x14ac:dyDescent="0.3">
      <c r="A96" t="s">
        <v>920</v>
      </c>
      <c r="B96" s="1" t="s">
        <v>1920</v>
      </c>
      <c r="C96" s="1" t="s">
        <v>2136</v>
      </c>
      <c r="D96" s="1" t="s">
        <v>1932</v>
      </c>
      <c r="E96" s="1" t="str">
        <f t="shared" si="5"/>
        <v>2024/02/08</v>
      </c>
      <c r="F96" s="1" t="s">
        <v>1930</v>
      </c>
      <c r="G96" t="str">
        <f t="shared" si="8"/>
        <v>2024/02/08</v>
      </c>
      <c r="H96" s="13" t="s">
        <v>2161</v>
      </c>
      <c r="I96" s="7">
        <f>(Table1[[#This Row],[Actual Arrival]]-Table1[[#This Row],[Ezpected_Arrival_After]])*24</f>
        <v>5.0000000000582077</v>
      </c>
      <c r="J96" s="7">
        <f>(Table1[[#This Row],[Actual_Arrival After]]-Table1[[#This Row],[Ezpected_Arrival_After]])</f>
        <v>0</v>
      </c>
      <c r="K96" s="7">
        <f>IF(Table1[[#This Row],[Actual_Arrival After]]&lt;=Table1[[#This Row],[Ezpected_Arrival_After]],1,0)</f>
        <v>1</v>
      </c>
      <c r="L96" s="7">
        <f>(Table1[[#This Row],[Actual_Arrival After]]-Table1[[#This Row],[Dispatch_After]])</f>
        <v>1</v>
      </c>
      <c r="M96" t="s">
        <v>2028</v>
      </c>
      <c r="N96">
        <v>868</v>
      </c>
      <c r="O96" s="16">
        <v>2603</v>
      </c>
      <c r="P96" s="16">
        <v>759</v>
      </c>
      <c r="Q96">
        <v>29</v>
      </c>
      <c r="R96" t="str">
        <f t="shared" si="6"/>
        <v>OK</v>
      </c>
      <c r="S96" t="s">
        <v>2036</v>
      </c>
      <c r="T96" t="s">
        <v>2039</v>
      </c>
      <c r="U96" t="s">
        <v>2050</v>
      </c>
      <c r="V96" t="s">
        <v>2092</v>
      </c>
      <c r="W96" t="s">
        <v>2096</v>
      </c>
      <c r="X96">
        <v>4</v>
      </c>
      <c r="Y96">
        <f t="shared" si="7"/>
        <v>4</v>
      </c>
      <c r="Z96" s="14" t="str">
        <f>LEFT(Table1[[#This Row],[Rating After]],3)</f>
        <v>4</v>
      </c>
      <c r="AA96" s="11">
        <f>Table1[[#This Row],[Revenue ($)]]/(Table1[[#This Row],[Distance (KM)]])</f>
        <v>2.9988479262672811</v>
      </c>
    </row>
    <row r="97" spans="1:27" x14ac:dyDescent="0.3">
      <c r="A97" t="s">
        <v>919</v>
      </c>
      <c r="B97" s="1" t="s">
        <v>1919</v>
      </c>
      <c r="C97" s="1" t="s">
        <v>2136</v>
      </c>
      <c r="D97" s="1" t="s">
        <v>1931</v>
      </c>
      <c r="E97" s="1" t="str">
        <f t="shared" si="5"/>
        <v>2024/02/08</v>
      </c>
      <c r="F97" s="1" t="s">
        <v>1929</v>
      </c>
      <c r="G97" t="str">
        <f t="shared" si="8"/>
        <v>2024/02/08</v>
      </c>
      <c r="H97" s="13" t="s">
        <v>2161</v>
      </c>
      <c r="I97" s="7">
        <f>(Table1[[#This Row],[Actual Arrival]]-Table1[[#This Row],[Ezpected_Arrival_After]])*24</f>
        <v>3.9999999999417923</v>
      </c>
      <c r="J97" s="7">
        <f>(Table1[[#This Row],[Actual_Arrival After]]-Table1[[#This Row],[Ezpected_Arrival_After]])</f>
        <v>0</v>
      </c>
      <c r="K97" s="7">
        <f>IF(Table1[[#This Row],[Actual_Arrival After]]&lt;=Table1[[#This Row],[Ezpected_Arrival_After]],1,0)</f>
        <v>1</v>
      </c>
      <c r="L97" s="7">
        <f>(Table1[[#This Row],[Actual_Arrival After]]-Table1[[#This Row],[Dispatch_After]])</f>
        <v>1</v>
      </c>
      <c r="M97" t="s">
        <v>2031</v>
      </c>
      <c r="N97">
        <v>336</v>
      </c>
      <c r="O97" s="16">
        <v>4121</v>
      </c>
      <c r="P97" s="16">
        <v>660</v>
      </c>
      <c r="Q97">
        <v>17</v>
      </c>
      <c r="R97" t="str">
        <f t="shared" si="6"/>
        <v>OK</v>
      </c>
      <c r="S97" t="s">
        <v>2036</v>
      </c>
      <c r="T97" t="s">
        <v>2039</v>
      </c>
      <c r="U97" t="s">
        <v>2069</v>
      </c>
      <c r="V97" t="s">
        <v>2095</v>
      </c>
      <c r="W97" t="s">
        <v>2096</v>
      </c>
      <c r="X97">
        <v>3.8</v>
      </c>
      <c r="Y97">
        <f t="shared" si="7"/>
        <v>3.8</v>
      </c>
      <c r="Z97" s="14" t="str">
        <f>LEFT(Table1[[#This Row],[Rating After]],3)</f>
        <v>3.8</v>
      </c>
      <c r="AA97" s="11">
        <f>Table1[[#This Row],[Revenue ($)]]/(Table1[[#This Row],[Distance (KM)]])</f>
        <v>12.264880952380953</v>
      </c>
    </row>
    <row r="98" spans="1:27" x14ac:dyDescent="0.3">
      <c r="A98" t="s">
        <v>918</v>
      </c>
      <c r="B98" s="1" t="s">
        <v>1918</v>
      </c>
      <c r="C98" s="1" t="s">
        <v>2136</v>
      </c>
      <c r="D98" s="1" t="s">
        <v>1930</v>
      </c>
      <c r="E98" s="1" t="str">
        <f t="shared" si="5"/>
        <v>2024/02/08</v>
      </c>
      <c r="F98" s="1" t="s">
        <v>1928</v>
      </c>
      <c r="G98" t="str">
        <f t="shared" si="8"/>
        <v>2024/02/08</v>
      </c>
      <c r="H98" s="13" t="s">
        <v>2161</v>
      </c>
      <c r="I98" s="7">
        <f>(Table1[[#This Row],[Actual Arrival]]-Table1[[#This Row],[Ezpected_Arrival_After]])*24</f>
        <v>3</v>
      </c>
      <c r="J98" s="7">
        <f>(Table1[[#This Row],[Actual_Arrival After]]-Table1[[#This Row],[Ezpected_Arrival_After]])</f>
        <v>0</v>
      </c>
      <c r="K98" s="7">
        <f>IF(Table1[[#This Row],[Actual_Arrival After]]&lt;=Table1[[#This Row],[Ezpected_Arrival_After]],1,0)</f>
        <v>1</v>
      </c>
      <c r="L98" s="7">
        <f>(Table1[[#This Row],[Actual_Arrival After]]-Table1[[#This Row],[Dispatch_After]])</f>
        <v>1</v>
      </c>
      <c r="M98" t="s">
        <v>2029</v>
      </c>
      <c r="N98">
        <v>749</v>
      </c>
      <c r="O98" s="16">
        <v>4588</v>
      </c>
      <c r="P98" s="16">
        <v>349</v>
      </c>
      <c r="Q98">
        <v>5</v>
      </c>
      <c r="R98" t="str">
        <f t="shared" si="6"/>
        <v>OK</v>
      </c>
      <c r="S98" t="s">
        <v>2036</v>
      </c>
      <c r="T98" t="s">
        <v>2040</v>
      </c>
      <c r="U98" t="s">
        <v>2070</v>
      </c>
      <c r="V98" t="s">
        <v>2093</v>
      </c>
      <c r="W98" t="s">
        <v>2096</v>
      </c>
      <c r="X98">
        <v>4.2</v>
      </c>
      <c r="Y98">
        <f t="shared" si="7"/>
        <v>4.2</v>
      </c>
      <c r="Z98" s="14" t="str">
        <f>LEFT(Table1[[#This Row],[Rating After]],3)</f>
        <v>4.2</v>
      </c>
      <c r="AA98" s="11">
        <f>Table1[[#This Row],[Revenue ($)]]/(Table1[[#This Row],[Distance (KM)]])</f>
        <v>6.1255006675567421</v>
      </c>
    </row>
    <row r="99" spans="1:27" x14ac:dyDescent="0.3">
      <c r="A99" t="s">
        <v>917</v>
      </c>
      <c r="B99" s="1" t="s">
        <v>1917</v>
      </c>
      <c r="C99" s="1" t="s">
        <v>2136</v>
      </c>
      <c r="D99" s="1" t="s">
        <v>1929</v>
      </c>
      <c r="E99" s="1" t="str">
        <f t="shared" si="5"/>
        <v>2024/02/08</v>
      </c>
      <c r="F99" s="1" t="s">
        <v>1927</v>
      </c>
      <c r="G99" t="str">
        <f t="shared" si="8"/>
        <v>2024/02/08</v>
      </c>
      <c r="H99" s="13" t="s">
        <v>2161</v>
      </c>
      <c r="I99" s="7">
        <f>(Table1[[#This Row],[Actual Arrival]]-Table1[[#This Row],[Ezpected_Arrival_After]])*24</f>
        <v>2.0000000000582077</v>
      </c>
      <c r="J99" s="7">
        <f>(Table1[[#This Row],[Actual_Arrival After]]-Table1[[#This Row],[Ezpected_Arrival_After]])</f>
        <v>0</v>
      </c>
      <c r="K99" s="7">
        <f>IF(Table1[[#This Row],[Actual_Arrival After]]&lt;=Table1[[#This Row],[Ezpected_Arrival_After]],1,0)</f>
        <v>1</v>
      </c>
      <c r="L99" s="7">
        <f>(Table1[[#This Row],[Actual_Arrival After]]-Table1[[#This Row],[Dispatch_After]])</f>
        <v>1</v>
      </c>
      <c r="M99" t="s">
        <v>2030</v>
      </c>
      <c r="N99">
        <v>176</v>
      </c>
      <c r="O99" s="16">
        <v>1675</v>
      </c>
      <c r="P99" s="16">
        <v>572</v>
      </c>
      <c r="Q99">
        <v>22</v>
      </c>
      <c r="R99" t="str">
        <f t="shared" si="6"/>
        <v>OK</v>
      </c>
      <c r="S99" t="s">
        <v>2034</v>
      </c>
      <c r="T99" t="s">
        <v>2037</v>
      </c>
      <c r="U99" t="s">
        <v>2049</v>
      </c>
      <c r="V99" t="s">
        <v>2091</v>
      </c>
      <c r="W99" t="s">
        <v>2097</v>
      </c>
      <c r="X99">
        <v>4.2</v>
      </c>
      <c r="Y99">
        <f t="shared" si="7"/>
        <v>4.2</v>
      </c>
      <c r="Z99" s="14" t="str">
        <f>LEFT(Table1[[#This Row],[Rating After]],3)</f>
        <v>4.2</v>
      </c>
      <c r="AA99" s="11">
        <f>Table1[[#This Row],[Revenue ($)]]/(Table1[[#This Row],[Distance (KM)]])</f>
        <v>9.517045454545455</v>
      </c>
    </row>
    <row r="100" spans="1:27" x14ac:dyDescent="0.3">
      <c r="A100" t="s">
        <v>916</v>
      </c>
      <c r="B100" s="1" t="s">
        <v>1916</v>
      </c>
      <c r="C100" s="1" t="s">
        <v>2136</v>
      </c>
      <c r="D100" s="1" t="s">
        <v>1928</v>
      </c>
      <c r="E100" s="1" t="str">
        <f t="shared" si="5"/>
        <v>2024/02/08</v>
      </c>
      <c r="F100" s="1" t="s">
        <v>1926</v>
      </c>
      <c r="G100" t="str">
        <f t="shared" si="8"/>
        <v>2024/02/07</v>
      </c>
      <c r="H100" s="13" t="s">
        <v>2161</v>
      </c>
      <c r="I100" s="7">
        <f>(Table1[[#This Row],[Actual Arrival]]-Table1[[#This Row],[Ezpected_Arrival_After]])*24</f>
        <v>24.999999999941792</v>
      </c>
      <c r="J100" s="7">
        <f>(Table1[[#This Row],[Actual_Arrival After]]-Table1[[#This Row],[Ezpected_Arrival_After]])</f>
        <v>1</v>
      </c>
      <c r="K100" s="7">
        <f>IF(Table1[[#This Row],[Actual_Arrival After]]&lt;=Table1[[#This Row],[Ezpected_Arrival_After]],1,0)</f>
        <v>0</v>
      </c>
      <c r="L100" s="7">
        <f>(Table1[[#This Row],[Actual_Arrival After]]-Table1[[#This Row],[Dispatch_After]])</f>
        <v>1</v>
      </c>
      <c r="M100" t="s">
        <v>2028</v>
      </c>
      <c r="N100">
        <v>972</v>
      </c>
      <c r="O100" s="16">
        <v>4766</v>
      </c>
      <c r="P100" s="16">
        <v>753</v>
      </c>
      <c r="Q100">
        <v>26</v>
      </c>
      <c r="R100" t="str">
        <f t="shared" si="6"/>
        <v>OK</v>
      </c>
      <c r="S100" t="s">
        <v>2034</v>
      </c>
      <c r="T100" t="s">
        <v>2038</v>
      </c>
      <c r="U100" t="s">
        <v>2050</v>
      </c>
      <c r="V100" t="s">
        <v>2094</v>
      </c>
      <c r="W100" t="s">
        <v>2096</v>
      </c>
      <c r="X100">
        <v>4</v>
      </c>
      <c r="Y100">
        <f t="shared" si="7"/>
        <v>4</v>
      </c>
      <c r="Z100" s="14" t="str">
        <f>LEFT(Table1[[#This Row],[Rating After]],3)</f>
        <v>4</v>
      </c>
      <c r="AA100" s="11">
        <f>Table1[[#This Row],[Revenue ($)]]/(Table1[[#This Row],[Distance (KM)]])</f>
        <v>4.9032921810699586</v>
      </c>
    </row>
    <row r="101" spans="1:27" x14ac:dyDescent="0.3">
      <c r="A101" t="s">
        <v>915</v>
      </c>
      <c r="B101" s="1" t="s">
        <v>1915</v>
      </c>
      <c r="C101" s="1" t="s">
        <v>2136</v>
      </c>
      <c r="D101" s="1" t="s">
        <v>1927</v>
      </c>
      <c r="E101" s="1" t="str">
        <f t="shared" si="5"/>
        <v>2024/02/08</v>
      </c>
      <c r="F101" s="1" t="s">
        <v>1925</v>
      </c>
      <c r="G101" t="str">
        <f t="shared" si="8"/>
        <v>2024/02/07</v>
      </c>
      <c r="H101" s="13" t="s">
        <v>2161</v>
      </c>
      <c r="I101" s="7">
        <f>(Table1[[#This Row],[Actual Arrival]]-Table1[[#This Row],[Ezpected_Arrival_After]])*24</f>
        <v>24</v>
      </c>
      <c r="J101" s="7">
        <f>(Table1[[#This Row],[Actual_Arrival After]]-Table1[[#This Row],[Ezpected_Arrival_After]])</f>
        <v>1</v>
      </c>
      <c r="K101" s="7">
        <f>IF(Table1[[#This Row],[Actual_Arrival After]]&lt;=Table1[[#This Row],[Ezpected_Arrival_After]],1,0)</f>
        <v>0</v>
      </c>
      <c r="L101" s="7">
        <f>(Table1[[#This Row],[Actual_Arrival After]]-Table1[[#This Row],[Dispatch_After]])</f>
        <v>1</v>
      </c>
      <c r="M101" t="s">
        <v>2030</v>
      </c>
      <c r="N101">
        <v>838</v>
      </c>
      <c r="O101" s="16">
        <v>1148</v>
      </c>
      <c r="P101" s="16">
        <v>290</v>
      </c>
      <c r="Q101">
        <v>25</v>
      </c>
      <c r="R101" t="str">
        <f t="shared" si="6"/>
        <v>OK</v>
      </c>
      <c r="S101" t="s">
        <v>2036</v>
      </c>
      <c r="T101" t="s">
        <v>2038</v>
      </c>
      <c r="U101" t="s">
        <v>2052</v>
      </c>
      <c r="V101" t="s">
        <v>2095</v>
      </c>
      <c r="W101" t="s">
        <v>2096</v>
      </c>
      <c r="X101">
        <v>4.7</v>
      </c>
      <c r="Y101">
        <f t="shared" si="7"/>
        <v>4.7</v>
      </c>
      <c r="Z101" s="14" t="str">
        <f>LEFT(Table1[[#This Row],[Rating After]],3)</f>
        <v>4.7</v>
      </c>
      <c r="AA101" s="11">
        <f>Table1[[#This Row],[Revenue ($)]]/(Table1[[#This Row],[Distance (KM)]])</f>
        <v>1.369928400954654</v>
      </c>
    </row>
    <row r="102" spans="1:27" x14ac:dyDescent="0.3">
      <c r="A102" t="s">
        <v>914</v>
      </c>
      <c r="B102" s="1" t="s">
        <v>1914</v>
      </c>
      <c r="C102" s="1" t="s">
        <v>2136</v>
      </c>
      <c r="D102" s="1" t="s">
        <v>1926</v>
      </c>
      <c r="E102" s="1" t="str">
        <f t="shared" si="5"/>
        <v>2024/02/07</v>
      </c>
      <c r="F102" s="1" t="s">
        <v>1924</v>
      </c>
      <c r="G102" t="str">
        <f t="shared" si="8"/>
        <v>2024/02/07</v>
      </c>
      <c r="H102" s="13" t="s">
        <v>2161</v>
      </c>
      <c r="I102" s="7">
        <f>(Table1[[#This Row],[Actual Arrival]]-Table1[[#This Row],[Ezpected_Arrival_After]])*24</f>
        <v>23.000000000058208</v>
      </c>
      <c r="J102" s="7">
        <f>(Table1[[#This Row],[Actual_Arrival After]]-Table1[[#This Row],[Ezpected_Arrival_After]])</f>
        <v>0</v>
      </c>
      <c r="K102" s="7">
        <f>IF(Table1[[#This Row],[Actual_Arrival After]]&lt;=Table1[[#This Row],[Ezpected_Arrival_After]],1,0)</f>
        <v>1</v>
      </c>
      <c r="L102" s="7">
        <f>(Table1[[#This Row],[Actual_Arrival After]]-Table1[[#This Row],[Dispatch_After]])</f>
        <v>0</v>
      </c>
      <c r="M102" t="s">
        <v>2031</v>
      </c>
      <c r="N102">
        <v>844</v>
      </c>
      <c r="O102" s="16">
        <v>2545</v>
      </c>
      <c r="P102" s="16">
        <v>725</v>
      </c>
      <c r="Q102">
        <v>15</v>
      </c>
      <c r="R102" t="str">
        <f t="shared" si="6"/>
        <v>OK</v>
      </c>
      <c r="S102" t="s">
        <v>2034</v>
      </c>
      <c r="T102" t="s">
        <v>2039</v>
      </c>
      <c r="U102" t="s">
        <v>2090</v>
      </c>
      <c r="V102" t="s">
        <v>2094</v>
      </c>
      <c r="W102" t="s">
        <v>2096</v>
      </c>
      <c r="X102">
        <v>3.8</v>
      </c>
      <c r="Y102">
        <f t="shared" si="7"/>
        <v>3.8</v>
      </c>
      <c r="Z102" s="14" t="str">
        <f>LEFT(Table1[[#This Row],[Rating After]],3)</f>
        <v>3.8</v>
      </c>
      <c r="AA102" s="11">
        <f>Table1[[#This Row],[Revenue ($)]]/(Table1[[#This Row],[Distance (KM)]])</f>
        <v>3.0154028436018958</v>
      </c>
    </row>
    <row r="103" spans="1:27" x14ac:dyDescent="0.3">
      <c r="A103" t="s">
        <v>913</v>
      </c>
      <c r="B103" s="1" t="s">
        <v>1913</v>
      </c>
      <c r="C103" s="1" t="s">
        <v>2136</v>
      </c>
      <c r="D103" s="1" t="s">
        <v>1925</v>
      </c>
      <c r="E103" s="1" t="str">
        <f t="shared" si="5"/>
        <v>2024/02/07</v>
      </c>
      <c r="F103" s="1" t="s">
        <v>1923</v>
      </c>
      <c r="G103" t="str">
        <f t="shared" si="8"/>
        <v>2024/02/07</v>
      </c>
      <c r="H103" s="13" t="s">
        <v>2161</v>
      </c>
      <c r="I103" s="7">
        <f>(Table1[[#This Row],[Actual Arrival]]-Table1[[#This Row],[Ezpected_Arrival_After]])*24</f>
        <v>21.999999999941792</v>
      </c>
      <c r="J103" s="7">
        <f>(Table1[[#This Row],[Actual_Arrival After]]-Table1[[#This Row],[Ezpected_Arrival_After]])</f>
        <v>0</v>
      </c>
      <c r="K103" s="7">
        <f>IF(Table1[[#This Row],[Actual_Arrival After]]&lt;=Table1[[#This Row],[Ezpected_Arrival_After]],1,0)</f>
        <v>1</v>
      </c>
      <c r="L103" s="7">
        <f>(Table1[[#This Row],[Actual_Arrival After]]-Table1[[#This Row],[Dispatch_After]])</f>
        <v>0</v>
      </c>
      <c r="M103" t="s">
        <v>2028</v>
      </c>
      <c r="N103">
        <v>577</v>
      </c>
      <c r="O103" s="16">
        <v>3512</v>
      </c>
      <c r="P103" s="16">
        <v>546</v>
      </c>
      <c r="Q103">
        <v>5</v>
      </c>
      <c r="R103" t="str">
        <f t="shared" si="6"/>
        <v>OK</v>
      </c>
      <c r="S103" t="s">
        <v>2033</v>
      </c>
      <c r="T103" t="s">
        <v>2040</v>
      </c>
      <c r="U103" t="s">
        <v>2053</v>
      </c>
      <c r="V103" t="s">
        <v>2093</v>
      </c>
      <c r="W103" t="s">
        <v>2096</v>
      </c>
      <c r="Y103">
        <f t="shared" si="7"/>
        <v>4.2184210526315784</v>
      </c>
      <c r="Z103" s="14" t="str">
        <f>LEFT(Table1[[#This Row],[Rating After]],3)</f>
        <v>4.2</v>
      </c>
      <c r="AA103" s="11">
        <f>Table1[[#This Row],[Revenue ($)]]/(Table1[[#This Row],[Distance (KM)]])</f>
        <v>6.0866551126516466</v>
      </c>
    </row>
    <row r="104" spans="1:27" x14ac:dyDescent="0.3">
      <c r="A104" t="s">
        <v>912</v>
      </c>
      <c r="B104" s="1" t="s">
        <v>1912</v>
      </c>
      <c r="C104" s="1" t="s">
        <v>2136</v>
      </c>
      <c r="D104" s="1" t="s">
        <v>1924</v>
      </c>
      <c r="E104" s="1" t="str">
        <f t="shared" si="5"/>
        <v>2024/02/07</v>
      </c>
      <c r="F104" s="1" t="s">
        <v>1922</v>
      </c>
      <c r="G104" t="str">
        <f t="shared" si="8"/>
        <v>2024/02/07</v>
      </c>
      <c r="H104" s="13" t="s">
        <v>2161</v>
      </c>
      <c r="I104" s="7">
        <f>(Table1[[#This Row],[Actual Arrival]]-Table1[[#This Row],[Ezpected_Arrival_After]])*24</f>
        <v>21</v>
      </c>
      <c r="J104" s="7">
        <f>(Table1[[#This Row],[Actual_Arrival After]]-Table1[[#This Row],[Ezpected_Arrival_After]])</f>
        <v>0</v>
      </c>
      <c r="K104" s="7">
        <f>IF(Table1[[#This Row],[Actual_Arrival After]]&lt;=Table1[[#This Row],[Ezpected_Arrival_After]],1,0)</f>
        <v>1</v>
      </c>
      <c r="L104" s="7">
        <f>(Table1[[#This Row],[Actual_Arrival After]]-Table1[[#This Row],[Dispatch_After]])</f>
        <v>0</v>
      </c>
      <c r="M104" t="s">
        <v>2028</v>
      </c>
      <c r="N104">
        <v>364</v>
      </c>
      <c r="O104" s="16">
        <v>3560</v>
      </c>
      <c r="P104" s="16">
        <v>236</v>
      </c>
      <c r="Q104">
        <v>8</v>
      </c>
      <c r="R104" t="str">
        <f t="shared" si="6"/>
        <v>OK</v>
      </c>
      <c r="S104" t="s">
        <v>2034</v>
      </c>
      <c r="T104" t="s">
        <v>2037</v>
      </c>
      <c r="U104" t="s">
        <v>2081</v>
      </c>
      <c r="V104" t="s">
        <v>2095</v>
      </c>
      <c r="W104" t="s">
        <v>2096</v>
      </c>
      <c r="X104">
        <v>4.7</v>
      </c>
      <c r="Y104">
        <f t="shared" si="7"/>
        <v>4.7</v>
      </c>
      <c r="Z104" s="14" t="str">
        <f>LEFT(Table1[[#This Row],[Rating After]],3)</f>
        <v>4.7</v>
      </c>
      <c r="AA104" s="11">
        <f>Table1[[#This Row],[Revenue ($)]]/(Table1[[#This Row],[Distance (KM)]])</f>
        <v>9.780219780219781</v>
      </c>
    </row>
    <row r="105" spans="1:27" x14ac:dyDescent="0.3">
      <c r="A105" t="s">
        <v>911</v>
      </c>
      <c r="B105" s="1" t="s">
        <v>1911</v>
      </c>
      <c r="C105" s="1" t="s">
        <v>2136</v>
      </c>
      <c r="D105" s="1" t="s">
        <v>1923</v>
      </c>
      <c r="E105" s="1" t="str">
        <f t="shared" si="5"/>
        <v>2024/02/07</v>
      </c>
      <c r="F105" s="1" t="s">
        <v>1921</v>
      </c>
      <c r="G105" t="str">
        <f t="shared" si="8"/>
        <v>2024/02/07</v>
      </c>
      <c r="H105" s="13" t="s">
        <v>2161</v>
      </c>
      <c r="I105" s="7">
        <f>(Table1[[#This Row],[Actual Arrival]]-Table1[[#This Row],[Ezpected_Arrival_After]])*24</f>
        <v>20.000000000058208</v>
      </c>
      <c r="J105" s="7">
        <f>(Table1[[#This Row],[Actual_Arrival After]]-Table1[[#This Row],[Ezpected_Arrival_After]])</f>
        <v>0</v>
      </c>
      <c r="K105" s="7">
        <f>IF(Table1[[#This Row],[Actual_Arrival After]]&lt;=Table1[[#This Row],[Ezpected_Arrival_After]],1,0)</f>
        <v>1</v>
      </c>
      <c r="L105" s="7">
        <f>(Table1[[#This Row],[Actual_Arrival After]]-Table1[[#This Row],[Dispatch_After]])</f>
        <v>0</v>
      </c>
      <c r="M105" t="s">
        <v>2029</v>
      </c>
      <c r="N105">
        <v>183</v>
      </c>
      <c r="O105" s="16">
        <v>1680</v>
      </c>
      <c r="P105" s="16">
        <v>390</v>
      </c>
      <c r="Q105">
        <v>28</v>
      </c>
      <c r="R105" t="str">
        <f t="shared" si="6"/>
        <v>OK</v>
      </c>
      <c r="S105" t="s">
        <v>2034</v>
      </c>
      <c r="T105" t="s">
        <v>2038</v>
      </c>
      <c r="U105" t="s">
        <v>2071</v>
      </c>
      <c r="V105" t="s">
        <v>2092</v>
      </c>
      <c r="W105" t="s">
        <v>2097</v>
      </c>
      <c r="Y105">
        <f t="shared" si="7"/>
        <v>4.280555555555555</v>
      </c>
      <c r="Z105" s="14" t="str">
        <f>LEFT(Table1[[#This Row],[Rating After]],3)</f>
        <v>4.2</v>
      </c>
      <c r="AA105" s="11">
        <f>Table1[[#This Row],[Revenue ($)]]/(Table1[[#This Row],[Distance (KM)]])</f>
        <v>9.1803278688524586</v>
      </c>
    </row>
    <row r="106" spans="1:27" x14ac:dyDescent="0.3">
      <c r="A106" t="s">
        <v>910</v>
      </c>
      <c r="B106" s="1" t="s">
        <v>1910</v>
      </c>
      <c r="C106" s="1" t="s">
        <v>2136</v>
      </c>
      <c r="D106" s="1" t="s">
        <v>1922</v>
      </c>
      <c r="E106" s="1" t="str">
        <f t="shared" si="5"/>
        <v>2024/02/07</v>
      </c>
      <c r="F106" s="1" t="s">
        <v>1920</v>
      </c>
      <c r="G106" t="str">
        <f t="shared" si="8"/>
        <v>2024/02/07</v>
      </c>
      <c r="H106" s="13" t="s">
        <v>2161</v>
      </c>
      <c r="I106" s="7">
        <f>(Table1[[#This Row],[Actual Arrival]]-Table1[[#This Row],[Ezpected_Arrival_After]])*24</f>
        <v>18.999999999941792</v>
      </c>
      <c r="J106" s="7">
        <f>(Table1[[#This Row],[Actual_Arrival After]]-Table1[[#This Row],[Ezpected_Arrival_After]])</f>
        <v>0</v>
      </c>
      <c r="K106" s="7">
        <f>IF(Table1[[#This Row],[Actual_Arrival After]]&lt;=Table1[[#This Row],[Ezpected_Arrival_After]],1,0)</f>
        <v>1</v>
      </c>
      <c r="L106" s="7">
        <f>(Table1[[#This Row],[Actual_Arrival After]]-Table1[[#This Row],[Dispatch_After]])</f>
        <v>0</v>
      </c>
      <c r="M106" t="s">
        <v>2031</v>
      </c>
      <c r="N106">
        <v>719</v>
      </c>
      <c r="O106" s="16">
        <v>3044</v>
      </c>
      <c r="P106" s="16">
        <v>536</v>
      </c>
      <c r="Q106">
        <v>8</v>
      </c>
      <c r="R106" t="str">
        <f t="shared" si="6"/>
        <v>OK</v>
      </c>
      <c r="S106" t="s">
        <v>2036</v>
      </c>
      <c r="T106" t="s">
        <v>2038</v>
      </c>
      <c r="U106" t="s">
        <v>2072</v>
      </c>
      <c r="V106" t="s">
        <v>2091</v>
      </c>
      <c r="W106" t="s">
        <v>2097</v>
      </c>
      <c r="X106">
        <v>4.7</v>
      </c>
      <c r="Y106">
        <f t="shared" si="7"/>
        <v>4.7</v>
      </c>
      <c r="Z106" s="14" t="str">
        <f>LEFT(Table1[[#This Row],[Rating After]],3)</f>
        <v>4.7</v>
      </c>
      <c r="AA106" s="11">
        <f>Table1[[#This Row],[Revenue ($)]]/(Table1[[#This Row],[Distance (KM)]])</f>
        <v>4.2336578581363007</v>
      </c>
    </row>
    <row r="107" spans="1:27" x14ac:dyDescent="0.3">
      <c r="A107" t="s">
        <v>909</v>
      </c>
      <c r="B107" s="1" t="s">
        <v>1909</v>
      </c>
      <c r="C107" s="1" t="s">
        <v>2136</v>
      </c>
      <c r="D107" s="1" t="s">
        <v>1921</v>
      </c>
      <c r="E107" s="1" t="str">
        <f t="shared" si="5"/>
        <v>2024/02/07</v>
      </c>
      <c r="F107" s="1" t="s">
        <v>1919</v>
      </c>
      <c r="G107" t="str">
        <f t="shared" si="8"/>
        <v>2024/02/07</v>
      </c>
      <c r="H107" s="13" t="s">
        <v>2161</v>
      </c>
      <c r="I107" s="7">
        <f>(Table1[[#This Row],[Actual Arrival]]-Table1[[#This Row],[Ezpected_Arrival_After]])*24</f>
        <v>18</v>
      </c>
      <c r="J107" s="7">
        <f>(Table1[[#This Row],[Actual_Arrival After]]-Table1[[#This Row],[Ezpected_Arrival_After]])</f>
        <v>0</v>
      </c>
      <c r="K107" s="7">
        <f>IF(Table1[[#This Row],[Actual_Arrival After]]&lt;=Table1[[#This Row],[Ezpected_Arrival_After]],1,0)</f>
        <v>1</v>
      </c>
      <c r="L107" s="7">
        <f>(Table1[[#This Row],[Actual_Arrival After]]-Table1[[#This Row],[Dispatch_After]])</f>
        <v>0</v>
      </c>
      <c r="M107" t="s">
        <v>2028</v>
      </c>
      <c r="N107">
        <v>808</v>
      </c>
      <c r="O107" s="16">
        <v>1173</v>
      </c>
      <c r="P107" s="16">
        <v>279</v>
      </c>
      <c r="Q107">
        <v>22</v>
      </c>
      <c r="R107" t="str">
        <f t="shared" si="6"/>
        <v>OK</v>
      </c>
      <c r="S107" t="s">
        <v>2035</v>
      </c>
      <c r="T107" t="s">
        <v>2040</v>
      </c>
      <c r="U107" t="s">
        <v>2045</v>
      </c>
      <c r="V107" t="s">
        <v>2093</v>
      </c>
      <c r="W107" t="s">
        <v>2097</v>
      </c>
      <c r="X107">
        <v>4.5</v>
      </c>
      <c r="Y107">
        <f t="shared" si="7"/>
        <v>4.5</v>
      </c>
      <c r="Z107" s="14" t="str">
        <f>LEFT(Table1[[#This Row],[Rating After]],3)</f>
        <v>4.5</v>
      </c>
      <c r="AA107" s="11">
        <f>Table1[[#This Row],[Revenue ($)]]/(Table1[[#This Row],[Distance (KM)]])</f>
        <v>1.4517326732673268</v>
      </c>
    </row>
    <row r="108" spans="1:27" x14ac:dyDescent="0.3">
      <c r="A108" t="s">
        <v>908</v>
      </c>
      <c r="B108" s="1" t="s">
        <v>1908</v>
      </c>
      <c r="C108" s="1" t="s">
        <v>2136</v>
      </c>
      <c r="D108" s="1" t="s">
        <v>1920</v>
      </c>
      <c r="E108" s="1" t="str">
        <f t="shared" si="5"/>
        <v>2024/02/07</v>
      </c>
      <c r="F108" s="1" t="s">
        <v>1918</v>
      </c>
      <c r="G108" t="str">
        <f t="shared" si="8"/>
        <v>2024/02/07</v>
      </c>
      <c r="H108" s="13" t="s">
        <v>2161</v>
      </c>
      <c r="I108" s="7">
        <f>(Table1[[#This Row],[Actual Arrival]]-Table1[[#This Row],[Ezpected_Arrival_After]])*24</f>
        <v>17.000000000058208</v>
      </c>
      <c r="J108" s="7">
        <f>(Table1[[#This Row],[Actual_Arrival After]]-Table1[[#This Row],[Ezpected_Arrival_After]])</f>
        <v>0</v>
      </c>
      <c r="K108" s="7">
        <f>IF(Table1[[#This Row],[Actual_Arrival After]]&lt;=Table1[[#This Row],[Ezpected_Arrival_After]],1,0)</f>
        <v>1</v>
      </c>
      <c r="L108" s="7">
        <f>(Table1[[#This Row],[Actual_Arrival After]]-Table1[[#This Row],[Dispatch_After]])</f>
        <v>0</v>
      </c>
      <c r="M108" t="s">
        <v>2031</v>
      </c>
      <c r="N108">
        <v>903</v>
      </c>
      <c r="O108" s="16">
        <v>1455</v>
      </c>
      <c r="P108" s="16">
        <v>121</v>
      </c>
      <c r="Q108">
        <v>3</v>
      </c>
      <c r="R108" t="str">
        <f t="shared" si="6"/>
        <v>OK</v>
      </c>
      <c r="S108" t="s">
        <v>2033</v>
      </c>
      <c r="T108" t="s">
        <v>2037</v>
      </c>
      <c r="U108" t="s">
        <v>2055</v>
      </c>
      <c r="V108" t="s">
        <v>2095</v>
      </c>
      <c r="W108" t="s">
        <v>2097</v>
      </c>
      <c r="Y108">
        <f t="shared" si="7"/>
        <v>4.3559999999999981</v>
      </c>
      <c r="Z108" s="14" t="str">
        <f>LEFT(Table1[[#This Row],[Rating After]],3)</f>
        <v>4.3</v>
      </c>
      <c r="AA108" s="11">
        <f>Table1[[#This Row],[Revenue ($)]]/(Table1[[#This Row],[Distance (KM)]])</f>
        <v>1.6112956810631229</v>
      </c>
    </row>
    <row r="109" spans="1:27" x14ac:dyDescent="0.3">
      <c r="A109" t="s">
        <v>907</v>
      </c>
      <c r="B109" s="1" t="s">
        <v>1907</v>
      </c>
      <c r="C109" s="1" t="s">
        <v>2136</v>
      </c>
      <c r="D109" s="1" t="s">
        <v>1919</v>
      </c>
      <c r="E109" s="1" t="str">
        <f t="shared" si="5"/>
        <v>2024/02/07</v>
      </c>
      <c r="F109" s="1" t="s">
        <v>1917</v>
      </c>
      <c r="G109" t="str">
        <f t="shared" si="8"/>
        <v>2024/02/07</v>
      </c>
      <c r="H109" s="13" t="s">
        <v>2161</v>
      </c>
      <c r="I109" s="7">
        <f>(Table1[[#This Row],[Actual Arrival]]-Table1[[#This Row],[Ezpected_Arrival_After]])*24</f>
        <v>15.999999999941792</v>
      </c>
      <c r="J109" s="7">
        <f>(Table1[[#This Row],[Actual_Arrival After]]-Table1[[#This Row],[Ezpected_Arrival_After]])</f>
        <v>0</v>
      </c>
      <c r="K109" s="7">
        <f>IF(Table1[[#This Row],[Actual_Arrival After]]&lt;=Table1[[#This Row],[Ezpected_Arrival_After]],1,0)</f>
        <v>1</v>
      </c>
      <c r="L109" s="7">
        <f>(Table1[[#This Row],[Actual_Arrival After]]-Table1[[#This Row],[Dispatch_After]])</f>
        <v>0</v>
      </c>
      <c r="M109" t="s">
        <v>2031</v>
      </c>
      <c r="N109">
        <v>632</v>
      </c>
      <c r="O109" s="16">
        <v>2648</v>
      </c>
      <c r="P109" s="16">
        <v>141</v>
      </c>
      <c r="Q109">
        <v>22</v>
      </c>
      <c r="R109" t="str">
        <f t="shared" si="6"/>
        <v>OK</v>
      </c>
      <c r="S109" t="s">
        <v>2036</v>
      </c>
      <c r="T109" t="s">
        <v>2037</v>
      </c>
      <c r="U109" t="s">
        <v>2050</v>
      </c>
      <c r="V109" t="s">
        <v>2091</v>
      </c>
      <c r="W109" t="s">
        <v>2097</v>
      </c>
      <c r="X109">
        <v>4</v>
      </c>
      <c r="Y109">
        <f t="shared" si="7"/>
        <v>4</v>
      </c>
      <c r="Z109" s="14" t="str">
        <f>LEFT(Table1[[#This Row],[Rating After]],3)</f>
        <v>4</v>
      </c>
      <c r="AA109" s="11">
        <f>Table1[[#This Row],[Revenue ($)]]/(Table1[[#This Row],[Distance (KM)]])</f>
        <v>4.1898734177215191</v>
      </c>
    </row>
    <row r="110" spans="1:27" x14ac:dyDescent="0.3">
      <c r="A110" t="s">
        <v>906</v>
      </c>
      <c r="B110" s="1" t="s">
        <v>1906</v>
      </c>
      <c r="C110" s="1" t="s">
        <v>2136</v>
      </c>
      <c r="D110" s="1" t="s">
        <v>1918</v>
      </c>
      <c r="E110" s="1" t="str">
        <f t="shared" si="5"/>
        <v>2024/02/07</v>
      </c>
      <c r="F110" s="1" t="s">
        <v>1916</v>
      </c>
      <c r="G110" t="str">
        <f t="shared" si="8"/>
        <v>2024/02/07</v>
      </c>
      <c r="H110" s="13" t="s">
        <v>2161</v>
      </c>
      <c r="I110" s="7">
        <f>(Table1[[#This Row],[Actual Arrival]]-Table1[[#This Row],[Ezpected_Arrival_After]])*24</f>
        <v>15</v>
      </c>
      <c r="J110" s="7">
        <f>(Table1[[#This Row],[Actual_Arrival After]]-Table1[[#This Row],[Ezpected_Arrival_After]])</f>
        <v>0</v>
      </c>
      <c r="K110" s="7">
        <f>IF(Table1[[#This Row],[Actual_Arrival After]]&lt;=Table1[[#This Row],[Ezpected_Arrival_After]],1,0)</f>
        <v>1</v>
      </c>
      <c r="L110" s="7">
        <f>(Table1[[#This Row],[Actual_Arrival After]]-Table1[[#This Row],[Dispatch_After]])</f>
        <v>0</v>
      </c>
      <c r="M110" t="s">
        <v>2032</v>
      </c>
      <c r="N110">
        <v>196</v>
      </c>
      <c r="O110" s="16">
        <v>3433</v>
      </c>
      <c r="P110" s="16">
        <v>467</v>
      </c>
      <c r="Q110">
        <v>25</v>
      </c>
      <c r="R110" t="str">
        <f t="shared" si="6"/>
        <v>OK</v>
      </c>
      <c r="S110" t="s">
        <v>2034</v>
      </c>
      <c r="T110" t="s">
        <v>2040</v>
      </c>
      <c r="U110" t="s">
        <v>2090</v>
      </c>
      <c r="V110" t="s">
        <v>2091</v>
      </c>
      <c r="W110" t="s">
        <v>2096</v>
      </c>
      <c r="Y110">
        <f t="shared" si="7"/>
        <v>4.3169491525423709</v>
      </c>
      <c r="Z110" s="14" t="str">
        <f>LEFT(Table1[[#This Row],[Rating After]],3)</f>
        <v>4.3</v>
      </c>
      <c r="AA110" s="11">
        <f>Table1[[#This Row],[Revenue ($)]]/(Table1[[#This Row],[Distance (KM)]])</f>
        <v>17.51530612244898</v>
      </c>
    </row>
    <row r="111" spans="1:27" x14ac:dyDescent="0.3">
      <c r="A111" t="s">
        <v>905</v>
      </c>
      <c r="B111" s="1" t="s">
        <v>1905</v>
      </c>
      <c r="C111" s="1" t="s">
        <v>2136</v>
      </c>
      <c r="D111" s="1" t="s">
        <v>1917</v>
      </c>
      <c r="E111" s="1" t="str">
        <f t="shared" si="5"/>
        <v>2024/02/07</v>
      </c>
      <c r="F111" s="1" t="s">
        <v>1915</v>
      </c>
      <c r="G111" t="str">
        <f t="shared" si="8"/>
        <v>2024/02/07</v>
      </c>
      <c r="H111" s="13" t="s">
        <v>2161</v>
      </c>
      <c r="I111" s="7">
        <f>(Table1[[#This Row],[Actual Arrival]]-Table1[[#This Row],[Ezpected_Arrival_After]])*24</f>
        <v>14.000000000058208</v>
      </c>
      <c r="J111" s="7">
        <f>(Table1[[#This Row],[Actual_Arrival After]]-Table1[[#This Row],[Ezpected_Arrival_After]])</f>
        <v>0</v>
      </c>
      <c r="K111" s="7">
        <f>IF(Table1[[#This Row],[Actual_Arrival After]]&lt;=Table1[[#This Row],[Ezpected_Arrival_After]],1,0)</f>
        <v>1</v>
      </c>
      <c r="L111" s="7">
        <f>(Table1[[#This Row],[Actual_Arrival After]]-Table1[[#This Row],[Dispatch_After]])</f>
        <v>0</v>
      </c>
      <c r="M111" t="s">
        <v>2029</v>
      </c>
      <c r="N111">
        <v>878</v>
      </c>
      <c r="O111" s="16">
        <v>1165</v>
      </c>
      <c r="P111" s="16">
        <v>99</v>
      </c>
      <c r="Q111">
        <v>11</v>
      </c>
      <c r="R111" t="str">
        <f t="shared" si="6"/>
        <v>OK</v>
      </c>
      <c r="S111" t="s">
        <v>2033</v>
      </c>
      <c r="T111" t="s">
        <v>2037</v>
      </c>
      <c r="U111" t="s">
        <v>2043</v>
      </c>
      <c r="V111" t="s">
        <v>2092</v>
      </c>
      <c r="W111" t="s">
        <v>2097</v>
      </c>
      <c r="X111">
        <v>4.7</v>
      </c>
      <c r="Y111">
        <f t="shared" si="7"/>
        <v>4.7</v>
      </c>
      <c r="Z111" s="14" t="str">
        <f>LEFT(Table1[[#This Row],[Rating After]],3)</f>
        <v>4.7</v>
      </c>
      <c r="AA111" s="11">
        <f>Table1[[#This Row],[Revenue ($)]]/(Table1[[#This Row],[Distance (KM)]])</f>
        <v>1.326879271070615</v>
      </c>
    </row>
    <row r="112" spans="1:27" x14ac:dyDescent="0.3">
      <c r="A112" t="s">
        <v>904</v>
      </c>
      <c r="B112" s="1" t="s">
        <v>1904</v>
      </c>
      <c r="C112" s="1" t="s">
        <v>2136</v>
      </c>
      <c r="D112" s="1" t="s">
        <v>1916</v>
      </c>
      <c r="E112" s="1" t="str">
        <f t="shared" si="5"/>
        <v>2024/02/07</v>
      </c>
      <c r="F112" s="1" t="s">
        <v>1914</v>
      </c>
      <c r="G112" t="str">
        <f t="shared" si="8"/>
        <v>2024/02/07</v>
      </c>
      <c r="H112" s="13" t="s">
        <v>2161</v>
      </c>
      <c r="I112" s="7">
        <f>(Table1[[#This Row],[Actual Arrival]]-Table1[[#This Row],[Ezpected_Arrival_After]])*24</f>
        <v>12.999999999941792</v>
      </c>
      <c r="J112" s="7">
        <f>(Table1[[#This Row],[Actual_Arrival After]]-Table1[[#This Row],[Ezpected_Arrival_After]])</f>
        <v>0</v>
      </c>
      <c r="K112" s="7">
        <f>IF(Table1[[#This Row],[Actual_Arrival After]]&lt;=Table1[[#This Row],[Ezpected_Arrival_After]],1,0)</f>
        <v>1</v>
      </c>
      <c r="L112" s="7">
        <f>(Table1[[#This Row],[Actual_Arrival After]]-Table1[[#This Row],[Dispatch_After]])</f>
        <v>0</v>
      </c>
      <c r="M112" t="s">
        <v>2028</v>
      </c>
      <c r="N112">
        <v>417</v>
      </c>
      <c r="O112" s="16">
        <v>972</v>
      </c>
      <c r="P112" s="16">
        <v>259</v>
      </c>
      <c r="Q112">
        <v>12</v>
      </c>
      <c r="R112" t="str">
        <f t="shared" si="6"/>
        <v>OK</v>
      </c>
      <c r="S112" t="s">
        <v>2033</v>
      </c>
      <c r="T112" t="s">
        <v>2038</v>
      </c>
      <c r="U112" t="s">
        <v>2058</v>
      </c>
      <c r="V112" t="s">
        <v>2091</v>
      </c>
      <c r="W112" t="s">
        <v>2097</v>
      </c>
      <c r="Y112">
        <f t="shared" si="7"/>
        <v>4.2415584415584409</v>
      </c>
      <c r="Z112" s="14" t="str">
        <f>LEFT(Table1[[#This Row],[Rating After]],3)</f>
        <v>4.2</v>
      </c>
      <c r="AA112" s="11">
        <f>Table1[[#This Row],[Revenue ($)]]/(Table1[[#This Row],[Distance (KM)]])</f>
        <v>2.3309352517985613</v>
      </c>
    </row>
    <row r="113" spans="1:27" x14ac:dyDescent="0.3">
      <c r="A113" t="s">
        <v>903</v>
      </c>
      <c r="B113" s="1" t="s">
        <v>1903</v>
      </c>
      <c r="C113" s="1" t="s">
        <v>2136</v>
      </c>
      <c r="D113" s="1" t="s">
        <v>1915</v>
      </c>
      <c r="E113" s="1" t="str">
        <f t="shared" si="5"/>
        <v>2024/02/07</v>
      </c>
      <c r="F113" s="1" t="s">
        <v>1913</v>
      </c>
      <c r="G113" t="str">
        <f t="shared" si="8"/>
        <v>2024/02/07</v>
      </c>
      <c r="H113" s="13" t="s">
        <v>2161</v>
      </c>
      <c r="I113" s="7">
        <f>(Table1[[#This Row],[Actual Arrival]]-Table1[[#This Row],[Ezpected_Arrival_After]])*24</f>
        <v>12</v>
      </c>
      <c r="J113" s="7">
        <f>(Table1[[#This Row],[Actual_Arrival After]]-Table1[[#This Row],[Ezpected_Arrival_After]])</f>
        <v>0</v>
      </c>
      <c r="K113" s="7">
        <f>IF(Table1[[#This Row],[Actual_Arrival After]]&lt;=Table1[[#This Row],[Ezpected_Arrival_After]],1,0)</f>
        <v>1</v>
      </c>
      <c r="L113" s="7">
        <f>(Table1[[#This Row],[Actual_Arrival After]]-Table1[[#This Row],[Dispatch_After]])</f>
        <v>0</v>
      </c>
      <c r="M113" t="s">
        <v>2032</v>
      </c>
      <c r="N113">
        <v>351</v>
      </c>
      <c r="O113" s="16">
        <v>1966</v>
      </c>
      <c r="P113" s="16">
        <v>634</v>
      </c>
      <c r="Q113">
        <v>6</v>
      </c>
      <c r="R113" t="str">
        <f t="shared" si="6"/>
        <v>OK</v>
      </c>
      <c r="S113" t="s">
        <v>2033</v>
      </c>
      <c r="T113" t="s">
        <v>2037</v>
      </c>
      <c r="U113" t="s">
        <v>2078</v>
      </c>
      <c r="V113" t="s">
        <v>2093</v>
      </c>
      <c r="W113" t="s">
        <v>2097</v>
      </c>
      <c r="X113">
        <v>3.8</v>
      </c>
      <c r="Y113">
        <f t="shared" si="7"/>
        <v>3.8</v>
      </c>
      <c r="Z113" s="14" t="str">
        <f>LEFT(Table1[[#This Row],[Rating After]],3)</f>
        <v>3.8</v>
      </c>
      <c r="AA113" s="11">
        <f>Table1[[#This Row],[Revenue ($)]]/(Table1[[#This Row],[Distance (KM)]])</f>
        <v>5.6011396011396011</v>
      </c>
    </row>
    <row r="114" spans="1:27" x14ac:dyDescent="0.3">
      <c r="A114" t="s">
        <v>902</v>
      </c>
      <c r="B114" s="1" t="s">
        <v>1902</v>
      </c>
      <c r="C114" s="1" t="s">
        <v>2135</v>
      </c>
      <c r="D114" s="1" t="s">
        <v>1914</v>
      </c>
      <c r="E114" s="1" t="str">
        <f t="shared" si="5"/>
        <v>2024/02/07</v>
      </c>
      <c r="F114" s="1" t="s">
        <v>1912</v>
      </c>
      <c r="G114" t="str">
        <f t="shared" si="8"/>
        <v>2024/02/07</v>
      </c>
      <c r="H114" s="13" t="s">
        <v>2161</v>
      </c>
      <c r="I114" s="7">
        <f>(Table1[[#This Row],[Actual Arrival]]-Table1[[#This Row],[Ezpected_Arrival_After]])*24</f>
        <v>11.000000000058208</v>
      </c>
      <c r="J114" s="7">
        <f>(Table1[[#This Row],[Actual_Arrival After]]-Table1[[#This Row],[Ezpected_Arrival_After]])</f>
        <v>0</v>
      </c>
      <c r="K114" s="7">
        <f>IF(Table1[[#This Row],[Actual_Arrival After]]&lt;=Table1[[#This Row],[Ezpected_Arrival_After]],1,0)</f>
        <v>1</v>
      </c>
      <c r="L114" s="7">
        <f>(Table1[[#This Row],[Actual_Arrival After]]-Table1[[#This Row],[Dispatch_After]])</f>
        <v>1</v>
      </c>
      <c r="M114" t="s">
        <v>2028</v>
      </c>
      <c r="N114">
        <v>659</v>
      </c>
      <c r="O114" s="16">
        <v>2130</v>
      </c>
      <c r="P114" s="16">
        <v>335</v>
      </c>
      <c r="Q114">
        <v>15</v>
      </c>
      <c r="R114" t="str">
        <f t="shared" si="6"/>
        <v>OK</v>
      </c>
      <c r="S114" t="s">
        <v>2033</v>
      </c>
      <c r="T114" t="s">
        <v>2040</v>
      </c>
      <c r="U114" t="s">
        <v>2058</v>
      </c>
      <c r="V114" t="s">
        <v>2093</v>
      </c>
      <c r="W114" t="s">
        <v>2097</v>
      </c>
      <c r="Y114">
        <f t="shared" si="7"/>
        <v>4.2134146341463401</v>
      </c>
      <c r="Z114" s="14" t="str">
        <f>LEFT(Table1[[#This Row],[Rating After]],3)</f>
        <v>4.2</v>
      </c>
      <c r="AA114" s="11">
        <f>Table1[[#This Row],[Revenue ($)]]/(Table1[[#This Row],[Distance (KM)]])</f>
        <v>3.2321699544764795</v>
      </c>
    </row>
    <row r="115" spans="1:27" x14ac:dyDescent="0.3">
      <c r="A115" t="s">
        <v>901</v>
      </c>
      <c r="B115" s="1" t="s">
        <v>1901</v>
      </c>
      <c r="C115" s="1" t="s">
        <v>2135</v>
      </c>
      <c r="D115" s="1" t="s">
        <v>1913</v>
      </c>
      <c r="E115" s="1" t="str">
        <f t="shared" si="5"/>
        <v>2024/02/07</v>
      </c>
      <c r="F115" s="1" t="s">
        <v>1911</v>
      </c>
      <c r="G115" t="str">
        <f t="shared" si="8"/>
        <v>2024/02/07</v>
      </c>
      <c r="H115" s="13" t="s">
        <v>2161</v>
      </c>
      <c r="I115" s="7">
        <f>(Table1[[#This Row],[Actual Arrival]]-Table1[[#This Row],[Ezpected_Arrival_After]])*24</f>
        <v>9.9999999999417923</v>
      </c>
      <c r="J115" s="7">
        <f>(Table1[[#This Row],[Actual_Arrival After]]-Table1[[#This Row],[Ezpected_Arrival_After]])</f>
        <v>0</v>
      </c>
      <c r="K115" s="7">
        <f>IF(Table1[[#This Row],[Actual_Arrival After]]&lt;=Table1[[#This Row],[Ezpected_Arrival_After]],1,0)</f>
        <v>1</v>
      </c>
      <c r="L115" s="7">
        <f>(Table1[[#This Row],[Actual_Arrival After]]-Table1[[#This Row],[Dispatch_After]])</f>
        <v>1</v>
      </c>
      <c r="M115" t="s">
        <v>2028</v>
      </c>
      <c r="N115">
        <v>411</v>
      </c>
      <c r="O115" s="16">
        <v>1719</v>
      </c>
      <c r="P115" s="16">
        <v>759</v>
      </c>
      <c r="Q115">
        <v>2</v>
      </c>
      <c r="R115" t="str">
        <f t="shared" si="6"/>
        <v>OK</v>
      </c>
      <c r="S115" t="s">
        <v>2035</v>
      </c>
      <c r="T115" t="s">
        <v>2037</v>
      </c>
      <c r="U115" t="s">
        <v>2053</v>
      </c>
      <c r="V115" t="s">
        <v>2094</v>
      </c>
      <c r="W115" t="s">
        <v>2097</v>
      </c>
      <c r="X115">
        <v>4</v>
      </c>
      <c r="Y115">
        <f t="shared" si="7"/>
        <v>4</v>
      </c>
      <c r="Z115" s="14" t="str">
        <f>LEFT(Table1[[#This Row],[Rating After]],3)</f>
        <v>4</v>
      </c>
      <c r="AA115" s="11">
        <f>Table1[[#This Row],[Revenue ($)]]/(Table1[[#This Row],[Distance (KM)]])</f>
        <v>4.1824817518248176</v>
      </c>
    </row>
    <row r="116" spans="1:27" x14ac:dyDescent="0.3">
      <c r="A116" t="s">
        <v>900</v>
      </c>
      <c r="B116" s="1" t="s">
        <v>1900</v>
      </c>
      <c r="C116" s="1" t="s">
        <v>2135</v>
      </c>
      <c r="D116" s="1" t="s">
        <v>1912</v>
      </c>
      <c r="E116" s="1" t="str">
        <f t="shared" si="5"/>
        <v>2024/02/07</v>
      </c>
      <c r="F116" s="1" t="s">
        <v>1910</v>
      </c>
      <c r="G116" t="str">
        <f t="shared" si="8"/>
        <v>2024/02/07</v>
      </c>
      <c r="H116" s="13" t="s">
        <v>2161</v>
      </c>
      <c r="I116" s="7">
        <f>(Table1[[#This Row],[Actual Arrival]]-Table1[[#This Row],[Ezpected_Arrival_After]])*24</f>
        <v>9</v>
      </c>
      <c r="J116" s="7">
        <f>(Table1[[#This Row],[Actual_Arrival After]]-Table1[[#This Row],[Ezpected_Arrival_After]])</f>
        <v>0</v>
      </c>
      <c r="K116" s="7">
        <f>IF(Table1[[#This Row],[Actual_Arrival After]]&lt;=Table1[[#This Row],[Ezpected_Arrival_After]],1,0)</f>
        <v>1</v>
      </c>
      <c r="L116" s="7">
        <f>(Table1[[#This Row],[Actual_Arrival After]]-Table1[[#This Row],[Dispatch_After]])</f>
        <v>1</v>
      </c>
      <c r="M116" t="s">
        <v>2031</v>
      </c>
      <c r="N116">
        <v>856</v>
      </c>
      <c r="O116" s="16">
        <v>4221</v>
      </c>
      <c r="P116" s="16">
        <v>535</v>
      </c>
      <c r="Q116">
        <v>21</v>
      </c>
      <c r="R116" t="str">
        <f t="shared" si="6"/>
        <v>OK</v>
      </c>
      <c r="S116" t="s">
        <v>2034</v>
      </c>
      <c r="T116" t="s">
        <v>2039</v>
      </c>
      <c r="U116" t="s">
        <v>2043</v>
      </c>
      <c r="V116" t="s">
        <v>2093</v>
      </c>
      <c r="W116" t="s">
        <v>2096</v>
      </c>
      <c r="X116">
        <v>4.2</v>
      </c>
      <c r="Y116">
        <f t="shared" si="7"/>
        <v>4.2</v>
      </c>
      <c r="Z116" s="14" t="str">
        <f>LEFT(Table1[[#This Row],[Rating After]],3)</f>
        <v>4.2</v>
      </c>
      <c r="AA116" s="11">
        <f>Table1[[#This Row],[Revenue ($)]]/(Table1[[#This Row],[Distance (KM)]])</f>
        <v>4.93107476635514</v>
      </c>
    </row>
    <row r="117" spans="1:27" x14ac:dyDescent="0.3">
      <c r="A117" t="s">
        <v>899</v>
      </c>
      <c r="B117" s="1" t="s">
        <v>1899</v>
      </c>
      <c r="C117" s="1" t="s">
        <v>2135</v>
      </c>
      <c r="D117" s="1" t="s">
        <v>1911</v>
      </c>
      <c r="E117" s="1" t="str">
        <f t="shared" si="5"/>
        <v>2024/02/07</v>
      </c>
      <c r="F117" s="1" t="s">
        <v>1909</v>
      </c>
      <c r="G117" t="str">
        <f t="shared" si="8"/>
        <v>2024/02/07</v>
      </c>
      <c r="H117" s="13" t="s">
        <v>2161</v>
      </c>
      <c r="I117" s="7">
        <f>(Table1[[#This Row],[Actual Arrival]]-Table1[[#This Row],[Ezpected_Arrival_After]])*24</f>
        <v>8.0000000000582077</v>
      </c>
      <c r="J117" s="7">
        <f>(Table1[[#This Row],[Actual_Arrival After]]-Table1[[#This Row],[Ezpected_Arrival_After]])</f>
        <v>0</v>
      </c>
      <c r="K117" s="7">
        <f>IF(Table1[[#This Row],[Actual_Arrival After]]&lt;=Table1[[#This Row],[Ezpected_Arrival_After]],1,0)</f>
        <v>1</v>
      </c>
      <c r="L117" s="7">
        <f>(Table1[[#This Row],[Actual_Arrival After]]-Table1[[#This Row],[Dispatch_After]])</f>
        <v>1</v>
      </c>
      <c r="M117" t="s">
        <v>2029</v>
      </c>
      <c r="N117">
        <v>943</v>
      </c>
      <c r="O117" s="16">
        <v>825</v>
      </c>
      <c r="P117" s="16">
        <v>510</v>
      </c>
      <c r="Q117">
        <v>11</v>
      </c>
      <c r="R117" t="str">
        <f t="shared" si="6"/>
        <v>OK</v>
      </c>
      <c r="S117" t="s">
        <v>2033</v>
      </c>
      <c r="T117" t="s">
        <v>2039</v>
      </c>
      <c r="U117" t="s">
        <v>2080</v>
      </c>
      <c r="V117" t="s">
        <v>2093</v>
      </c>
      <c r="W117" t="s">
        <v>2096</v>
      </c>
      <c r="X117">
        <v>4.2</v>
      </c>
      <c r="Y117">
        <f t="shared" si="7"/>
        <v>4.2</v>
      </c>
      <c r="Z117" s="14" t="str">
        <f>LEFT(Table1[[#This Row],[Rating After]],3)</f>
        <v>4.2</v>
      </c>
      <c r="AA117" s="11">
        <f>Table1[[#This Row],[Revenue ($)]]/(Table1[[#This Row],[Distance (KM)]])</f>
        <v>0.87486744432661723</v>
      </c>
    </row>
    <row r="118" spans="1:27" x14ac:dyDescent="0.3">
      <c r="A118" t="s">
        <v>898</v>
      </c>
      <c r="B118" s="1" t="s">
        <v>1898</v>
      </c>
      <c r="C118" s="1" t="s">
        <v>2135</v>
      </c>
      <c r="D118" s="1" t="s">
        <v>1910</v>
      </c>
      <c r="E118" s="1" t="str">
        <f t="shared" si="5"/>
        <v>2024/02/07</v>
      </c>
      <c r="F118" s="1" t="s">
        <v>1908</v>
      </c>
      <c r="G118" t="str">
        <f t="shared" si="8"/>
        <v>2024/02/07</v>
      </c>
      <c r="H118" s="13" t="s">
        <v>2161</v>
      </c>
      <c r="I118" s="7">
        <f>(Table1[[#This Row],[Actual Arrival]]-Table1[[#This Row],[Ezpected_Arrival_After]])*24</f>
        <v>6.9999999999417923</v>
      </c>
      <c r="J118" s="7">
        <f>(Table1[[#This Row],[Actual_Arrival After]]-Table1[[#This Row],[Ezpected_Arrival_After]])</f>
        <v>0</v>
      </c>
      <c r="K118" s="7">
        <f>IF(Table1[[#This Row],[Actual_Arrival After]]&lt;=Table1[[#This Row],[Ezpected_Arrival_After]],1,0)</f>
        <v>1</v>
      </c>
      <c r="L118" s="7">
        <f>(Table1[[#This Row],[Actual_Arrival After]]-Table1[[#This Row],[Dispatch_After]])</f>
        <v>1</v>
      </c>
      <c r="M118" t="s">
        <v>2027</v>
      </c>
      <c r="N118">
        <v>255</v>
      </c>
      <c r="O118" s="16">
        <v>4912</v>
      </c>
      <c r="P118" s="16">
        <v>741</v>
      </c>
      <c r="Q118">
        <v>10</v>
      </c>
      <c r="R118" t="str">
        <f t="shared" si="6"/>
        <v>OK</v>
      </c>
      <c r="S118" t="s">
        <v>2034</v>
      </c>
      <c r="T118" t="s">
        <v>2037</v>
      </c>
      <c r="U118" t="s">
        <v>2065</v>
      </c>
      <c r="V118" t="s">
        <v>2093</v>
      </c>
      <c r="W118" t="s">
        <v>2096</v>
      </c>
      <c r="X118">
        <v>4</v>
      </c>
      <c r="Y118">
        <f t="shared" si="7"/>
        <v>4</v>
      </c>
      <c r="Z118" s="14" t="str">
        <f>LEFT(Table1[[#This Row],[Rating After]],3)</f>
        <v>4</v>
      </c>
      <c r="AA118" s="11">
        <f>Table1[[#This Row],[Revenue ($)]]/(Table1[[#This Row],[Distance (KM)]])</f>
        <v>19.262745098039215</v>
      </c>
    </row>
    <row r="119" spans="1:27" x14ac:dyDescent="0.3">
      <c r="A119" t="s">
        <v>897</v>
      </c>
      <c r="B119" s="1" t="s">
        <v>1897</v>
      </c>
      <c r="C119" s="1" t="s">
        <v>2135</v>
      </c>
      <c r="D119" s="1" t="s">
        <v>1909</v>
      </c>
      <c r="E119" s="1" t="str">
        <f t="shared" si="5"/>
        <v>2024/02/07</v>
      </c>
      <c r="F119" s="1" t="s">
        <v>1907</v>
      </c>
      <c r="G119" t="str">
        <f t="shared" si="8"/>
        <v>2024/02/07</v>
      </c>
      <c r="H119" s="13" t="s">
        <v>2161</v>
      </c>
      <c r="I119" s="7">
        <f>(Table1[[#This Row],[Actual Arrival]]-Table1[[#This Row],[Ezpected_Arrival_After]])*24</f>
        <v>6</v>
      </c>
      <c r="J119" s="7">
        <f>(Table1[[#This Row],[Actual_Arrival After]]-Table1[[#This Row],[Ezpected_Arrival_After]])</f>
        <v>0</v>
      </c>
      <c r="K119" s="7">
        <f>IF(Table1[[#This Row],[Actual_Arrival After]]&lt;=Table1[[#This Row],[Ezpected_Arrival_After]],1,0)</f>
        <v>1</v>
      </c>
      <c r="L119" s="7">
        <f>(Table1[[#This Row],[Actual_Arrival After]]-Table1[[#This Row],[Dispatch_After]])</f>
        <v>1</v>
      </c>
      <c r="M119" t="s">
        <v>2030</v>
      </c>
      <c r="N119">
        <v>143</v>
      </c>
      <c r="O119" s="16">
        <v>4260</v>
      </c>
      <c r="P119" s="16">
        <v>102</v>
      </c>
      <c r="Q119">
        <v>11</v>
      </c>
      <c r="R119" t="str">
        <f t="shared" si="6"/>
        <v>OK</v>
      </c>
      <c r="S119" t="s">
        <v>2034</v>
      </c>
      <c r="T119" t="s">
        <v>2039</v>
      </c>
      <c r="U119" t="s">
        <v>2059</v>
      </c>
      <c r="V119" t="s">
        <v>2092</v>
      </c>
      <c r="W119" t="s">
        <v>2096</v>
      </c>
      <c r="X119">
        <v>4.2</v>
      </c>
      <c r="Y119">
        <f t="shared" si="7"/>
        <v>4.2</v>
      </c>
      <c r="Z119" s="14" t="str">
        <f>LEFT(Table1[[#This Row],[Rating After]],3)</f>
        <v>4.2</v>
      </c>
      <c r="AA119" s="11">
        <f>Table1[[#This Row],[Revenue ($)]]/(Table1[[#This Row],[Distance (KM)]])</f>
        <v>29.79020979020979</v>
      </c>
    </row>
    <row r="120" spans="1:27" x14ac:dyDescent="0.3">
      <c r="A120" t="s">
        <v>896</v>
      </c>
      <c r="B120" s="1" t="s">
        <v>1896</v>
      </c>
      <c r="C120" s="1" t="s">
        <v>2135</v>
      </c>
      <c r="D120" s="1" t="s">
        <v>1908</v>
      </c>
      <c r="E120" s="1" t="str">
        <f t="shared" si="5"/>
        <v>2024/02/07</v>
      </c>
      <c r="F120" s="1" t="s">
        <v>1906</v>
      </c>
      <c r="G120" t="str">
        <f t="shared" si="8"/>
        <v>2024/02/07</v>
      </c>
      <c r="H120" s="13" t="s">
        <v>2161</v>
      </c>
      <c r="I120" s="7">
        <f>(Table1[[#This Row],[Actual Arrival]]-Table1[[#This Row],[Ezpected_Arrival_After]])*24</f>
        <v>5.0000000000582077</v>
      </c>
      <c r="J120" s="7">
        <f>(Table1[[#This Row],[Actual_Arrival After]]-Table1[[#This Row],[Ezpected_Arrival_After]])</f>
        <v>0</v>
      </c>
      <c r="K120" s="7">
        <f>IF(Table1[[#This Row],[Actual_Arrival After]]&lt;=Table1[[#This Row],[Ezpected_Arrival_After]],1,0)</f>
        <v>1</v>
      </c>
      <c r="L120" s="7">
        <f>(Table1[[#This Row],[Actual_Arrival After]]-Table1[[#This Row],[Dispatch_After]])</f>
        <v>1</v>
      </c>
      <c r="M120" t="s">
        <v>2028</v>
      </c>
      <c r="N120">
        <v>731</v>
      </c>
      <c r="O120" s="16">
        <v>2640</v>
      </c>
      <c r="P120" s="16">
        <v>726</v>
      </c>
      <c r="Q120">
        <v>12</v>
      </c>
      <c r="R120" t="str">
        <f t="shared" si="6"/>
        <v>OK</v>
      </c>
      <c r="S120" t="s">
        <v>2036</v>
      </c>
      <c r="T120" t="s">
        <v>2039</v>
      </c>
      <c r="U120" t="s">
        <v>2045</v>
      </c>
      <c r="V120" t="s">
        <v>2092</v>
      </c>
      <c r="W120" t="s">
        <v>2097</v>
      </c>
      <c r="X120">
        <v>4.5</v>
      </c>
      <c r="Y120">
        <f t="shared" si="7"/>
        <v>4.5</v>
      </c>
      <c r="Z120" s="14" t="str">
        <f>LEFT(Table1[[#This Row],[Rating After]],3)</f>
        <v>4.5</v>
      </c>
      <c r="AA120" s="11">
        <f>Table1[[#This Row],[Revenue ($)]]/(Table1[[#This Row],[Distance (KM)]])</f>
        <v>3.6114911080711356</v>
      </c>
    </row>
    <row r="121" spans="1:27" x14ac:dyDescent="0.3">
      <c r="A121" t="s">
        <v>895</v>
      </c>
      <c r="B121" s="1" t="s">
        <v>1895</v>
      </c>
      <c r="C121" s="1" t="s">
        <v>2135</v>
      </c>
      <c r="D121" s="1" t="s">
        <v>1907</v>
      </c>
      <c r="E121" s="1" t="str">
        <f t="shared" si="5"/>
        <v>2024/02/07</v>
      </c>
      <c r="F121" s="1" t="s">
        <v>1905</v>
      </c>
      <c r="G121" t="str">
        <f t="shared" si="8"/>
        <v>2024/02/07</v>
      </c>
      <c r="H121" s="13" t="s">
        <v>2161</v>
      </c>
      <c r="I121" s="7">
        <f>(Table1[[#This Row],[Actual Arrival]]-Table1[[#This Row],[Ezpected_Arrival_After]])*24</f>
        <v>3.9999999999417923</v>
      </c>
      <c r="J121" s="7">
        <f>(Table1[[#This Row],[Actual_Arrival After]]-Table1[[#This Row],[Ezpected_Arrival_After]])</f>
        <v>0</v>
      </c>
      <c r="K121" s="7">
        <f>IF(Table1[[#This Row],[Actual_Arrival After]]&lt;=Table1[[#This Row],[Ezpected_Arrival_After]],1,0)</f>
        <v>1</v>
      </c>
      <c r="L121" s="7">
        <f>(Table1[[#This Row],[Actual_Arrival After]]-Table1[[#This Row],[Dispatch_After]])</f>
        <v>1</v>
      </c>
      <c r="M121" t="s">
        <v>2027</v>
      </c>
      <c r="N121">
        <v>147</v>
      </c>
      <c r="O121" s="16">
        <v>3619</v>
      </c>
      <c r="P121" s="16">
        <v>458</v>
      </c>
      <c r="Q121">
        <v>16</v>
      </c>
      <c r="R121" t="str">
        <f t="shared" si="6"/>
        <v>OK</v>
      </c>
      <c r="S121" t="s">
        <v>2033</v>
      </c>
      <c r="T121" t="s">
        <v>2037</v>
      </c>
      <c r="U121" t="s">
        <v>2085</v>
      </c>
      <c r="V121" t="s">
        <v>2091</v>
      </c>
      <c r="W121" t="s">
        <v>2097</v>
      </c>
      <c r="Y121">
        <f t="shared" si="7"/>
        <v>4.2415584415584409</v>
      </c>
      <c r="Z121" s="14" t="str">
        <f>LEFT(Table1[[#This Row],[Rating After]],3)</f>
        <v>4.2</v>
      </c>
      <c r="AA121" s="11">
        <f>Table1[[#This Row],[Revenue ($)]]/(Table1[[#This Row],[Distance (KM)]])</f>
        <v>24.61904761904762</v>
      </c>
    </row>
    <row r="122" spans="1:27" x14ac:dyDescent="0.3">
      <c r="A122" t="s">
        <v>894</v>
      </c>
      <c r="B122" s="1" t="s">
        <v>1894</v>
      </c>
      <c r="C122" s="1" t="s">
        <v>2135</v>
      </c>
      <c r="D122" s="1" t="s">
        <v>1906</v>
      </c>
      <c r="E122" s="1" t="str">
        <f t="shared" si="5"/>
        <v>2024/02/07</v>
      </c>
      <c r="F122" s="1" t="s">
        <v>1904</v>
      </c>
      <c r="G122" t="str">
        <f t="shared" si="8"/>
        <v>2024/02/07</v>
      </c>
      <c r="H122" s="13" t="s">
        <v>2161</v>
      </c>
      <c r="I122" s="7">
        <f>(Table1[[#This Row],[Actual Arrival]]-Table1[[#This Row],[Ezpected_Arrival_After]])*24</f>
        <v>3</v>
      </c>
      <c r="J122" s="7">
        <f>(Table1[[#This Row],[Actual_Arrival After]]-Table1[[#This Row],[Ezpected_Arrival_After]])</f>
        <v>0</v>
      </c>
      <c r="K122" s="7">
        <f>IF(Table1[[#This Row],[Actual_Arrival After]]&lt;=Table1[[#This Row],[Ezpected_Arrival_After]],1,0)</f>
        <v>1</v>
      </c>
      <c r="L122" s="7">
        <f>(Table1[[#This Row],[Actual_Arrival After]]-Table1[[#This Row],[Dispatch_After]])</f>
        <v>1</v>
      </c>
      <c r="M122" t="s">
        <v>2027</v>
      </c>
      <c r="N122">
        <v>99</v>
      </c>
      <c r="O122" s="16">
        <v>3623</v>
      </c>
      <c r="P122" s="16">
        <v>70</v>
      </c>
      <c r="Q122">
        <v>4</v>
      </c>
      <c r="R122" t="str">
        <f t="shared" si="6"/>
        <v>OK</v>
      </c>
      <c r="S122" t="s">
        <v>2033</v>
      </c>
      <c r="T122" t="s">
        <v>2040</v>
      </c>
      <c r="U122" t="s">
        <v>2070</v>
      </c>
      <c r="V122" t="s">
        <v>2091</v>
      </c>
      <c r="W122" t="s">
        <v>2096</v>
      </c>
      <c r="Y122">
        <f t="shared" si="7"/>
        <v>4.3169491525423709</v>
      </c>
      <c r="Z122" s="14" t="str">
        <f>LEFT(Table1[[#This Row],[Rating After]],3)</f>
        <v>4.3</v>
      </c>
      <c r="AA122" s="11">
        <f>Table1[[#This Row],[Revenue ($)]]/(Table1[[#This Row],[Distance (KM)]])</f>
        <v>36.595959595959599</v>
      </c>
    </row>
    <row r="123" spans="1:27" x14ac:dyDescent="0.3">
      <c r="A123" t="s">
        <v>893</v>
      </c>
      <c r="B123" s="1" t="s">
        <v>1893</v>
      </c>
      <c r="C123" s="1" t="s">
        <v>2135</v>
      </c>
      <c r="D123" s="1" t="s">
        <v>1905</v>
      </c>
      <c r="E123" s="1" t="str">
        <f t="shared" si="5"/>
        <v>2024/02/07</v>
      </c>
      <c r="F123" s="1" t="s">
        <v>1903</v>
      </c>
      <c r="G123" t="str">
        <f t="shared" si="8"/>
        <v>2024/02/07</v>
      </c>
      <c r="H123" s="13" t="s">
        <v>2161</v>
      </c>
      <c r="I123" s="7">
        <f>(Table1[[#This Row],[Actual Arrival]]-Table1[[#This Row],[Ezpected_Arrival_After]])*24</f>
        <v>2.0000000000582077</v>
      </c>
      <c r="J123" s="7">
        <f>(Table1[[#This Row],[Actual_Arrival After]]-Table1[[#This Row],[Ezpected_Arrival_After]])</f>
        <v>0</v>
      </c>
      <c r="K123" s="7">
        <f>IF(Table1[[#This Row],[Actual_Arrival After]]&lt;=Table1[[#This Row],[Ezpected_Arrival_After]],1,0)</f>
        <v>1</v>
      </c>
      <c r="L123" s="7">
        <f>(Table1[[#This Row],[Actual_Arrival After]]-Table1[[#This Row],[Dispatch_After]])</f>
        <v>1</v>
      </c>
      <c r="M123" t="s">
        <v>2032</v>
      </c>
      <c r="N123">
        <v>219</v>
      </c>
      <c r="O123" s="16">
        <v>3033</v>
      </c>
      <c r="P123" s="16">
        <v>191</v>
      </c>
      <c r="Q123">
        <v>6</v>
      </c>
      <c r="R123" t="str">
        <f t="shared" si="6"/>
        <v>OK</v>
      </c>
      <c r="S123" t="s">
        <v>2033</v>
      </c>
      <c r="T123" t="s">
        <v>2038</v>
      </c>
      <c r="U123" t="s">
        <v>2056</v>
      </c>
      <c r="V123" t="s">
        <v>2091</v>
      </c>
      <c r="W123" t="s">
        <v>2096</v>
      </c>
      <c r="X123">
        <v>3.8</v>
      </c>
      <c r="Y123">
        <f t="shared" si="7"/>
        <v>3.8</v>
      </c>
      <c r="Z123" s="14" t="str">
        <f>LEFT(Table1[[#This Row],[Rating After]],3)</f>
        <v>3.8</v>
      </c>
      <c r="AA123" s="11">
        <f>Table1[[#This Row],[Revenue ($)]]/(Table1[[#This Row],[Distance (KM)]])</f>
        <v>13.849315068493151</v>
      </c>
    </row>
    <row r="124" spans="1:27" x14ac:dyDescent="0.3">
      <c r="A124" t="s">
        <v>892</v>
      </c>
      <c r="B124" s="1" t="s">
        <v>1892</v>
      </c>
      <c r="C124" s="1" t="s">
        <v>2135</v>
      </c>
      <c r="D124" s="1" t="s">
        <v>1904</v>
      </c>
      <c r="E124" s="1" t="str">
        <f t="shared" si="5"/>
        <v>2024/02/07</v>
      </c>
      <c r="F124" s="1" t="s">
        <v>1902</v>
      </c>
      <c r="G124" t="str">
        <f t="shared" si="8"/>
        <v>2024/02/06</v>
      </c>
      <c r="H124" s="13" t="s">
        <v>2161</v>
      </c>
      <c r="I124" s="7">
        <f>(Table1[[#This Row],[Actual Arrival]]-Table1[[#This Row],[Ezpected_Arrival_After]])*24</f>
        <v>24.999999999941792</v>
      </c>
      <c r="J124" s="7">
        <f>(Table1[[#This Row],[Actual_Arrival After]]-Table1[[#This Row],[Ezpected_Arrival_After]])</f>
        <v>1</v>
      </c>
      <c r="K124" s="7">
        <f>IF(Table1[[#This Row],[Actual_Arrival After]]&lt;=Table1[[#This Row],[Ezpected_Arrival_After]],1,0)</f>
        <v>0</v>
      </c>
      <c r="L124" s="7">
        <f>(Table1[[#This Row],[Actual_Arrival After]]-Table1[[#This Row],[Dispatch_After]])</f>
        <v>1</v>
      </c>
      <c r="M124" t="s">
        <v>2029</v>
      </c>
      <c r="N124">
        <v>431</v>
      </c>
      <c r="O124" s="16">
        <v>944</v>
      </c>
      <c r="P124" s="16">
        <v>744</v>
      </c>
      <c r="Q124">
        <v>4</v>
      </c>
      <c r="R124" t="str">
        <f t="shared" si="6"/>
        <v>OK</v>
      </c>
      <c r="S124" t="s">
        <v>2035</v>
      </c>
      <c r="T124" t="s">
        <v>2040</v>
      </c>
      <c r="U124" t="s">
        <v>2055</v>
      </c>
      <c r="V124" t="s">
        <v>2094</v>
      </c>
      <c r="W124" t="s">
        <v>2097</v>
      </c>
      <c r="X124">
        <v>4</v>
      </c>
      <c r="Y124">
        <f t="shared" si="7"/>
        <v>4</v>
      </c>
      <c r="Z124" s="14" t="str">
        <f>LEFT(Table1[[#This Row],[Rating After]],3)</f>
        <v>4</v>
      </c>
      <c r="AA124" s="11">
        <f>Table1[[#This Row],[Revenue ($)]]/(Table1[[#This Row],[Distance (KM)]])</f>
        <v>2.1902552204176335</v>
      </c>
    </row>
    <row r="125" spans="1:27" x14ac:dyDescent="0.3">
      <c r="A125" t="s">
        <v>891</v>
      </c>
      <c r="B125" s="1" t="s">
        <v>1891</v>
      </c>
      <c r="C125" s="1" t="s">
        <v>2135</v>
      </c>
      <c r="D125" s="1" t="s">
        <v>1903</v>
      </c>
      <c r="E125" s="1" t="str">
        <f t="shared" si="5"/>
        <v>2024/02/07</v>
      </c>
      <c r="F125" s="1" t="s">
        <v>1901</v>
      </c>
      <c r="G125" t="str">
        <f t="shared" si="8"/>
        <v>2024/02/06</v>
      </c>
      <c r="H125" s="13" t="s">
        <v>2161</v>
      </c>
      <c r="I125" s="7">
        <f>(Table1[[#This Row],[Actual Arrival]]-Table1[[#This Row],[Ezpected_Arrival_After]])*24</f>
        <v>24</v>
      </c>
      <c r="J125" s="7">
        <f>(Table1[[#This Row],[Actual_Arrival After]]-Table1[[#This Row],[Ezpected_Arrival_After]])</f>
        <v>1</v>
      </c>
      <c r="K125" s="7">
        <f>IF(Table1[[#This Row],[Actual_Arrival After]]&lt;=Table1[[#This Row],[Ezpected_Arrival_After]],1,0)</f>
        <v>0</v>
      </c>
      <c r="L125" s="7">
        <f>(Table1[[#This Row],[Actual_Arrival After]]-Table1[[#This Row],[Dispatch_After]])</f>
        <v>1</v>
      </c>
      <c r="M125" t="s">
        <v>2027</v>
      </c>
      <c r="N125">
        <v>563</v>
      </c>
      <c r="O125" s="16">
        <v>2790</v>
      </c>
      <c r="P125" s="16">
        <v>411</v>
      </c>
      <c r="Q125">
        <v>2</v>
      </c>
      <c r="R125" t="str">
        <f t="shared" si="6"/>
        <v>OK</v>
      </c>
      <c r="S125" t="s">
        <v>2034</v>
      </c>
      <c r="T125" t="s">
        <v>2037</v>
      </c>
      <c r="U125" t="s">
        <v>2077</v>
      </c>
      <c r="V125" t="s">
        <v>2091</v>
      </c>
      <c r="W125" t="s">
        <v>2096</v>
      </c>
      <c r="X125">
        <v>4.2</v>
      </c>
      <c r="Y125">
        <f t="shared" si="7"/>
        <v>4.2</v>
      </c>
      <c r="Z125" s="14" t="str">
        <f>LEFT(Table1[[#This Row],[Rating After]],3)</f>
        <v>4.2</v>
      </c>
      <c r="AA125" s="11">
        <f>Table1[[#This Row],[Revenue ($)]]/(Table1[[#This Row],[Distance (KM)]])</f>
        <v>4.9555950266429845</v>
      </c>
    </row>
    <row r="126" spans="1:27" x14ac:dyDescent="0.3">
      <c r="A126" t="s">
        <v>890</v>
      </c>
      <c r="B126" s="1" t="s">
        <v>1890</v>
      </c>
      <c r="C126" s="1" t="s">
        <v>2135</v>
      </c>
      <c r="D126" s="1" t="s">
        <v>1902</v>
      </c>
      <c r="E126" s="1" t="str">
        <f t="shared" si="5"/>
        <v>2024/02/06</v>
      </c>
      <c r="F126" s="1" t="s">
        <v>1900</v>
      </c>
      <c r="G126" t="str">
        <f t="shared" si="8"/>
        <v>2024/02/06</v>
      </c>
      <c r="H126" s="13" t="s">
        <v>2161</v>
      </c>
      <c r="I126" s="7">
        <f>(Table1[[#This Row],[Actual Arrival]]-Table1[[#This Row],[Ezpected_Arrival_After]])*24</f>
        <v>23.000000000058208</v>
      </c>
      <c r="J126" s="7">
        <f>(Table1[[#This Row],[Actual_Arrival After]]-Table1[[#This Row],[Ezpected_Arrival_After]])</f>
        <v>0</v>
      </c>
      <c r="K126" s="7">
        <f>IF(Table1[[#This Row],[Actual_Arrival After]]&lt;=Table1[[#This Row],[Ezpected_Arrival_After]],1,0)</f>
        <v>1</v>
      </c>
      <c r="L126" s="7">
        <f>(Table1[[#This Row],[Actual_Arrival After]]-Table1[[#This Row],[Dispatch_After]])</f>
        <v>0</v>
      </c>
      <c r="M126" t="s">
        <v>2027</v>
      </c>
      <c r="N126">
        <v>911</v>
      </c>
      <c r="O126" s="16">
        <v>2786</v>
      </c>
      <c r="P126" s="16">
        <v>411</v>
      </c>
      <c r="Q126">
        <v>7</v>
      </c>
      <c r="R126" t="str">
        <f t="shared" si="6"/>
        <v>OK</v>
      </c>
      <c r="S126" t="s">
        <v>2035</v>
      </c>
      <c r="T126" t="s">
        <v>2038</v>
      </c>
      <c r="U126" t="s">
        <v>2084</v>
      </c>
      <c r="V126" t="s">
        <v>2093</v>
      </c>
      <c r="W126" t="s">
        <v>2097</v>
      </c>
      <c r="X126">
        <v>3.8</v>
      </c>
      <c r="Y126">
        <f t="shared" si="7"/>
        <v>3.8</v>
      </c>
      <c r="Z126" s="14" t="str">
        <f>LEFT(Table1[[#This Row],[Rating After]],3)</f>
        <v>3.8</v>
      </c>
      <c r="AA126" s="11">
        <f>Table1[[#This Row],[Revenue ($)]]/(Table1[[#This Row],[Distance (KM)]])</f>
        <v>3.058177826564215</v>
      </c>
    </row>
    <row r="127" spans="1:27" x14ac:dyDescent="0.3">
      <c r="A127" t="s">
        <v>889</v>
      </c>
      <c r="B127" s="1" t="s">
        <v>1889</v>
      </c>
      <c r="C127" s="1" t="s">
        <v>2135</v>
      </c>
      <c r="D127" s="1" t="s">
        <v>1901</v>
      </c>
      <c r="E127" s="1" t="str">
        <f t="shared" si="5"/>
        <v>2024/02/06</v>
      </c>
      <c r="F127" s="1" t="s">
        <v>1899</v>
      </c>
      <c r="G127" t="str">
        <f t="shared" si="8"/>
        <v>2024/02/06</v>
      </c>
      <c r="H127" s="13" t="s">
        <v>2161</v>
      </c>
      <c r="I127" s="7">
        <f>(Table1[[#This Row],[Actual Arrival]]-Table1[[#This Row],[Ezpected_Arrival_After]])*24</f>
        <v>21.999999999941792</v>
      </c>
      <c r="J127" s="7">
        <f>(Table1[[#This Row],[Actual_Arrival After]]-Table1[[#This Row],[Ezpected_Arrival_After]])</f>
        <v>0</v>
      </c>
      <c r="K127" s="7">
        <f>IF(Table1[[#This Row],[Actual_Arrival After]]&lt;=Table1[[#This Row],[Ezpected_Arrival_After]],1,0)</f>
        <v>1</v>
      </c>
      <c r="L127" s="7">
        <f>(Table1[[#This Row],[Actual_Arrival After]]-Table1[[#This Row],[Dispatch_After]])</f>
        <v>0</v>
      </c>
      <c r="M127" t="s">
        <v>2031</v>
      </c>
      <c r="N127">
        <v>554</v>
      </c>
      <c r="O127" s="16">
        <v>4652</v>
      </c>
      <c r="P127" s="16">
        <v>383</v>
      </c>
      <c r="Q127">
        <v>2</v>
      </c>
      <c r="R127" t="str">
        <f t="shared" si="6"/>
        <v>OK</v>
      </c>
      <c r="S127" t="s">
        <v>2034</v>
      </c>
      <c r="T127" t="s">
        <v>2038</v>
      </c>
      <c r="U127" t="s">
        <v>2043</v>
      </c>
      <c r="V127" t="s">
        <v>2091</v>
      </c>
      <c r="W127" t="s">
        <v>2096</v>
      </c>
      <c r="X127">
        <v>4.7</v>
      </c>
      <c r="Y127">
        <f t="shared" si="7"/>
        <v>4.7</v>
      </c>
      <c r="Z127" s="14" t="str">
        <f>LEFT(Table1[[#This Row],[Rating After]],3)</f>
        <v>4.7</v>
      </c>
      <c r="AA127" s="11">
        <f>Table1[[#This Row],[Revenue ($)]]/(Table1[[#This Row],[Distance (KM)]])</f>
        <v>8.397111913357401</v>
      </c>
    </row>
    <row r="128" spans="1:27" x14ac:dyDescent="0.3">
      <c r="A128" t="s">
        <v>888</v>
      </c>
      <c r="B128" s="1" t="s">
        <v>1888</v>
      </c>
      <c r="C128" s="1" t="s">
        <v>2135</v>
      </c>
      <c r="D128" s="1" t="s">
        <v>1900</v>
      </c>
      <c r="E128" s="1" t="str">
        <f t="shared" si="5"/>
        <v>2024/02/06</v>
      </c>
      <c r="F128" s="1" t="s">
        <v>1898</v>
      </c>
      <c r="G128" t="str">
        <f t="shared" si="8"/>
        <v>2024/02/06</v>
      </c>
      <c r="H128" s="13" t="s">
        <v>2161</v>
      </c>
      <c r="I128" s="7">
        <f>(Table1[[#This Row],[Actual Arrival]]-Table1[[#This Row],[Ezpected_Arrival_After]])*24</f>
        <v>21</v>
      </c>
      <c r="J128" s="7">
        <f>(Table1[[#This Row],[Actual_Arrival After]]-Table1[[#This Row],[Ezpected_Arrival_After]])</f>
        <v>0</v>
      </c>
      <c r="K128" s="7">
        <f>IF(Table1[[#This Row],[Actual_Arrival After]]&lt;=Table1[[#This Row],[Ezpected_Arrival_After]],1,0)</f>
        <v>1</v>
      </c>
      <c r="L128" s="7">
        <f>(Table1[[#This Row],[Actual_Arrival After]]-Table1[[#This Row],[Dispatch_After]])</f>
        <v>0</v>
      </c>
      <c r="M128" t="s">
        <v>2031</v>
      </c>
      <c r="N128">
        <v>679</v>
      </c>
      <c r="O128" s="16">
        <v>2517</v>
      </c>
      <c r="P128" s="16">
        <v>260</v>
      </c>
      <c r="Q128">
        <v>12</v>
      </c>
      <c r="R128" t="str">
        <f t="shared" si="6"/>
        <v>OK</v>
      </c>
      <c r="S128" t="s">
        <v>2035</v>
      </c>
      <c r="T128" t="s">
        <v>2040</v>
      </c>
      <c r="U128" t="s">
        <v>2084</v>
      </c>
      <c r="V128" t="s">
        <v>2094</v>
      </c>
      <c r="W128" t="s">
        <v>2096</v>
      </c>
      <c r="X128">
        <v>3.8</v>
      </c>
      <c r="Y128">
        <f t="shared" si="7"/>
        <v>3.8</v>
      </c>
      <c r="Z128" s="14" t="str">
        <f>LEFT(Table1[[#This Row],[Rating After]],3)</f>
        <v>3.8</v>
      </c>
      <c r="AA128" s="11">
        <f>Table1[[#This Row],[Revenue ($)]]/(Table1[[#This Row],[Distance (KM)]])</f>
        <v>3.7069219440353463</v>
      </c>
    </row>
    <row r="129" spans="1:27" x14ac:dyDescent="0.3">
      <c r="A129" t="s">
        <v>887</v>
      </c>
      <c r="B129" s="1" t="s">
        <v>1887</v>
      </c>
      <c r="C129" s="1" t="s">
        <v>2135</v>
      </c>
      <c r="D129" s="1" t="s">
        <v>1899</v>
      </c>
      <c r="E129" s="1" t="str">
        <f t="shared" si="5"/>
        <v>2024/02/06</v>
      </c>
      <c r="F129" s="1" t="s">
        <v>1897</v>
      </c>
      <c r="G129" t="str">
        <f t="shared" si="8"/>
        <v>2024/02/06</v>
      </c>
      <c r="H129" s="13" t="s">
        <v>2161</v>
      </c>
      <c r="I129" s="7">
        <f>(Table1[[#This Row],[Actual Arrival]]-Table1[[#This Row],[Ezpected_Arrival_After]])*24</f>
        <v>20.000000000058208</v>
      </c>
      <c r="J129" s="7">
        <f>(Table1[[#This Row],[Actual_Arrival After]]-Table1[[#This Row],[Ezpected_Arrival_After]])</f>
        <v>0</v>
      </c>
      <c r="K129" s="7">
        <f>IF(Table1[[#This Row],[Actual_Arrival After]]&lt;=Table1[[#This Row],[Ezpected_Arrival_After]],1,0)</f>
        <v>1</v>
      </c>
      <c r="L129" s="7">
        <f>(Table1[[#This Row],[Actual_Arrival After]]-Table1[[#This Row],[Dispatch_After]])</f>
        <v>0</v>
      </c>
      <c r="M129" t="s">
        <v>2028</v>
      </c>
      <c r="N129">
        <v>398</v>
      </c>
      <c r="O129" s="16">
        <v>3307</v>
      </c>
      <c r="P129" s="16">
        <v>245</v>
      </c>
      <c r="Q129">
        <v>19</v>
      </c>
      <c r="R129" t="str">
        <f t="shared" si="6"/>
        <v>OK</v>
      </c>
      <c r="S129" t="s">
        <v>2035</v>
      </c>
      <c r="T129" t="s">
        <v>2040</v>
      </c>
      <c r="U129" t="s">
        <v>2054</v>
      </c>
      <c r="V129" t="s">
        <v>2093</v>
      </c>
      <c r="W129" t="s">
        <v>2096</v>
      </c>
      <c r="Y129">
        <f t="shared" si="7"/>
        <v>4.2184210526315784</v>
      </c>
      <c r="Z129" s="14" t="str">
        <f>LEFT(Table1[[#This Row],[Rating After]],3)</f>
        <v>4.2</v>
      </c>
      <c r="AA129" s="11">
        <f>Table1[[#This Row],[Revenue ($)]]/(Table1[[#This Row],[Distance (KM)]])</f>
        <v>8.3090452261306531</v>
      </c>
    </row>
    <row r="130" spans="1:27" x14ac:dyDescent="0.3">
      <c r="A130" t="s">
        <v>886</v>
      </c>
      <c r="B130" s="1" t="s">
        <v>1886</v>
      </c>
      <c r="C130" s="1" t="s">
        <v>2135</v>
      </c>
      <c r="D130" s="1" t="s">
        <v>1898</v>
      </c>
      <c r="E130" s="1" t="str">
        <f t="shared" ref="E130:E193" si="9">TEXT(D130,"yyyy/mm/dd")</f>
        <v>2024/02/06</v>
      </c>
      <c r="F130" s="1" t="s">
        <v>1896</v>
      </c>
      <c r="G130" t="str">
        <f t="shared" si="8"/>
        <v>2024/02/06</v>
      </c>
      <c r="H130" s="13" t="s">
        <v>2161</v>
      </c>
      <c r="I130" s="7">
        <f>(Table1[[#This Row],[Actual Arrival]]-Table1[[#This Row],[Ezpected_Arrival_After]])*24</f>
        <v>18.999999999941792</v>
      </c>
      <c r="J130" s="7">
        <f>(Table1[[#This Row],[Actual_Arrival After]]-Table1[[#This Row],[Ezpected_Arrival_After]])</f>
        <v>0</v>
      </c>
      <c r="K130" s="7">
        <f>IF(Table1[[#This Row],[Actual_Arrival After]]&lt;=Table1[[#This Row],[Ezpected_Arrival_After]],1,0)</f>
        <v>1</v>
      </c>
      <c r="L130" s="7">
        <f>(Table1[[#This Row],[Actual_Arrival After]]-Table1[[#This Row],[Dispatch_After]])</f>
        <v>0</v>
      </c>
      <c r="M130" t="s">
        <v>2029</v>
      </c>
      <c r="N130">
        <v>464</v>
      </c>
      <c r="O130" s="16">
        <v>4988</v>
      </c>
      <c r="P130" s="16">
        <v>755</v>
      </c>
      <c r="Q130">
        <v>22</v>
      </c>
      <c r="R130" t="str">
        <f t="shared" ref="R130:R193" si="10">IF(Q130&lt;=0, "Flag Record", "OK")</f>
        <v>OK</v>
      </c>
      <c r="S130" t="s">
        <v>2033</v>
      </c>
      <c r="T130" t="s">
        <v>2037</v>
      </c>
      <c r="U130" t="s">
        <v>2074</v>
      </c>
      <c r="V130" t="s">
        <v>2094</v>
      </c>
      <c r="W130" t="s">
        <v>2097</v>
      </c>
      <c r="X130">
        <v>4</v>
      </c>
      <c r="Y130">
        <f t="shared" ref="Y130:Y193" si="11">IF(ISBLANK(X130), AVERAGEIFS(X:X, V:V, V130, W:W, W130), X130)</f>
        <v>4</v>
      </c>
      <c r="Z130" s="14" t="str">
        <f>LEFT(Table1[[#This Row],[Rating After]],3)</f>
        <v>4</v>
      </c>
      <c r="AA130" s="11">
        <f>Table1[[#This Row],[Revenue ($)]]/(Table1[[#This Row],[Distance (KM)]])</f>
        <v>10.75</v>
      </c>
    </row>
    <row r="131" spans="1:27" x14ac:dyDescent="0.3">
      <c r="A131" t="s">
        <v>885</v>
      </c>
      <c r="B131" s="1" t="s">
        <v>1885</v>
      </c>
      <c r="C131" s="1" t="s">
        <v>2135</v>
      </c>
      <c r="D131" s="1" t="s">
        <v>1897</v>
      </c>
      <c r="E131" s="1" t="str">
        <f t="shared" si="9"/>
        <v>2024/02/06</v>
      </c>
      <c r="F131" s="1" t="s">
        <v>1895</v>
      </c>
      <c r="G131" t="str">
        <f t="shared" si="8"/>
        <v>2024/02/06</v>
      </c>
      <c r="H131" s="13" t="s">
        <v>2161</v>
      </c>
      <c r="I131" s="7">
        <f>(Table1[[#This Row],[Actual Arrival]]-Table1[[#This Row],[Ezpected_Arrival_After]])*24</f>
        <v>18</v>
      </c>
      <c r="J131" s="7">
        <f>(Table1[[#This Row],[Actual_Arrival After]]-Table1[[#This Row],[Ezpected_Arrival_After]])</f>
        <v>0</v>
      </c>
      <c r="K131" s="7">
        <f>IF(Table1[[#This Row],[Actual_Arrival After]]&lt;=Table1[[#This Row],[Ezpected_Arrival_After]],1,0)</f>
        <v>1</v>
      </c>
      <c r="L131" s="7">
        <f>(Table1[[#This Row],[Actual_Arrival After]]-Table1[[#This Row],[Dispatch_After]])</f>
        <v>0</v>
      </c>
      <c r="M131" t="s">
        <v>2032</v>
      </c>
      <c r="N131">
        <v>440</v>
      </c>
      <c r="O131" s="16">
        <v>3530</v>
      </c>
      <c r="P131" s="16">
        <v>443</v>
      </c>
      <c r="Q131">
        <v>26</v>
      </c>
      <c r="R131" t="str">
        <f t="shared" si="10"/>
        <v>OK</v>
      </c>
      <c r="S131" t="s">
        <v>2035</v>
      </c>
      <c r="T131" t="s">
        <v>2037</v>
      </c>
      <c r="U131" t="s">
        <v>2072</v>
      </c>
      <c r="V131" t="s">
        <v>2094</v>
      </c>
      <c r="W131" t="s">
        <v>2096</v>
      </c>
      <c r="Y131">
        <f t="shared" si="11"/>
        <v>4.1939759036144579</v>
      </c>
      <c r="Z131" s="14" t="str">
        <f>LEFT(Table1[[#This Row],[Rating After]],3)</f>
        <v>4.1</v>
      </c>
      <c r="AA131" s="11">
        <f>Table1[[#This Row],[Revenue ($)]]/(Table1[[#This Row],[Distance (KM)]])</f>
        <v>8.0227272727272734</v>
      </c>
    </row>
    <row r="132" spans="1:27" x14ac:dyDescent="0.3">
      <c r="A132" t="s">
        <v>884</v>
      </c>
      <c r="B132" s="1" t="s">
        <v>1884</v>
      </c>
      <c r="C132" s="1" t="s">
        <v>2135</v>
      </c>
      <c r="D132" s="1" t="s">
        <v>1896</v>
      </c>
      <c r="E132" s="1" t="str">
        <f t="shared" si="9"/>
        <v>2024/02/06</v>
      </c>
      <c r="F132" s="1" t="s">
        <v>1894</v>
      </c>
      <c r="G132" t="str">
        <f t="shared" si="8"/>
        <v>2024/02/06</v>
      </c>
      <c r="H132" s="13" t="s">
        <v>2161</v>
      </c>
      <c r="I132" s="7">
        <f>(Table1[[#This Row],[Actual Arrival]]-Table1[[#This Row],[Ezpected_Arrival_After]])*24</f>
        <v>17.000000000058208</v>
      </c>
      <c r="J132" s="7">
        <f>(Table1[[#This Row],[Actual_Arrival After]]-Table1[[#This Row],[Ezpected_Arrival_After]])</f>
        <v>0</v>
      </c>
      <c r="K132" s="7">
        <f>IF(Table1[[#This Row],[Actual_Arrival After]]&lt;=Table1[[#This Row],[Ezpected_Arrival_After]],1,0)</f>
        <v>1</v>
      </c>
      <c r="L132" s="7">
        <f>(Table1[[#This Row],[Actual_Arrival After]]-Table1[[#This Row],[Dispatch_After]])</f>
        <v>0</v>
      </c>
      <c r="M132" t="s">
        <v>2031</v>
      </c>
      <c r="N132">
        <v>523</v>
      </c>
      <c r="O132" s="16">
        <v>2087</v>
      </c>
      <c r="P132" s="16">
        <v>493</v>
      </c>
      <c r="Q132">
        <v>17</v>
      </c>
      <c r="R132" t="str">
        <f t="shared" si="10"/>
        <v>OK</v>
      </c>
      <c r="S132" t="s">
        <v>2033</v>
      </c>
      <c r="T132" t="s">
        <v>2039</v>
      </c>
      <c r="U132" t="s">
        <v>2041</v>
      </c>
      <c r="V132" t="s">
        <v>2094</v>
      </c>
      <c r="W132" t="s">
        <v>2097</v>
      </c>
      <c r="X132">
        <v>4.2</v>
      </c>
      <c r="Y132">
        <f t="shared" si="11"/>
        <v>4.2</v>
      </c>
      <c r="Z132" s="14" t="str">
        <f>LEFT(Table1[[#This Row],[Rating After]],3)</f>
        <v>4.2</v>
      </c>
      <c r="AA132" s="11">
        <f>Table1[[#This Row],[Revenue ($)]]/(Table1[[#This Row],[Distance (KM)]])</f>
        <v>3.9904397705544934</v>
      </c>
    </row>
    <row r="133" spans="1:27" x14ac:dyDescent="0.3">
      <c r="A133" t="s">
        <v>883</v>
      </c>
      <c r="B133" s="1" t="s">
        <v>1883</v>
      </c>
      <c r="C133" s="1" t="s">
        <v>2135</v>
      </c>
      <c r="D133" s="1" t="s">
        <v>1895</v>
      </c>
      <c r="E133" s="1" t="str">
        <f t="shared" si="9"/>
        <v>2024/02/06</v>
      </c>
      <c r="F133" s="1" t="s">
        <v>1893</v>
      </c>
      <c r="G133" t="str">
        <f t="shared" si="8"/>
        <v>2024/02/06</v>
      </c>
      <c r="H133" s="13" t="s">
        <v>2161</v>
      </c>
      <c r="I133" s="7">
        <f>(Table1[[#This Row],[Actual Arrival]]-Table1[[#This Row],[Ezpected_Arrival_After]])*24</f>
        <v>15.999999999941792</v>
      </c>
      <c r="J133" s="7">
        <f>(Table1[[#This Row],[Actual_Arrival After]]-Table1[[#This Row],[Ezpected_Arrival_After]])</f>
        <v>0</v>
      </c>
      <c r="K133" s="7">
        <f>IF(Table1[[#This Row],[Actual_Arrival After]]&lt;=Table1[[#This Row],[Ezpected_Arrival_After]],1,0)</f>
        <v>1</v>
      </c>
      <c r="L133" s="7">
        <f>(Table1[[#This Row],[Actual_Arrival After]]-Table1[[#This Row],[Dispatch_After]])</f>
        <v>0</v>
      </c>
      <c r="M133" t="s">
        <v>2029</v>
      </c>
      <c r="N133">
        <v>902</v>
      </c>
      <c r="O133" s="16">
        <v>4826</v>
      </c>
      <c r="P133" s="16">
        <v>139</v>
      </c>
      <c r="Q133">
        <v>8</v>
      </c>
      <c r="R133" t="str">
        <f t="shared" si="10"/>
        <v>OK</v>
      </c>
      <c r="S133" t="s">
        <v>2033</v>
      </c>
      <c r="T133" t="s">
        <v>2037</v>
      </c>
      <c r="U133" t="s">
        <v>2071</v>
      </c>
      <c r="V133" t="s">
        <v>2094</v>
      </c>
      <c r="W133" t="s">
        <v>2096</v>
      </c>
      <c r="X133">
        <v>4</v>
      </c>
      <c r="Y133">
        <f t="shared" si="11"/>
        <v>4</v>
      </c>
      <c r="Z133" s="14" t="str">
        <f>LEFT(Table1[[#This Row],[Rating After]],3)</f>
        <v>4</v>
      </c>
      <c r="AA133" s="11">
        <f>Table1[[#This Row],[Revenue ($)]]/(Table1[[#This Row],[Distance (KM)]])</f>
        <v>5.3503325942350335</v>
      </c>
    </row>
    <row r="134" spans="1:27" x14ac:dyDescent="0.3">
      <c r="A134" t="s">
        <v>882</v>
      </c>
      <c r="B134" s="1" t="s">
        <v>1882</v>
      </c>
      <c r="C134" s="1" t="s">
        <v>2135</v>
      </c>
      <c r="D134" s="1" t="s">
        <v>1894</v>
      </c>
      <c r="E134" s="1" t="str">
        <f t="shared" si="9"/>
        <v>2024/02/06</v>
      </c>
      <c r="F134" s="1" t="s">
        <v>1892</v>
      </c>
      <c r="G134" t="str">
        <f t="shared" si="8"/>
        <v>2024/02/06</v>
      </c>
      <c r="H134" s="13" t="s">
        <v>2161</v>
      </c>
      <c r="I134" s="7">
        <f>(Table1[[#This Row],[Actual Arrival]]-Table1[[#This Row],[Ezpected_Arrival_After]])*24</f>
        <v>15</v>
      </c>
      <c r="J134" s="7">
        <f>(Table1[[#This Row],[Actual_Arrival After]]-Table1[[#This Row],[Ezpected_Arrival_After]])</f>
        <v>0</v>
      </c>
      <c r="K134" s="7">
        <f>IF(Table1[[#This Row],[Actual_Arrival After]]&lt;=Table1[[#This Row],[Ezpected_Arrival_After]],1,0)</f>
        <v>1</v>
      </c>
      <c r="L134" s="7">
        <f>(Table1[[#This Row],[Actual_Arrival After]]-Table1[[#This Row],[Dispatch_After]])</f>
        <v>0</v>
      </c>
      <c r="M134" t="s">
        <v>2031</v>
      </c>
      <c r="N134">
        <v>551</v>
      </c>
      <c r="O134" s="16">
        <v>4115</v>
      </c>
      <c r="P134" s="16">
        <v>316</v>
      </c>
      <c r="Q134">
        <v>15</v>
      </c>
      <c r="R134" t="str">
        <f t="shared" si="10"/>
        <v>OK</v>
      </c>
      <c r="S134" t="s">
        <v>2035</v>
      </c>
      <c r="T134" t="s">
        <v>2040</v>
      </c>
      <c r="U134" t="s">
        <v>2064</v>
      </c>
      <c r="V134" t="s">
        <v>2092</v>
      </c>
      <c r="W134" t="s">
        <v>2097</v>
      </c>
      <c r="Y134">
        <f t="shared" si="11"/>
        <v>4.280555555555555</v>
      </c>
      <c r="Z134" s="14" t="str">
        <f>LEFT(Table1[[#This Row],[Rating After]],3)</f>
        <v>4.2</v>
      </c>
      <c r="AA134" s="11">
        <f>Table1[[#This Row],[Revenue ($)]]/(Table1[[#This Row],[Distance (KM)]])</f>
        <v>7.4682395644283117</v>
      </c>
    </row>
    <row r="135" spans="1:27" x14ac:dyDescent="0.3">
      <c r="A135" t="s">
        <v>881</v>
      </c>
      <c r="B135" s="1" t="s">
        <v>1881</v>
      </c>
      <c r="C135" s="1" t="s">
        <v>2135</v>
      </c>
      <c r="D135" s="1" t="s">
        <v>1893</v>
      </c>
      <c r="E135" s="1" t="str">
        <f t="shared" si="9"/>
        <v>2024/02/06</v>
      </c>
      <c r="F135" s="1" t="s">
        <v>1891</v>
      </c>
      <c r="G135" t="str">
        <f t="shared" si="8"/>
        <v>2024/02/06</v>
      </c>
      <c r="H135" s="13" t="s">
        <v>2161</v>
      </c>
      <c r="I135" s="7">
        <f>(Table1[[#This Row],[Actual Arrival]]-Table1[[#This Row],[Ezpected_Arrival_After]])*24</f>
        <v>14.000000000058208</v>
      </c>
      <c r="J135" s="7">
        <f>(Table1[[#This Row],[Actual_Arrival After]]-Table1[[#This Row],[Ezpected_Arrival_After]])</f>
        <v>0</v>
      </c>
      <c r="K135" s="7">
        <f>IF(Table1[[#This Row],[Actual_Arrival After]]&lt;=Table1[[#This Row],[Ezpected_Arrival_After]],1,0)</f>
        <v>1</v>
      </c>
      <c r="L135" s="7">
        <f>(Table1[[#This Row],[Actual_Arrival After]]-Table1[[#This Row],[Dispatch_After]])</f>
        <v>0</v>
      </c>
      <c r="M135" t="s">
        <v>2027</v>
      </c>
      <c r="N135">
        <v>390</v>
      </c>
      <c r="O135" s="16">
        <v>2548</v>
      </c>
      <c r="P135" s="16">
        <v>153</v>
      </c>
      <c r="Q135">
        <v>15</v>
      </c>
      <c r="R135" t="str">
        <f t="shared" si="10"/>
        <v>OK</v>
      </c>
      <c r="S135" t="s">
        <v>2033</v>
      </c>
      <c r="T135" t="s">
        <v>2037</v>
      </c>
      <c r="U135" t="s">
        <v>2054</v>
      </c>
      <c r="V135" t="s">
        <v>2092</v>
      </c>
      <c r="W135" t="s">
        <v>2097</v>
      </c>
      <c r="X135">
        <v>4.2</v>
      </c>
      <c r="Y135">
        <f t="shared" si="11"/>
        <v>4.2</v>
      </c>
      <c r="Z135" s="14" t="str">
        <f>LEFT(Table1[[#This Row],[Rating After]],3)</f>
        <v>4.2</v>
      </c>
      <c r="AA135" s="11">
        <f>Table1[[#This Row],[Revenue ($)]]/(Table1[[#This Row],[Distance (KM)]])</f>
        <v>6.5333333333333332</v>
      </c>
    </row>
    <row r="136" spans="1:27" x14ac:dyDescent="0.3">
      <c r="A136" t="s">
        <v>880</v>
      </c>
      <c r="B136" s="1" t="s">
        <v>1880</v>
      </c>
      <c r="C136" s="1" t="s">
        <v>2135</v>
      </c>
      <c r="D136" s="1" t="s">
        <v>1892</v>
      </c>
      <c r="E136" s="1" t="str">
        <f t="shared" si="9"/>
        <v>2024/02/06</v>
      </c>
      <c r="F136" s="1" t="s">
        <v>1890</v>
      </c>
      <c r="G136" t="str">
        <f t="shared" si="8"/>
        <v>2024/02/06</v>
      </c>
      <c r="H136" s="13" t="s">
        <v>2161</v>
      </c>
      <c r="I136" s="7">
        <f>(Table1[[#This Row],[Actual Arrival]]-Table1[[#This Row],[Ezpected_Arrival_After]])*24</f>
        <v>12.999999999941792</v>
      </c>
      <c r="J136" s="7">
        <f>(Table1[[#This Row],[Actual_Arrival After]]-Table1[[#This Row],[Ezpected_Arrival_After]])</f>
        <v>0</v>
      </c>
      <c r="K136" s="7">
        <f>IF(Table1[[#This Row],[Actual_Arrival After]]&lt;=Table1[[#This Row],[Ezpected_Arrival_After]],1,0)</f>
        <v>1</v>
      </c>
      <c r="L136" s="7">
        <f>(Table1[[#This Row],[Actual_Arrival After]]-Table1[[#This Row],[Dispatch_After]])</f>
        <v>0</v>
      </c>
      <c r="M136" t="s">
        <v>2027</v>
      </c>
      <c r="N136">
        <v>398</v>
      </c>
      <c r="O136" s="16">
        <v>1707</v>
      </c>
      <c r="P136" s="16">
        <v>694</v>
      </c>
      <c r="Q136">
        <v>19</v>
      </c>
      <c r="R136" t="str">
        <f t="shared" si="10"/>
        <v>OK</v>
      </c>
      <c r="S136" t="s">
        <v>2035</v>
      </c>
      <c r="T136" t="s">
        <v>2039</v>
      </c>
      <c r="U136" t="s">
        <v>2082</v>
      </c>
      <c r="V136" t="s">
        <v>2093</v>
      </c>
      <c r="W136" t="s">
        <v>2097</v>
      </c>
      <c r="X136">
        <v>4.2</v>
      </c>
      <c r="Y136">
        <f t="shared" si="11"/>
        <v>4.2</v>
      </c>
      <c r="Z136" s="14" t="str">
        <f>LEFT(Table1[[#This Row],[Rating After]],3)</f>
        <v>4.2</v>
      </c>
      <c r="AA136" s="11">
        <f>Table1[[#This Row],[Revenue ($)]]/(Table1[[#This Row],[Distance (KM)]])</f>
        <v>4.2889447236180906</v>
      </c>
    </row>
    <row r="137" spans="1:27" x14ac:dyDescent="0.3">
      <c r="A137" t="s">
        <v>879</v>
      </c>
      <c r="B137" s="1" t="s">
        <v>1879</v>
      </c>
      <c r="C137" s="1" t="s">
        <v>2135</v>
      </c>
      <c r="D137" s="1" t="s">
        <v>1891</v>
      </c>
      <c r="E137" s="1" t="str">
        <f t="shared" si="9"/>
        <v>2024/02/06</v>
      </c>
      <c r="F137" s="1" t="s">
        <v>1889</v>
      </c>
      <c r="G137" t="str">
        <f t="shared" ref="G137:G200" si="12">TEXT(F137,"yyyy/mm/dd")</f>
        <v>2024/02/06</v>
      </c>
      <c r="H137" s="13" t="s">
        <v>2161</v>
      </c>
      <c r="I137" s="7">
        <f>(Table1[[#This Row],[Actual Arrival]]-Table1[[#This Row],[Ezpected_Arrival_After]])*24</f>
        <v>12</v>
      </c>
      <c r="J137" s="7">
        <f>(Table1[[#This Row],[Actual_Arrival After]]-Table1[[#This Row],[Ezpected_Arrival_After]])</f>
        <v>0</v>
      </c>
      <c r="K137" s="7">
        <f>IF(Table1[[#This Row],[Actual_Arrival After]]&lt;=Table1[[#This Row],[Ezpected_Arrival_After]],1,0)</f>
        <v>1</v>
      </c>
      <c r="L137" s="7">
        <f>(Table1[[#This Row],[Actual_Arrival After]]-Table1[[#This Row],[Dispatch_After]])</f>
        <v>0</v>
      </c>
      <c r="M137" t="s">
        <v>2030</v>
      </c>
      <c r="N137">
        <v>155</v>
      </c>
      <c r="O137" s="16">
        <v>698</v>
      </c>
      <c r="P137" s="16">
        <v>427</v>
      </c>
      <c r="Q137">
        <v>5</v>
      </c>
      <c r="R137" t="str">
        <f t="shared" si="10"/>
        <v>OK</v>
      </c>
      <c r="S137" t="s">
        <v>2034</v>
      </c>
      <c r="T137" t="s">
        <v>2037</v>
      </c>
      <c r="U137" t="s">
        <v>2085</v>
      </c>
      <c r="V137" t="s">
        <v>2092</v>
      </c>
      <c r="W137" t="s">
        <v>2096</v>
      </c>
      <c r="X137">
        <v>4.5</v>
      </c>
      <c r="Y137">
        <f t="shared" si="11"/>
        <v>4.5</v>
      </c>
      <c r="Z137" s="14" t="str">
        <f>LEFT(Table1[[#This Row],[Rating After]],3)</f>
        <v>4.5</v>
      </c>
      <c r="AA137" s="11">
        <f>Table1[[#This Row],[Revenue ($)]]/(Table1[[#This Row],[Distance (KM)]])</f>
        <v>4.5032258064516126</v>
      </c>
    </row>
    <row r="138" spans="1:27" x14ac:dyDescent="0.3">
      <c r="A138" t="s">
        <v>878</v>
      </c>
      <c r="B138" s="1" t="s">
        <v>1878</v>
      </c>
      <c r="C138" s="1" t="s">
        <v>2134</v>
      </c>
      <c r="D138" s="1" t="s">
        <v>1890</v>
      </c>
      <c r="E138" s="1" t="str">
        <f t="shared" si="9"/>
        <v>2024/02/06</v>
      </c>
      <c r="F138" s="1" t="s">
        <v>1888</v>
      </c>
      <c r="G138" t="str">
        <f t="shared" si="12"/>
        <v>2024/02/06</v>
      </c>
      <c r="H138" s="13" t="s">
        <v>2161</v>
      </c>
      <c r="I138" s="7">
        <f>(Table1[[#This Row],[Actual Arrival]]-Table1[[#This Row],[Ezpected_Arrival_After]])*24</f>
        <v>11.000000000058208</v>
      </c>
      <c r="J138" s="7">
        <f>(Table1[[#This Row],[Actual_Arrival After]]-Table1[[#This Row],[Ezpected_Arrival_After]])</f>
        <v>0</v>
      </c>
      <c r="K138" s="7">
        <f>IF(Table1[[#This Row],[Actual_Arrival After]]&lt;=Table1[[#This Row],[Ezpected_Arrival_After]],1,0)</f>
        <v>1</v>
      </c>
      <c r="L138" s="7">
        <f>(Table1[[#This Row],[Actual_Arrival After]]-Table1[[#This Row],[Dispatch_After]])</f>
        <v>1</v>
      </c>
      <c r="M138" t="s">
        <v>2028</v>
      </c>
      <c r="N138">
        <v>936</v>
      </c>
      <c r="O138" s="16">
        <v>4298</v>
      </c>
      <c r="P138" s="16">
        <v>259</v>
      </c>
      <c r="Q138">
        <v>4</v>
      </c>
      <c r="R138" t="str">
        <f t="shared" si="10"/>
        <v>OK</v>
      </c>
      <c r="S138" t="s">
        <v>2036</v>
      </c>
      <c r="T138" t="s">
        <v>2037</v>
      </c>
      <c r="U138" t="s">
        <v>2045</v>
      </c>
      <c r="V138" t="s">
        <v>2094</v>
      </c>
      <c r="W138" t="s">
        <v>2097</v>
      </c>
      <c r="X138">
        <v>4.5</v>
      </c>
      <c r="Y138">
        <f t="shared" si="11"/>
        <v>4.5</v>
      </c>
      <c r="Z138" s="14" t="str">
        <f>LEFT(Table1[[#This Row],[Rating After]],3)</f>
        <v>4.5</v>
      </c>
      <c r="AA138" s="11">
        <f>Table1[[#This Row],[Revenue ($)]]/(Table1[[#This Row],[Distance (KM)]])</f>
        <v>4.5918803418803416</v>
      </c>
    </row>
    <row r="139" spans="1:27" x14ac:dyDescent="0.3">
      <c r="A139" t="s">
        <v>877</v>
      </c>
      <c r="B139" s="1" t="s">
        <v>1877</v>
      </c>
      <c r="C139" s="1" t="s">
        <v>2134</v>
      </c>
      <c r="D139" s="1" t="s">
        <v>1889</v>
      </c>
      <c r="E139" s="1" t="str">
        <f t="shared" si="9"/>
        <v>2024/02/06</v>
      </c>
      <c r="F139" s="1" t="s">
        <v>1887</v>
      </c>
      <c r="G139" t="str">
        <f t="shared" si="12"/>
        <v>2024/02/06</v>
      </c>
      <c r="H139" s="13" t="s">
        <v>2161</v>
      </c>
      <c r="I139" s="7">
        <f>(Table1[[#This Row],[Actual Arrival]]-Table1[[#This Row],[Ezpected_Arrival_After]])*24</f>
        <v>9.9999999999417923</v>
      </c>
      <c r="J139" s="7">
        <f>(Table1[[#This Row],[Actual_Arrival After]]-Table1[[#This Row],[Ezpected_Arrival_After]])</f>
        <v>0</v>
      </c>
      <c r="K139" s="7">
        <f>IF(Table1[[#This Row],[Actual_Arrival After]]&lt;=Table1[[#This Row],[Ezpected_Arrival_After]],1,0)</f>
        <v>1</v>
      </c>
      <c r="L139" s="7">
        <f>(Table1[[#This Row],[Actual_Arrival After]]-Table1[[#This Row],[Dispatch_After]])</f>
        <v>1</v>
      </c>
      <c r="M139" t="s">
        <v>2028</v>
      </c>
      <c r="N139">
        <v>247</v>
      </c>
      <c r="O139" s="16">
        <v>3911</v>
      </c>
      <c r="P139" s="16">
        <v>769</v>
      </c>
      <c r="Q139">
        <v>9</v>
      </c>
      <c r="R139" t="str">
        <f t="shared" si="10"/>
        <v>OK</v>
      </c>
      <c r="S139" t="s">
        <v>2035</v>
      </c>
      <c r="T139" t="s">
        <v>2037</v>
      </c>
      <c r="U139" t="s">
        <v>2073</v>
      </c>
      <c r="V139" t="s">
        <v>2091</v>
      </c>
      <c r="W139" t="s">
        <v>2097</v>
      </c>
      <c r="X139">
        <v>4.5</v>
      </c>
      <c r="Y139">
        <f t="shared" si="11"/>
        <v>4.5</v>
      </c>
      <c r="Z139" s="14" t="str">
        <f>LEFT(Table1[[#This Row],[Rating After]],3)</f>
        <v>4.5</v>
      </c>
      <c r="AA139" s="11">
        <f>Table1[[#This Row],[Revenue ($)]]/(Table1[[#This Row],[Distance (KM)]])</f>
        <v>15.834008097165992</v>
      </c>
    </row>
    <row r="140" spans="1:27" x14ac:dyDescent="0.3">
      <c r="A140" t="s">
        <v>876</v>
      </c>
      <c r="B140" s="1" t="s">
        <v>1876</v>
      </c>
      <c r="C140" s="1" t="s">
        <v>2134</v>
      </c>
      <c r="D140" s="1" t="s">
        <v>1888</v>
      </c>
      <c r="E140" s="1" t="str">
        <f t="shared" si="9"/>
        <v>2024/02/06</v>
      </c>
      <c r="F140" s="1" t="s">
        <v>1886</v>
      </c>
      <c r="G140" t="str">
        <f t="shared" si="12"/>
        <v>2024/02/06</v>
      </c>
      <c r="H140" s="13" t="s">
        <v>2161</v>
      </c>
      <c r="I140" s="7">
        <f>(Table1[[#This Row],[Actual Arrival]]-Table1[[#This Row],[Ezpected_Arrival_After]])*24</f>
        <v>9</v>
      </c>
      <c r="J140" s="7">
        <f>(Table1[[#This Row],[Actual_Arrival After]]-Table1[[#This Row],[Ezpected_Arrival_After]])</f>
        <v>0</v>
      </c>
      <c r="K140" s="7">
        <f>IF(Table1[[#This Row],[Actual_Arrival After]]&lt;=Table1[[#This Row],[Ezpected_Arrival_After]],1,0)</f>
        <v>1</v>
      </c>
      <c r="L140" s="7">
        <f>(Table1[[#This Row],[Actual_Arrival After]]-Table1[[#This Row],[Dispatch_After]])</f>
        <v>1</v>
      </c>
      <c r="M140" t="s">
        <v>2028</v>
      </c>
      <c r="N140">
        <v>171</v>
      </c>
      <c r="O140" s="16">
        <v>1188</v>
      </c>
      <c r="P140" s="16">
        <v>512</v>
      </c>
      <c r="Q140">
        <v>11</v>
      </c>
      <c r="R140" t="str">
        <f t="shared" si="10"/>
        <v>OK</v>
      </c>
      <c r="S140" t="s">
        <v>2036</v>
      </c>
      <c r="T140" t="s">
        <v>2037</v>
      </c>
      <c r="U140" t="s">
        <v>2068</v>
      </c>
      <c r="V140" t="s">
        <v>2092</v>
      </c>
      <c r="W140" t="s">
        <v>2096</v>
      </c>
      <c r="X140">
        <v>4</v>
      </c>
      <c r="Y140">
        <f t="shared" si="11"/>
        <v>4</v>
      </c>
      <c r="Z140" s="14" t="str">
        <f>LEFT(Table1[[#This Row],[Rating After]],3)</f>
        <v>4</v>
      </c>
      <c r="AA140" s="11">
        <f>Table1[[#This Row],[Revenue ($)]]/(Table1[[#This Row],[Distance (KM)]])</f>
        <v>6.9473684210526319</v>
      </c>
    </row>
    <row r="141" spans="1:27" x14ac:dyDescent="0.3">
      <c r="A141" t="s">
        <v>875</v>
      </c>
      <c r="B141" s="1" t="s">
        <v>1875</v>
      </c>
      <c r="C141" s="1" t="s">
        <v>2134</v>
      </c>
      <c r="D141" s="1" t="s">
        <v>1887</v>
      </c>
      <c r="E141" s="1" t="str">
        <f t="shared" si="9"/>
        <v>2024/02/06</v>
      </c>
      <c r="F141" s="1" t="s">
        <v>1885</v>
      </c>
      <c r="G141" t="str">
        <f t="shared" si="12"/>
        <v>2024/02/06</v>
      </c>
      <c r="H141" s="13" t="s">
        <v>2161</v>
      </c>
      <c r="I141" s="7">
        <f>(Table1[[#This Row],[Actual Arrival]]-Table1[[#This Row],[Ezpected_Arrival_After]])*24</f>
        <v>8.0000000000582077</v>
      </c>
      <c r="J141" s="7">
        <f>(Table1[[#This Row],[Actual_Arrival After]]-Table1[[#This Row],[Ezpected_Arrival_After]])</f>
        <v>0</v>
      </c>
      <c r="K141" s="7">
        <f>IF(Table1[[#This Row],[Actual_Arrival After]]&lt;=Table1[[#This Row],[Ezpected_Arrival_After]],1,0)</f>
        <v>1</v>
      </c>
      <c r="L141" s="7">
        <f>(Table1[[#This Row],[Actual_Arrival After]]-Table1[[#This Row],[Dispatch_After]])</f>
        <v>1</v>
      </c>
      <c r="M141" t="s">
        <v>2032</v>
      </c>
      <c r="N141">
        <v>901</v>
      </c>
      <c r="O141" s="16">
        <v>3833</v>
      </c>
      <c r="P141" s="16">
        <v>449</v>
      </c>
      <c r="Q141">
        <v>22</v>
      </c>
      <c r="R141" t="str">
        <f t="shared" si="10"/>
        <v>OK</v>
      </c>
      <c r="S141" t="s">
        <v>2036</v>
      </c>
      <c r="T141" t="s">
        <v>2039</v>
      </c>
      <c r="U141" t="s">
        <v>2080</v>
      </c>
      <c r="V141" t="s">
        <v>2094</v>
      </c>
      <c r="W141" t="s">
        <v>2096</v>
      </c>
      <c r="X141">
        <v>4</v>
      </c>
      <c r="Y141">
        <f t="shared" si="11"/>
        <v>4</v>
      </c>
      <c r="Z141" s="14" t="str">
        <f>LEFT(Table1[[#This Row],[Rating After]],3)</f>
        <v>4</v>
      </c>
      <c r="AA141" s="11">
        <f>Table1[[#This Row],[Revenue ($)]]/(Table1[[#This Row],[Distance (KM)]])</f>
        <v>4.254162042175361</v>
      </c>
    </row>
    <row r="142" spans="1:27" x14ac:dyDescent="0.3">
      <c r="A142" t="s">
        <v>874</v>
      </c>
      <c r="B142" s="1" t="s">
        <v>1874</v>
      </c>
      <c r="C142" s="1" t="s">
        <v>2134</v>
      </c>
      <c r="D142" s="1" t="s">
        <v>1886</v>
      </c>
      <c r="E142" s="1" t="str">
        <f t="shared" si="9"/>
        <v>2024/02/06</v>
      </c>
      <c r="F142" s="1" t="s">
        <v>1884</v>
      </c>
      <c r="G142" t="str">
        <f t="shared" si="12"/>
        <v>2024/02/06</v>
      </c>
      <c r="H142" s="13" t="s">
        <v>2161</v>
      </c>
      <c r="I142" s="7">
        <f>(Table1[[#This Row],[Actual Arrival]]-Table1[[#This Row],[Ezpected_Arrival_After]])*24</f>
        <v>6.9999999999417923</v>
      </c>
      <c r="J142" s="7">
        <f>(Table1[[#This Row],[Actual_Arrival After]]-Table1[[#This Row],[Ezpected_Arrival_After]])</f>
        <v>0</v>
      </c>
      <c r="K142" s="7">
        <f>IF(Table1[[#This Row],[Actual_Arrival After]]&lt;=Table1[[#This Row],[Ezpected_Arrival_After]],1,0)</f>
        <v>1</v>
      </c>
      <c r="L142" s="7">
        <f>(Table1[[#This Row],[Actual_Arrival After]]-Table1[[#This Row],[Dispatch_After]])</f>
        <v>1</v>
      </c>
      <c r="M142" t="s">
        <v>2029</v>
      </c>
      <c r="N142">
        <v>331</v>
      </c>
      <c r="O142" s="16">
        <v>981</v>
      </c>
      <c r="P142" s="16">
        <v>425</v>
      </c>
      <c r="Q142">
        <v>19</v>
      </c>
      <c r="R142" t="str">
        <f t="shared" si="10"/>
        <v>OK</v>
      </c>
      <c r="S142" t="s">
        <v>2034</v>
      </c>
      <c r="T142" t="s">
        <v>2039</v>
      </c>
      <c r="U142" t="s">
        <v>2053</v>
      </c>
      <c r="V142" t="s">
        <v>2091</v>
      </c>
      <c r="W142" t="s">
        <v>2096</v>
      </c>
      <c r="X142">
        <v>4.7</v>
      </c>
      <c r="Y142">
        <f t="shared" si="11"/>
        <v>4.7</v>
      </c>
      <c r="Z142" s="14" t="str">
        <f>LEFT(Table1[[#This Row],[Rating After]],3)</f>
        <v>4.7</v>
      </c>
      <c r="AA142" s="11">
        <f>Table1[[#This Row],[Revenue ($)]]/(Table1[[#This Row],[Distance (KM)]])</f>
        <v>2.9637462235649545</v>
      </c>
    </row>
    <row r="143" spans="1:27" x14ac:dyDescent="0.3">
      <c r="A143" t="s">
        <v>873</v>
      </c>
      <c r="B143" s="1" t="s">
        <v>1873</v>
      </c>
      <c r="C143" s="1" t="s">
        <v>2134</v>
      </c>
      <c r="D143" s="1" t="s">
        <v>1885</v>
      </c>
      <c r="E143" s="1" t="str">
        <f t="shared" si="9"/>
        <v>2024/02/06</v>
      </c>
      <c r="F143" s="1" t="s">
        <v>1883</v>
      </c>
      <c r="G143" t="str">
        <f t="shared" si="12"/>
        <v>2024/02/06</v>
      </c>
      <c r="H143" s="13" t="s">
        <v>2161</v>
      </c>
      <c r="I143" s="7">
        <f>(Table1[[#This Row],[Actual Arrival]]-Table1[[#This Row],[Ezpected_Arrival_After]])*24</f>
        <v>6</v>
      </c>
      <c r="J143" s="7">
        <f>(Table1[[#This Row],[Actual_Arrival After]]-Table1[[#This Row],[Ezpected_Arrival_After]])</f>
        <v>0</v>
      </c>
      <c r="K143" s="7">
        <f>IF(Table1[[#This Row],[Actual_Arrival After]]&lt;=Table1[[#This Row],[Ezpected_Arrival_After]],1,0)</f>
        <v>1</v>
      </c>
      <c r="L143" s="7">
        <f>(Table1[[#This Row],[Actual_Arrival After]]-Table1[[#This Row],[Dispatch_After]])</f>
        <v>1</v>
      </c>
      <c r="M143" t="s">
        <v>2031</v>
      </c>
      <c r="N143">
        <v>553</v>
      </c>
      <c r="O143" s="16">
        <v>1257</v>
      </c>
      <c r="P143" s="16">
        <v>376</v>
      </c>
      <c r="Q143">
        <v>1</v>
      </c>
      <c r="R143" t="str">
        <f t="shared" si="10"/>
        <v>OK</v>
      </c>
      <c r="S143" t="s">
        <v>2033</v>
      </c>
      <c r="T143" t="s">
        <v>2039</v>
      </c>
      <c r="U143" t="s">
        <v>2051</v>
      </c>
      <c r="V143" t="s">
        <v>2093</v>
      </c>
      <c r="W143" t="s">
        <v>2097</v>
      </c>
      <c r="X143">
        <v>4.7</v>
      </c>
      <c r="Y143">
        <f t="shared" si="11"/>
        <v>4.7</v>
      </c>
      <c r="Z143" s="14" t="str">
        <f>LEFT(Table1[[#This Row],[Rating After]],3)</f>
        <v>4.7</v>
      </c>
      <c r="AA143" s="11">
        <f>Table1[[#This Row],[Revenue ($)]]/(Table1[[#This Row],[Distance (KM)]])</f>
        <v>2.2730560578661843</v>
      </c>
    </row>
    <row r="144" spans="1:27" x14ac:dyDescent="0.3">
      <c r="A144" t="s">
        <v>872</v>
      </c>
      <c r="B144" s="1" t="s">
        <v>1872</v>
      </c>
      <c r="C144" s="1" t="s">
        <v>2134</v>
      </c>
      <c r="D144" s="1" t="s">
        <v>1884</v>
      </c>
      <c r="E144" s="1" t="str">
        <f t="shared" si="9"/>
        <v>2024/02/06</v>
      </c>
      <c r="F144" s="1" t="s">
        <v>1882</v>
      </c>
      <c r="G144" t="str">
        <f t="shared" si="12"/>
        <v>2024/02/06</v>
      </c>
      <c r="H144" s="13" t="s">
        <v>2161</v>
      </c>
      <c r="I144" s="7">
        <f>(Table1[[#This Row],[Actual Arrival]]-Table1[[#This Row],[Ezpected_Arrival_After]])*24</f>
        <v>5.0000000000582077</v>
      </c>
      <c r="J144" s="7">
        <f>(Table1[[#This Row],[Actual_Arrival After]]-Table1[[#This Row],[Ezpected_Arrival_After]])</f>
        <v>0</v>
      </c>
      <c r="K144" s="7">
        <f>IF(Table1[[#This Row],[Actual_Arrival After]]&lt;=Table1[[#This Row],[Ezpected_Arrival_After]],1,0)</f>
        <v>1</v>
      </c>
      <c r="L144" s="7">
        <f>(Table1[[#This Row],[Actual_Arrival After]]-Table1[[#This Row],[Dispatch_After]])</f>
        <v>1</v>
      </c>
      <c r="M144" t="s">
        <v>2027</v>
      </c>
      <c r="N144">
        <v>438</v>
      </c>
      <c r="O144" s="16">
        <v>1339</v>
      </c>
      <c r="P144" s="16">
        <v>447</v>
      </c>
      <c r="Q144">
        <v>24</v>
      </c>
      <c r="R144" t="str">
        <f t="shared" si="10"/>
        <v>OK</v>
      </c>
      <c r="S144" t="s">
        <v>2036</v>
      </c>
      <c r="T144" t="s">
        <v>2037</v>
      </c>
      <c r="U144" t="s">
        <v>2047</v>
      </c>
      <c r="V144" t="s">
        <v>2093</v>
      </c>
      <c r="W144" t="s">
        <v>2096</v>
      </c>
      <c r="Y144">
        <f t="shared" si="11"/>
        <v>4.2184210526315784</v>
      </c>
      <c r="Z144" s="14" t="str">
        <f>LEFT(Table1[[#This Row],[Rating After]],3)</f>
        <v>4.2</v>
      </c>
      <c r="AA144" s="11">
        <f>Table1[[#This Row],[Revenue ($)]]/(Table1[[#This Row],[Distance (KM)]])</f>
        <v>3.0570776255707761</v>
      </c>
    </row>
    <row r="145" spans="1:27" x14ac:dyDescent="0.3">
      <c r="A145" t="s">
        <v>871</v>
      </c>
      <c r="B145" s="1" t="s">
        <v>1871</v>
      </c>
      <c r="C145" s="1" t="s">
        <v>2134</v>
      </c>
      <c r="D145" s="1" t="s">
        <v>1883</v>
      </c>
      <c r="E145" s="1" t="str">
        <f t="shared" si="9"/>
        <v>2024/02/06</v>
      </c>
      <c r="F145" s="1" t="s">
        <v>1881</v>
      </c>
      <c r="G145" t="str">
        <f t="shared" si="12"/>
        <v>2024/02/06</v>
      </c>
      <c r="H145" s="13" t="s">
        <v>2161</v>
      </c>
      <c r="I145" s="7">
        <f>(Table1[[#This Row],[Actual Arrival]]-Table1[[#This Row],[Ezpected_Arrival_After]])*24</f>
        <v>3.9999999999417923</v>
      </c>
      <c r="J145" s="7">
        <f>(Table1[[#This Row],[Actual_Arrival After]]-Table1[[#This Row],[Ezpected_Arrival_After]])</f>
        <v>0</v>
      </c>
      <c r="K145" s="7">
        <f>IF(Table1[[#This Row],[Actual_Arrival After]]&lt;=Table1[[#This Row],[Ezpected_Arrival_After]],1,0)</f>
        <v>1</v>
      </c>
      <c r="L145" s="7">
        <f>(Table1[[#This Row],[Actual_Arrival After]]-Table1[[#This Row],[Dispatch_After]])</f>
        <v>1</v>
      </c>
      <c r="M145" t="s">
        <v>2031</v>
      </c>
      <c r="N145">
        <v>852</v>
      </c>
      <c r="O145" s="16">
        <v>2928</v>
      </c>
      <c r="P145" s="16">
        <v>434</v>
      </c>
      <c r="Q145">
        <v>20</v>
      </c>
      <c r="R145" t="str">
        <f t="shared" si="10"/>
        <v>OK</v>
      </c>
      <c r="S145" t="s">
        <v>2034</v>
      </c>
      <c r="T145" t="s">
        <v>2037</v>
      </c>
      <c r="U145" t="s">
        <v>2056</v>
      </c>
      <c r="V145" t="s">
        <v>2092</v>
      </c>
      <c r="W145" t="s">
        <v>2097</v>
      </c>
      <c r="X145">
        <v>4.7</v>
      </c>
      <c r="Y145">
        <f t="shared" si="11"/>
        <v>4.7</v>
      </c>
      <c r="Z145" s="14" t="str">
        <f>LEFT(Table1[[#This Row],[Rating After]],3)</f>
        <v>4.7</v>
      </c>
      <c r="AA145" s="11">
        <f>Table1[[#This Row],[Revenue ($)]]/(Table1[[#This Row],[Distance (KM)]])</f>
        <v>3.436619718309859</v>
      </c>
    </row>
    <row r="146" spans="1:27" x14ac:dyDescent="0.3">
      <c r="A146" t="s">
        <v>870</v>
      </c>
      <c r="B146" s="1" t="s">
        <v>1870</v>
      </c>
      <c r="C146" s="1" t="s">
        <v>2134</v>
      </c>
      <c r="D146" s="1" t="s">
        <v>1882</v>
      </c>
      <c r="E146" s="1" t="str">
        <f t="shared" si="9"/>
        <v>2024/02/06</v>
      </c>
      <c r="F146" s="1" t="s">
        <v>1880</v>
      </c>
      <c r="G146" t="str">
        <f t="shared" si="12"/>
        <v>2024/02/06</v>
      </c>
      <c r="H146" s="13" t="s">
        <v>2161</v>
      </c>
      <c r="I146" s="7">
        <f>(Table1[[#This Row],[Actual Arrival]]-Table1[[#This Row],[Ezpected_Arrival_After]])*24</f>
        <v>3</v>
      </c>
      <c r="J146" s="7">
        <f>(Table1[[#This Row],[Actual_Arrival After]]-Table1[[#This Row],[Ezpected_Arrival_After]])</f>
        <v>0</v>
      </c>
      <c r="K146" s="7">
        <f>IF(Table1[[#This Row],[Actual_Arrival After]]&lt;=Table1[[#This Row],[Ezpected_Arrival_After]],1,0)</f>
        <v>1</v>
      </c>
      <c r="L146" s="7">
        <f>(Table1[[#This Row],[Actual_Arrival After]]-Table1[[#This Row],[Dispatch_After]])</f>
        <v>1</v>
      </c>
      <c r="M146" t="s">
        <v>2032</v>
      </c>
      <c r="N146">
        <v>538</v>
      </c>
      <c r="O146" s="16">
        <v>2063</v>
      </c>
      <c r="P146" s="16">
        <v>387</v>
      </c>
      <c r="Q146">
        <v>7</v>
      </c>
      <c r="R146" t="str">
        <f t="shared" si="10"/>
        <v>OK</v>
      </c>
      <c r="S146" t="s">
        <v>2034</v>
      </c>
      <c r="T146" t="s">
        <v>2038</v>
      </c>
      <c r="U146" t="s">
        <v>2088</v>
      </c>
      <c r="V146" t="s">
        <v>2095</v>
      </c>
      <c r="W146" t="s">
        <v>2096</v>
      </c>
      <c r="Y146">
        <f t="shared" si="11"/>
        <v>4.2802816901408436</v>
      </c>
      <c r="Z146" s="14" t="str">
        <f>LEFT(Table1[[#This Row],[Rating After]],3)</f>
        <v>4.2</v>
      </c>
      <c r="AA146" s="11">
        <f>Table1[[#This Row],[Revenue ($)]]/(Table1[[#This Row],[Distance (KM)]])</f>
        <v>3.8345724907063197</v>
      </c>
    </row>
    <row r="147" spans="1:27" x14ac:dyDescent="0.3">
      <c r="A147" t="s">
        <v>869</v>
      </c>
      <c r="B147" s="1" t="s">
        <v>1869</v>
      </c>
      <c r="C147" s="1" t="s">
        <v>2134</v>
      </c>
      <c r="D147" s="1" t="s">
        <v>1881</v>
      </c>
      <c r="E147" s="1" t="str">
        <f t="shared" si="9"/>
        <v>2024/02/06</v>
      </c>
      <c r="F147" s="1" t="s">
        <v>1879</v>
      </c>
      <c r="G147" t="str">
        <f t="shared" si="12"/>
        <v>2024/02/06</v>
      </c>
      <c r="H147" s="13" t="s">
        <v>2161</v>
      </c>
      <c r="I147" s="7">
        <f>(Table1[[#This Row],[Actual Arrival]]-Table1[[#This Row],[Ezpected_Arrival_After]])*24</f>
        <v>2.0000000000582077</v>
      </c>
      <c r="J147" s="7">
        <f>(Table1[[#This Row],[Actual_Arrival After]]-Table1[[#This Row],[Ezpected_Arrival_After]])</f>
        <v>0</v>
      </c>
      <c r="K147" s="7">
        <f>IF(Table1[[#This Row],[Actual_Arrival After]]&lt;=Table1[[#This Row],[Ezpected_Arrival_After]],1,0)</f>
        <v>1</v>
      </c>
      <c r="L147" s="7">
        <f>(Table1[[#This Row],[Actual_Arrival After]]-Table1[[#This Row],[Dispatch_After]])</f>
        <v>1</v>
      </c>
      <c r="M147" t="s">
        <v>2032</v>
      </c>
      <c r="N147">
        <v>855</v>
      </c>
      <c r="O147" s="16">
        <v>4994</v>
      </c>
      <c r="P147" s="16">
        <v>561</v>
      </c>
      <c r="Q147">
        <v>4</v>
      </c>
      <c r="R147" t="str">
        <f t="shared" si="10"/>
        <v>OK</v>
      </c>
      <c r="S147" t="s">
        <v>2036</v>
      </c>
      <c r="T147" t="s">
        <v>2037</v>
      </c>
      <c r="U147" t="s">
        <v>2071</v>
      </c>
      <c r="V147" t="s">
        <v>2095</v>
      </c>
      <c r="W147" t="s">
        <v>2096</v>
      </c>
      <c r="Y147">
        <f t="shared" si="11"/>
        <v>4.2802816901408436</v>
      </c>
      <c r="Z147" s="14" t="str">
        <f>LEFT(Table1[[#This Row],[Rating After]],3)</f>
        <v>4.2</v>
      </c>
      <c r="AA147" s="11">
        <f>Table1[[#This Row],[Revenue ($)]]/(Table1[[#This Row],[Distance (KM)]])</f>
        <v>5.84093567251462</v>
      </c>
    </row>
    <row r="148" spans="1:27" x14ac:dyDescent="0.3">
      <c r="A148" t="s">
        <v>868</v>
      </c>
      <c r="B148" s="1" t="s">
        <v>1868</v>
      </c>
      <c r="C148" s="1" t="s">
        <v>2134</v>
      </c>
      <c r="D148" s="1" t="s">
        <v>1880</v>
      </c>
      <c r="E148" s="1" t="str">
        <f t="shared" si="9"/>
        <v>2024/02/06</v>
      </c>
      <c r="F148" s="1" t="s">
        <v>1878</v>
      </c>
      <c r="G148" t="str">
        <f t="shared" si="12"/>
        <v>2024/02/05</v>
      </c>
      <c r="H148" s="13" t="s">
        <v>2161</v>
      </c>
      <c r="I148" s="7">
        <f>(Table1[[#This Row],[Actual Arrival]]-Table1[[#This Row],[Ezpected_Arrival_After]])*24</f>
        <v>24.999999999941792</v>
      </c>
      <c r="J148" s="7">
        <f>(Table1[[#This Row],[Actual_Arrival After]]-Table1[[#This Row],[Ezpected_Arrival_After]])</f>
        <v>1</v>
      </c>
      <c r="K148" s="7">
        <f>IF(Table1[[#This Row],[Actual_Arrival After]]&lt;=Table1[[#This Row],[Ezpected_Arrival_After]],1,0)</f>
        <v>0</v>
      </c>
      <c r="L148" s="7">
        <f>(Table1[[#This Row],[Actual_Arrival After]]-Table1[[#This Row],[Dispatch_After]])</f>
        <v>1</v>
      </c>
      <c r="M148" t="s">
        <v>2031</v>
      </c>
      <c r="N148">
        <v>478</v>
      </c>
      <c r="O148" s="16">
        <v>1491</v>
      </c>
      <c r="P148" s="16">
        <v>513</v>
      </c>
      <c r="Q148">
        <v>16</v>
      </c>
      <c r="R148" t="str">
        <f t="shared" si="10"/>
        <v>OK</v>
      </c>
      <c r="S148" t="s">
        <v>2034</v>
      </c>
      <c r="T148" t="s">
        <v>2040</v>
      </c>
      <c r="U148" t="s">
        <v>2087</v>
      </c>
      <c r="V148" t="s">
        <v>2095</v>
      </c>
      <c r="W148" t="s">
        <v>2097</v>
      </c>
      <c r="X148">
        <v>4</v>
      </c>
      <c r="Y148">
        <f t="shared" si="11"/>
        <v>4</v>
      </c>
      <c r="Z148" s="14" t="str">
        <f>LEFT(Table1[[#This Row],[Rating After]],3)</f>
        <v>4</v>
      </c>
      <c r="AA148" s="11">
        <f>Table1[[#This Row],[Revenue ($)]]/(Table1[[#This Row],[Distance (KM)]])</f>
        <v>3.1192468619246863</v>
      </c>
    </row>
    <row r="149" spans="1:27" x14ac:dyDescent="0.3">
      <c r="A149" t="s">
        <v>867</v>
      </c>
      <c r="B149" s="1" t="s">
        <v>1867</v>
      </c>
      <c r="C149" s="1" t="s">
        <v>2134</v>
      </c>
      <c r="D149" s="1" t="s">
        <v>1879</v>
      </c>
      <c r="E149" s="1" t="str">
        <f t="shared" si="9"/>
        <v>2024/02/06</v>
      </c>
      <c r="F149" s="1" t="s">
        <v>1877</v>
      </c>
      <c r="G149" t="str">
        <f t="shared" si="12"/>
        <v>2024/02/05</v>
      </c>
      <c r="H149" s="13" t="s">
        <v>2161</v>
      </c>
      <c r="I149" s="7">
        <f>(Table1[[#This Row],[Actual Arrival]]-Table1[[#This Row],[Ezpected_Arrival_After]])*24</f>
        <v>24</v>
      </c>
      <c r="J149" s="7">
        <f>(Table1[[#This Row],[Actual_Arrival After]]-Table1[[#This Row],[Ezpected_Arrival_After]])</f>
        <v>1</v>
      </c>
      <c r="K149" s="7">
        <f>IF(Table1[[#This Row],[Actual_Arrival After]]&lt;=Table1[[#This Row],[Ezpected_Arrival_After]],1,0)</f>
        <v>0</v>
      </c>
      <c r="L149" s="7">
        <f>(Table1[[#This Row],[Actual_Arrival After]]-Table1[[#This Row],[Dispatch_After]])</f>
        <v>1</v>
      </c>
      <c r="M149" t="s">
        <v>2027</v>
      </c>
      <c r="N149">
        <v>322</v>
      </c>
      <c r="O149" s="16">
        <v>2028</v>
      </c>
      <c r="P149" s="16">
        <v>662</v>
      </c>
      <c r="Q149">
        <v>9</v>
      </c>
      <c r="R149" t="str">
        <f t="shared" si="10"/>
        <v>OK</v>
      </c>
      <c r="S149" t="s">
        <v>2034</v>
      </c>
      <c r="T149" t="s">
        <v>2039</v>
      </c>
      <c r="U149" t="s">
        <v>2078</v>
      </c>
      <c r="V149" t="s">
        <v>2095</v>
      </c>
      <c r="W149" t="s">
        <v>2097</v>
      </c>
      <c r="X149">
        <v>4</v>
      </c>
      <c r="Y149">
        <f t="shared" si="11"/>
        <v>4</v>
      </c>
      <c r="Z149" s="14" t="str">
        <f>LEFT(Table1[[#This Row],[Rating After]],3)</f>
        <v>4</v>
      </c>
      <c r="AA149" s="11">
        <f>Table1[[#This Row],[Revenue ($)]]/(Table1[[#This Row],[Distance (KM)]])</f>
        <v>6.2981366459627326</v>
      </c>
    </row>
    <row r="150" spans="1:27" x14ac:dyDescent="0.3">
      <c r="A150" t="s">
        <v>866</v>
      </c>
      <c r="B150" s="1" t="s">
        <v>1866</v>
      </c>
      <c r="C150" s="1" t="s">
        <v>2134</v>
      </c>
      <c r="D150" s="1" t="s">
        <v>1878</v>
      </c>
      <c r="E150" s="1" t="str">
        <f t="shared" si="9"/>
        <v>2024/02/05</v>
      </c>
      <c r="F150" s="1" t="s">
        <v>1876</v>
      </c>
      <c r="G150" t="str">
        <f t="shared" si="12"/>
        <v>2024/02/05</v>
      </c>
      <c r="H150" s="13" t="s">
        <v>2161</v>
      </c>
      <c r="I150" s="7">
        <f>(Table1[[#This Row],[Actual Arrival]]-Table1[[#This Row],[Ezpected_Arrival_After]])*24</f>
        <v>23.000000000058208</v>
      </c>
      <c r="J150" s="7">
        <f>(Table1[[#This Row],[Actual_Arrival After]]-Table1[[#This Row],[Ezpected_Arrival_After]])</f>
        <v>0</v>
      </c>
      <c r="K150" s="7">
        <f>IF(Table1[[#This Row],[Actual_Arrival After]]&lt;=Table1[[#This Row],[Ezpected_Arrival_After]],1,0)</f>
        <v>1</v>
      </c>
      <c r="L150" s="7">
        <f>(Table1[[#This Row],[Actual_Arrival After]]-Table1[[#This Row],[Dispatch_After]])</f>
        <v>0</v>
      </c>
      <c r="M150" t="s">
        <v>2030</v>
      </c>
      <c r="N150">
        <v>689</v>
      </c>
      <c r="O150" s="16">
        <v>2032</v>
      </c>
      <c r="P150" s="16">
        <v>550</v>
      </c>
      <c r="Q150">
        <v>2</v>
      </c>
      <c r="R150" t="str">
        <f t="shared" si="10"/>
        <v>OK</v>
      </c>
      <c r="S150" t="s">
        <v>2035</v>
      </c>
      <c r="T150" t="s">
        <v>2039</v>
      </c>
      <c r="U150" t="s">
        <v>2086</v>
      </c>
      <c r="V150" t="s">
        <v>2093</v>
      </c>
      <c r="W150" t="s">
        <v>2097</v>
      </c>
      <c r="X150">
        <v>4</v>
      </c>
      <c r="Y150">
        <f t="shared" si="11"/>
        <v>4</v>
      </c>
      <c r="Z150" s="14" t="str">
        <f>LEFT(Table1[[#This Row],[Rating After]],3)</f>
        <v>4</v>
      </c>
      <c r="AA150" s="11">
        <f>Table1[[#This Row],[Revenue ($)]]/(Table1[[#This Row],[Distance (KM)]])</f>
        <v>2.9492017416545719</v>
      </c>
    </row>
    <row r="151" spans="1:27" x14ac:dyDescent="0.3">
      <c r="A151" t="s">
        <v>865</v>
      </c>
      <c r="B151" s="1" t="s">
        <v>1865</v>
      </c>
      <c r="C151" s="1" t="s">
        <v>2134</v>
      </c>
      <c r="D151" s="1" t="s">
        <v>1877</v>
      </c>
      <c r="E151" s="1" t="str">
        <f t="shared" si="9"/>
        <v>2024/02/05</v>
      </c>
      <c r="F151" s="1" t="s">
        <v>1875</v>
      </c>
      <c r="G151" t="str">
        <f t="shared" si="12"/>
        <v>2024/02/05</v>
      </c>
      <c r="H151" s="13" t="s">
        <v>2161</v>
      </c>
      <c r="I151" s="7">
        <f>(Table1[[#This Row],[Actual Arrival]]-Table1[[#This Row],[Ezpected_Arrival_After]])*24</f>
        <v>21.999999999941792</v>
      </c>
      <c r="J151" s="7">
        <f>(Table1[[#This Row],[Actual_Arrival After]]-Table1[[#This Row],[Ezpected_Arrival_After]])</f>
        <v>0</v>
      </c>
      <c r="K151" s="7">
        <f>IF(Table1[[#This Row],[Actual_Arrival After]]&lt;=Table1[[#This Row],[Ezpected_Arrival_After]],1,0)</f>
        <v>1</v>
      </c>
      <c r="L151" s="7">
        <f>(Table1[[#This Row],[Actual_Arrival After]]-Table1[[#This Row],[Dispatch_After]])</f>
        <v>0</v>
      </c>
      <c r="M151" t="s">
        <v>2031</v>
      </c>
      <c r="N151">
        <v>256</v>
      </c>
      <c r="O151" s="16">
        <v>1310</v>
      </c>
      <c r="P151" s="16">
        <v>253</v>
      </c>
      <c r="Q151">
        <v>12</v>
      </c>
      <c r="R151" t="str">
        <f t="shared" si="10"/>
        <v>OK</v>
      </c>
      <c r="S151" t="s">
        <v>2035</v>
      </c>
      <c r="T151" t="s">
        <v>2037</v>
      </c>
      <c r="U151" t="s">
        <v>2046</v>
      </c>
      <c r="V151" t="s">
        <v>2095</v>
      </c>
      <c r="W151" t="s">
        <v>2097</v>
      </c>
      <c r="X151">
        <v>4.5</v>
      </c>
      <c r="Y151">
        <f t="shared" si="11"/>
        <v>4.5</v>
      </c>
      <c r="Z151" s="14" t="str">
        <f>LEFT(Table1[[#This Row],[Rating After]],3)</f>
        <v>4.5</v>
      </c>
      <c r="AA151" s="11">
        <f>Table1[[#This Row],[Revenue ($)]]/(Table1[[#This Row],[Distance (KM)]])</f>
        <v>5.1171875</v>
      </c>
    </row>
    <row r="152" spans="1:27" x14ac:dyDescent="0.3">
      <c r="A152" t="s">
        <v>864</v>
      </c>
      <c r="B152" s="1" t="s">
        <v>1864</v>
      </c>
      <c r="C152" s="1" t="s">
        <v>2134</v>
      </c>
      <c r="D152" s="1" t="s">
        <v>1876</v>
      </c>
      <c r="E152" s="1" t="str">
        <f t="shared" si="9"/>
        <v>2024/02/05</v>
      </c>
      <c r="F152" s="1" t="s">
        <v>1874</v>
      </c>
      <c r="G152" t="str">
        <f t="shared" si="12"/>
        <v>2024/02/05</v>
      </c>
      <c r="H152" s="13" t="s">
        <v>2161</v>
      </c>
      <c r="I152" s="7">
        <f>(Table1[[#This Row],[Actual Arrival]]-Table1[[#This Row],[Ezpected_Arrival_After]])*24</f>
        <v>21</v>
      </c>
      <c r="J152" s="7">
        <f>(Table1[[#This Row],[Actual_Arrival After]]-Table1[[#This Row],[Ezpected_Arrival_After]])</f>
        <v>0</v>
      </c>
      <c r="K152" s="7">
        <f>IF(Table1[[#This Row],[Actual_Arrival After]]&lt;=Table1[[#This Row],[Ezpected_Arrival_After]],1,0)</f>
        <v>1</v>
      </c>
      <c r="L152" s="7">
        <f>(Table1[[#This Row],[Actual_Arrival After]]-Table1[[#This Row],[Dispatch_After]])</f>
        <v>0</v>
      </c>
      <c r="M152" t="s">
        <v>2028</v>
      </c>
      <c r="N152">
        <v>106</v>
      </c>
      <c r="O152" s="16">
        <v>2696</v>
      </c>
      <c r="P152" s="16">
        <v>715</v>
      </c>
      <c r="Q152">
        <v>20</v>
      </c>
      <c r="R152" t="str">
        <f t="shared" si="10"/>
        <v>OK</v>
      </c>
      <c r="S152" t="s">
        <v>2033</v>
      </c>
      <c r="T152" t="s">
        <v>2039</v>
      </c>
      <c r="U152" t="s">
        <v>2062</v>
      </c>
      <c r="V152" t="s">
        <v>2094</v>
      </c>
      <c r="W152" t="s">
        <v>2096</v>
      </c>
      <c r="X152">
        <v>4.7</v>
      </c>
      <c r="Y152">
        <f t="shared" si="11"/>
        <v>4.7</v>
      </c>
      <c r="Z152" s="14" t="str">
        <f>LEFT(Table1[[#This Row],[Rating After]],3)</f>
        <v>4.7</v>
      </c>
      <c r="AA152" s="11">
        <f>Table1[[#This Row],[Revenue ($)]]/(Table1[[#This Row],[Distance (KM)]])</f>
        <v>25.433962264150942</v>
      </c>
    </row>
    <row r="153" spans="1:27" x14ac:dyDescent="0.3">
      <c r="A153" t="s">
        <v>863</v>
      </c>
      <c r="B153" s="1" t="s">
        <v>1863</v>
      </c>
      <c r="C153" s="1" t="s">
        <v>2134</v>
      </c>
      <c r="D153" s="1" t="s">
        <v>1875</v>
      </c>
      <c r="E153" s="1" t="str">
        <f t="shared" si="9"/>
        <v>2024/02/05</v>
      </c>
      <c r="F153" s="1" t="s">
        <v>1873</v>
      </c>
      <c r="G153" t="str">
        <f t="shared" si="12"/>
        <v>2024/02/05</v>
      </c>
      <c r="H153" s="13" t="s">
        <v>2161</v>
      </c>
      <c r="I153" s="7">
        <f>(Table1[[#This Row],[Actual Arrival]]-Table1[[#This Row],[Ezpected_Arrival_After]])*24</f>
        <v>20.000000000058208</v>
      </c>
      <c r="J153" s="7">
        <f>(Table1[[#This Row],[Actual_Arrival After]]-Table1[[#This Row],[Ezpected_Arrival_After]])</f>
        <v>0</v>
      </c>
      <c r="K153" s="7">
        <f>IF(Table1[[#This Row],[Actual_Arrival After]]&lt;=Table1[[#This Row],[Ezpected_Arrival_After]],1,0)</f>
        <v>1</v>
      </c>
      <c r="L153" s="7">
        <f>(Table1[[#This Row],[Actual_Arrival After]]-Table1[[#This Row],[Dispatch_After]])</f>
        <v>0</v>
      </c>
      <c r="M153" t="s">
        <v>2030</v>
      </c>
      <c r="N153">
        <v>760</v>
      </c>
      <c r="O153" s="16">
        <v>505</v>
      </c>
      <c r="P153" s="16">
        <v>617</v>
      </c>
      <c r="Q153">
        <v>14</v>
      </c>
      <c r="R153" t="str">
        <f t="shared" si="10"/>
        <v>OK</v>
      </c>
      <c r="S153" t="s">
        <v>2034</v>
      </c>
      <c r="T153" t="s">
        <v>2039</v>
      </c>
      <c r="U153" t="s">
        <v>2056</v>
      </c>
      <c r="V153" t="s">
        <v>2091</v>
      </c>
      <c r="W153" t="s">
        <v>2096</v>
      </c>
      <c r="X153">
        <v>4</v>
      </c>
      <c r="Y153">
        <f t="shared" si="11"/>
        <v>4</v>
      </c>
      <c r="Z153" s="14" t="str">
        <f>LEFT(Table1[[#This Row],[Rating After]],3)</f>
        <v>4</v>
      </c>
      <c r="AA153" s="11">
        <f>Table1[[#This Row],[Revenue ($)]]/(Table1[[#This Row],[Distance (KM)]])</f>
        <v>0.66447368421052633</v>
      </c>
    </row>
    <row r="154" spans="1:27" x14ac:dyDescent="0.3">
      <c r="A154" t="s">
        <v>862</v>
      </c>
      <c r="B154" s="1" t="s">
        <v>1862</v>
      </c>
      <c r="C154" s="1" t="s">
        <v>2134</v>
      </c>
      <c r="D154" s="1" t="s">
        <v>1874</v>
      </c>
      <c r="E154" s="1" t="str">
        <f t="shared" si="9"/>
        <v>2024/02/05</v>
      </c>
      <c r="F154" s="1" t="s">
        <v>1872</v>
      </c>
      <c r="G154" t="str">
        <f t="shared" si="12"/>
        <v>2024/02/05</v>
      </c>
      <c r="H154" s="13" t="s">
        <v>2161</v>
      </c>
      <c r="I154" s="7">
        <f>(Table1[[#This Row],[Actual Arrival]]-Table1[[#This Row],[Ezpected_Arrival_After]])*24</f>
        <v>18.999999999941792</v>
      </c>
      <c r="J154" s="7">
        <f>(Table1[[#This Row],[Actual_Arrival After]]-Table1[[#This Row],[Ezpected_Arrival_After]])</f>
        <v>0</v>
      </c>
      <c r="K154" s="7">
        <f>IF(Table1[[#This Row],[Actual_Arrival After]]&lt;=Table1[[#This Row],[Ezpected_Arrival_After]],1,0)</f>
        <v>1</v>
      </c>
      <c r="L154" s="7">
        <f>(Table1[[#This Row],[Actual_Arrival After]]-Table1[[#This Row],[Dispatch_After]])</f>
        <v>0</v>
      </c>
      <c r="M154" t="s">
        <v>2031</v>
      </c>
      <c r="N154">
        <v>112</v>
      </c>
      <c r="O154" s="16">
        <v>4829</v>
      </c>
      <c r="P154" s="16">
        <v>194</v>
      </c>
      <c r="Q154">
        <v>28</v>
      </c>
      <c r="R154" t="str">
        <f t="shared" si="10"/>
        <v>OK</v>
      </c>
      <c r="S154" t="s">
        <v>2035</v>
      </c>
      <c r="T154" t="s">
        <v>2040</v>
      </c>
      <c r="U154" t="s">
        <v>2081</v>
      </c>
      <c r="V154" t="s">
        <v>2091</v>
      </c>
      <c r="W154" t="s">
        <v>2096</v>
      </c>
      <c r="X154">
        <v>4.2</v>
      </c>
      <c r="Y154">
        <f t="shared" si="11"/>
        <v>4.2</v>
      </c>
      <c r="Z154" s="14" t="str">
        <f>LEFT(Table1[[#This Row],[Rating After]],3)</f>
        <v>4.2</v>
      </c>
      <c r="AA154" s="11">
        <f>Table1[[#This Row],[Revenue ($)]]/(Table1[[#This Row],[Distance (KM)]])</f>
        <v>43.116071428571431</v>
      </c>
    </row>
    <row r="155" spans="1:27" x14ac:dyDescent="0.3">
      <c r="A155" t="s">
        <v>861</v>
      </c>
      <c r="B155" s="1" t="s">
        <v>1861</v>
      </c>
      <c r="C155" s="1" t="s">
        <v>2134</v>
      </c>
      <c r="D155" s="1" t="s">
        <v>1873</v>
      </c>
      <c r="E155" s="1" t="str">
        <f t="shared" si="9"/>
        <v>2024/02/05</v>
      </c>
      <c r="F155" s="1" t="s">
        <v>1871</v>
      </c>
      <c r="G155" t="str">
        <f t="shared" si="12"/>
        <v>2024/02/05</v>
      </c>
      <c r="H155" s="13" t="s">
        <v>2161</v>
      </c>
      <c r="I155" s="7">
        <f>(Table1[[#This Row],[Actual Arrival]]-Table1[[#This Row],[Ezpected_Arrival_After]])*24</f>
        <v>18</v>
      </c>
      <c r="J155" s="7">
        <f>(Table1[[#This Row],[Actual_Arrival After]]-Table1[[#This Row],[Ezpected_Arrival_After]])</f>
        <v>0</v>
      </c>
      <c r="K155" s="7">
        <f>IF(Table1[[#This Row],[Actual_Arrival After]]&lt;=Table1[[#This Row],[Ezpected_Arrival_After]],1,0)</f>
        <v>1</v>
      </c>
      <c r="L155" s="7">
        <f>(Table1[[#This Row],[Actual_Arrival After]]-Table1[[#This Row],[Dispatch_After]])</f>
        <v>0</v>
      </c>
      <c r="M155" t="s">
        <v>2029</v>
      </c>
      <c r="N155">
        <v>557</v>
      </c>
      <c r="O155" s="16">
        <v>1921</v>
      </c>
      <c r="P155" s="16">
        <v>90</v>
      </c>
      <c r="Q155">
        <v>5</v>
      </c>
      <c r="R155" t="str">
        <f t="shared" si="10"/>
        <v>OK</v>
      </c>
      <c r="S155" t="s">
        <v>2036</v>
      </c>
      <c r="T155" t="s">
        <v>2040</v>
      </c>
      <c r="U155" t="s">
        <v>2078</v>
      </c>
      <c r="V155" t="s">
        <v>2091</v>
      </c>
      <c r="W155" t="s">
        <v>2097</v>
      </c>
      <c r="X155">
        <v>4.5</v>
      </c>
      <c r="Y155">
        <f t="shared" si="11"/>
        <v>4.5</v>
      </c>
      <c r="Z155" s="14" t="str">
        <f>LEFT(Table1[[#This Row],[Rating After]],3)</f>
        <v>4.5</v>
      </c>
      <c r="AA155" s="11">
        <f>Table1[[#This Row],[Revenue ($)]]/(Table1[[#This Row],[Distance (KM)]])</f>
        <v>3.4488330341113107</v>
      </c>
    </row>
    <row r="156" spans="1:27" x14ac:dyDescent="0.3">
      <c r="A156" t="s">
        <v>860</v>
      </c>
      <c r="B156" s="1" t="s">
        <v>1860</v>
      </c>
      <c r="C156" s="1" t="s">
        <v>2134</v>
      </c>
      <c r="D156" s="1" t="s">
        <v>1872</v>
      </c>
      <c r="E156" s="1" t="str">
        <f t="shared" si="9"/>
        <v>2024/02/05</v>
      </c>
      <c r="F156" s="1" t="s">
        <v>1870</v>
      </c>
      <c r="G156" t="str">
        <f t="shared" si="12"/>
        <v>2024/02/05</v>
      </c>
      <c r="H156" s="13" t="s">
        <v>2161</v>
      </c>
      <c r="I156" s="7">
        <f>(Table1[[#This Row],[Actual Arrival]]-Table1[[#This Row],[Ezpected_Arrival_After]])*24</f>
        <v>17.000000000058208</v>
      </c>
      <c r="J156" s="7">
        <f>(Table1[[#This Row],[Actual_Arrival After]]-Table1[[#This Row],[Ezpected_Arrival_After]])</f>
        <v>0</v>
      </c>
      <c r="K156" s="7">
        <f>IF(Table1[[#This Row],[Actual_Arrival After]]&lt;=Table1[[#This Row],[Ezpected_Arrival_After]],1,0)</f>
        <v>1</v>
      </c>
      <c r="L156" s="7">
        <f>(Table1[[#This Row],[Actual_Arrival After]]-Table1[[#This Row],[Dispatch_After]])</f>
        <v>0</v>
      </c>
      <c r="M156" t="s">
        <v>2032</v>
      </c>
      <c r="N156">
        <v>241</v>
      </c>
      <c r="O156" s="16">
        <v>3801</v>
      </c>
      <c r="P156" s="16">
        <v>198</v>
      </c>
      <c r="Q156">
        <v>1</v>
      </c>
      <c r="R156" t="str">
        <f t="shared" si="10"/>
        <v>OK</v>
      </c>
      <c r="S156" t="s">
        <v>2033</v>
      </c>
      <c r="T156" t="s">
        <v>2038</v>
      </c>
      <c r="U156" t="s">
        <v>2079</v>
      </c>
      <c r="V156" t="s">
        <v>2093</v>
      </c>
      <c r="W156" t="s">
        <v>2097</v>
      </c>
      <c r="X156">
        <v>3.8</v>
      </c>
      <c r="Y156">
        <f t="shared" si="11"/>
        <v>3.8</v>
      </c>
      <c r="Z156" s="14" t="str">
        <f>LEFT(Table1[[#This Row],[Rating After]],3)</f>
        <v>3.8</v>
      </c>
      <c r="AA156" s="11">
        <f>Table1[[#This Row],[Revenue ($)]]/(Table1[[#This Row],[Distance (KM)]])</f>
        <v>15.771784232365146</v>
      </c>
    </row>
    <row r="157" spans="1:27" x14ac:dyDescent="0.3">
      <c r="A157" t="s">
        <v>859</v>
      </c>
      <c r="B157" s="1" t="s">
        <v>1859</v>
      </c>
      <c r="C157" s="1" t="s">
        <v>2134</v>
      </c>
      <c r="D157" s="1" t="s">
        <v>1871</v>
      </c>
      <c r="E157" s="1" t="str">
        <f t="shared" si="9"/>
        <v>2024/02/05</v>
      </c>
      <c r="F157" s="1" t="s">
        <v>1869</v>
      </c>
      <c r="G157" t="str">
        <f t="shared" si="12"/>
        <v>2024/02/05</v>
      </c>
      <c r="H157" s="13" t="s">
        <v>2161</v>
      </c>
      <c r="I157" s="7">
        <f>(Table1[[#This Row],[Actual Arrival]]-Table1[[#This Row],[Ezpected_Arrival_After]])*24</f>
        <v>15.999999999941792</v>
      </c>
      <c r="J157" s="7">
        <f>(Table1[[#This Row],[Actual_Arrival After]]-Table1[[#This Row],[Ezpected_Arrival_After]])</f>
        <v>0</v>
      </c>
      <c r="K157" s="7">
        <f>IF(Table1[[#This Row],[Actual_Arrival After]]&lt;=Table1[[#This Row],[Ezpected_Arrival_After]],1,0)</f>
        <v>1</v>
      </c>
      <c r="L157" s="7">
        <f>(Table1[[#This Row],[Actual_Arrival After]]-Table1[[#This Row],[Dispatch_After]])</f>
        <v>0</v>
      </c>
      <c r="M157" t="s">
        <v>2032</v>
      </c>
      <c r="N157">
        <v>99</v>
      </c>
      <c r="O157" s="16">
        <v>2171</v>
      </c>
      <c r="P157" s="16">
        <v>460</v>
      </c>
      <c r="Q157">
        <v>25</v>
      </c>
      <c r="R157" t="str">
        <f t="shared" si="10"/>
        <v>OK</v>
      </c>
      <c r="S157" t="s">
        <v>2033</v>
      </c>
      <c r="T157" t="s">
        <v>2039</v>
      </c>
      <c r="U157" t="s">
        <v>2079</v>
      </c>
      <c r="V157" t="s">
        <v>2095</v>
      </c>
      <c r="W157" t="s">
        <v>2096</v>
      </c>
      <c r="X157">
        <v>3.8</v>
      </c>
      <c r="Y157">
        <f t="shared" si="11"/>
        <v>3.8</v>
      </c>
      <c r="Z157" s="14" t="str">
        <f>LEFT(Table1[[#This Row],[Rating After]],3)</f>
        <v>3.8</v>
      </c>
      <c r="AA157" s="11">
        <f>Table1[[#This Row],[Revenue ($)]]/(Table1[[#This Row],[Distance (KM)]])</f>
        <v>21.929292929292931</v>
      </c>
    </row>
    <row r="158" spans="1:27" x14ac:dyDescent="0.3">
      <c r="A158" t="s">
        <v>858</v>
      </c>
      <c r="B158" s="1" t="s">
        <v>1858</v>
      </c>
      <c r="C158" s="1" t="s">
        <v>2134</v>
      </c>
      <c r="D158" s="1" t="s">
        <v>1870</v>
      </c>
      <c r="E158" s="1" t="str">
        <f t="shared" si="9"/>
        <v>2024/02/05</v>
      </c>
      <c r="F158" s="1" t="s">
        <v>1868</v>
      </c>
      <c r="G158" t="str">
        <f t="shared" si="12"/>
        <v>2024/02/05</v>
      </c>
      <c r="H158" s="13" t="s">
        <v>2161</v>
      </c>
      <c r="I158" s="7">
        <f>(Table1[[#This Row],[Actual Arrival]]-Table1[[#This Row],[Ezpected_Arrival_After]])*24</f>
        <v>15</v>
      </c>
      <c r="J158" s="7">
        <f>(Table1[[#This Row],[Actual_Arrival After]]-Table1[[#This Row],[Ezpected_Arrival_After]])</f>
        <v>0</v>
      </c>
      <c r="K158" s="7">
        <f>IF(Table1[[#This Row],[Actual_Arrival After]]&lt;=Table1[[#This Row],[Ezpected_Arrival_After]],1,0)</f>
        <v>1</v>
      </c>
      <c r="L158" s="7">
        <f>(Table1[[#This Row],[Actual_Arrival After]]-Table1[[#This Row],[Dispatch_After]])</f>
        <v>0</v>
      </c>
      <c r="M158" t="s">
        <v>2027</v>
      </c>
      <c r="N158">
        <v>325</v>
      </c>
      <c r="O158" s="16">
        <v>2294</v>
      </c>
      <c r="P158" s="16">
        <v>109</v>
      </c>
      <c r="Q158">
        <v>19</v>
      </c>
      <c r="R158" t="str">
        <f t="shared" si="10"/>
        <v>OK</v>
      </c>
      <c r="S158" t="s">
        <v>2035</v>
      </c>
      <c r="T158" t="s">
        <v>2038</v>
      </c>
      <c r="U158" t="s">
        <v>2084</v>
      </c>
      <c r="V158" t="s">
        <v>2091</v>
      </c>
      <c r="W158" t="s">
        <v>2096</v>
      </c>
      <c r="Y158">
        <f t="shared" si="11"/>
        <v>4.3169491525423709</v>
      </c>
      <c r="Z158" s="14" t="str">
        <f>LEFT(Table1[[#This Row],[Rating After]],3)</f>
        <v>4.3</v>
      </c>
      <c r="AA158" s="11">
        <f>Table1[[#This Row],[Revenue ($)]]/(Table1[[#This Row],[Distance (KM)]])</f>
        <v>7.0584615384615388</v>
      </c>
    </row>
    <row r="159" spans="1:27" x14ac:dyDescent="0.3">
      <c r="A159" t="s">
        <v>857</v>
      </c>
      <c r="B159" s="1" t="s">
        <v>1857</v>
      </c>
      <c r="C159" s="1" t="s">
        <v>2134</v>
      </c>
      <c r="D159" s="1" t="s">
        <v>1869</v>
      </c>
      <c r="E159" s="1" t="str">
        <f t="shared" si="9"/>
        <v>2024/02/05</v>
      </c>
      <c r="F159" s="1" t="s">
        <v>1867</v>
      </c>
      <c r="G159" t="str">
        <f t="shared" si="12"/>
        <v>2024/02/05</v>
      </c>
      <c r="H159" s="13" t="s">
        <v>2161</v>
      </c>
      <c r="I159" s="7">
        <f>(Table1[[#This Row],[Actual Arrival]]-Table1[[#This Row],[Ezpected_Arrival_After]])*24</f>
        <v>14.000000000058208</v>
      </c>
      <c r="J159" s="7">
        <f>(Table1[[#This Row],[Actual_Arrival After]]-Table1[[#This Row],[Ezpected_Arrival_After]])</f>
        <v>0</v>
      </c>
      <c r="K159" s="7">
        <f>IF(Table1[[#This Row],[Actual_Arrival After]]&lt;=Table1[[#This Row],[Ezpected_Arrival_After]],1,0)</f>
        <v>1</v>
      </c>
      <c r="L159" s="7">
        <f>(Table1[[#This Row],[Actual_Arrival After]]-Table1[[#This Row],[Dispatch_After]])</f>
        <v>0</v>
      </c>
      <c r="M159" t="s">
        <v>2032</v>
      </c>
      <c r="N159">
        <v>591</v>
      </c>
      <c r="O159" s="16">
        <v>787</v>
      </c>
      <c r="P159" s="16">
        <v>242</v>
      </c>
      <c r="Q159">
        <v>24</v>
      </c>
      <c r="R159" t="str">
        <f t="shared" si="10"/>
        <v>OK</v>
      </c>
      <c r="S159" t="s">
        <v>2035</v>
      </c>
      <c r="T159" t="s">
        <v>2039</v>
      </c>
      <c r="U159" t="s">
        <v>2082</v>
      </c>
      <c r="V159" t="s">
        <v>2094</v>
      </c>
      <c r="W159" t="s">
        <v>2096</v>
      </c>
      <c r="X159">
        <v>4</v>
      </c>
      <c r="Y159">
        <f t="shared" si="11"/>
        <v>4</v>
      </c>
      <c r="Z159" s="14" t="str">
        <f>LEFT(Table1[[#This Row],[Rating After]],3)</f>
        <v>4</v>
      </c>
      <c r="AA159" s="11">
        <f>Table1[[#This Row],[Revenue ($)]]/(Table1[[#This Row],[Distance (KM)]])</f>
        <v>1.3316412859560067</v>
      </c>
    </row>
    <row r="160" spans="1:27" x14ac:dyDescent="0.3">
      <c r="A160" t="s">
        <v>856</v>
      </c>
      <c r="B160" s="1" t="s">
        <v>1856</v>
      </c>
      <c r="C160" s="1" t="s">
        <v>2134</v>
      </c>
      <c r="D160" s="1" t="s">
        <v>1868</v>
      </c>
      <c r="E160" s="1" t="str">
        <f t="shared" si="9"/>
        <v>2024/02/05</v>
      </c>
      <c r="F160" s="1" t="s">
        <v>1866</v>
      </c>
      <c r="G160" t="str">
        <f t="shared" si="12"/>
        <v>2024/02/05</v>
      </c>
      <c r="H160" s="13" t="s">
        <v>2161</v>
      </c>
      <c r="I160" s="7">
        <f>(Table1[[#This Row],[Actual Arrival]]-Table1[[#This Row],[Ezpected_Arrival_After]])*24</f>
        <v>12.999999999941792</v>
      </c>
      <c r="J160" s="7">
        <f>(Table1[[#This Row],[Actual_Arrival After]]-Table1[[#This Row],[Ezpected_Arrival_After]])</f>
        <v>0</v>
      </c>
      <c r="K160" s="7">
        <f>IF(Table1[[#This Row],[Actual_Arrival After]]&lt;=Table1[[#This Row],[Ezpected_Arrival_After]],1,0)</f>
        <v>1</v>
      </c>
      <c r="L160" s="7">
        <f>(Table1[[#This Row],[Actual_Arrival After]]-Table1[[#This Row],[Dispatch_After]])</f>
        <v>0</v>
      </c>
      <c r="M160" t="s">
        <v>2030</v>
      </c>
      <c r="N160">
        <v>278</v>
      </c>
      <c r="O160" s="16">
        <v>2039</v>
      </c>
      <c r="P160" s="16">
        <v>612</v>
      </c>
      <c r="Q160">
        <v>7</v>
      </c>
      <c r="R160" t="str">
        <f t="shared" si="10"/>
        <v>OK</v>
      </c>
      <c r="S160" t="s">
        <v>2036</v>
      </c>
      <c r="T160" t="s">
        <v>2039</v>
      </c>
      <c r="U160" t="s">
        <v>2076</v>
      </c>
      <c r="V160" t="s">
        <v>2094</v>
      </c>
      <c r="W160" t="s">
        <v>2096</v>
      </c>
      <c r="Y160">
        <f t="shared" si="11"/>
        <v>4.1939759036144579</v>
      </c>
      <c r="Z160" s="14" t="str">
        <f>LEFT(Table1[[#This Row],[Rating After]],3)</f>
        <v>4.1</v>
      </c>
      <c r="AA160" s="11">
        <f>Table1[[#This Row],[Revenue ($)]]/(Table1[[#This Row],[Distance (KM)]])</f>
        <v>7.3345323741007196</v>
      </c>
    </row>
    <row r="161" spans="1:27" x14ac:dyDescent="0.3">
      <c r="A161" t="s">
        <v>855</v>
      </c>
      <c r="B161" s="1" t="s">
        <v>1855</v>
      </c>
      <c r="C161" s="1" t="s">
        <v>2134</v>
      </c>
      <c r="D161" s="1" t="s">
        <v>1867</v>
      </c>
      <c r="E161" s="1" t="str">
        <f t="shared" si="9"/>
        <v>2024/02/05</v>
      </c>
      <c r="F161" s="1" t="s">
        <v>1865</v>
      </c>
      <c r="G161" t="str">
        <f t="shared" si="12"/>
        <v>2024/02/05</v>
      </c>
      <c r="H161" s="13" t="s">
        <v>2161</v>
      </c>
      <c r="I161" s="7">
        <f>(Table1[[#This Row],[Actual Arrival]]-Table1[[#This Row],[Ezpected_Arrival_After]])*24</f>
        <v>12</v>
      </c>
      <c r="J161" s="7">
        <f>(Table1[[#This Row],[Actual_Arrival After]]-Table1[[#This Row],[Ezpected_Arrival_After]])</f>
        <v>0</v>
      </c>
      <c r="K161" s="7">
        <f>IF(Table1[[#This Row],[Actual_Arrival After]]&lt;=Table1[[#This Row],[Ezpected_Arrival_After]],1,0)</f>
        <v>1</v>
      </c>
      <c r="L161" s="7">
        <f>(Table1[[#This Row],[Actual_Arrival After]]-Table1[[#This Row],[Dispatch_After]])</f>
        <v>0</v>
      </c>
      <c r="M161" t="s">
        <v>2029</v>
      </c>
      <c r="N161">
        <v>744</v>
      </c>
      <c r="O161" s="16">
        <v>3618</v>
      </c>
      <c r="P161" s="16">
        <v>768</v>
      </c>
      <c r="Q161">
        <v>10</v>
      </c>
      <c r="R161" t="str">
        <f t="shared" si="10"/>
        <v>OK</v>
      </c>
      <c r="S161" t="s">
        <v>2036</v>
      </c>
      <c r="T161" t="s">
        <v>2037</v>
      </c>
      <c r="U161" t="s">
        <v>2081</v>
      </c>
      <c r="V161" t="s">
        <v>2095</v>
      </c>
      <c r="W161" t="s">
        <v>2096</v>
      </c>
      <c r="X161">
        <v>4</v>
      </c>
      <c r="Y161">
        <f t="shared" si="11"/>
        <v>4</v>
      </c>
      <c r="Z161" s="14" t="str">
        <f>LEFT(Table1[[#This Row],[Rating After]],3)</f>
        <v>4</v>
      </c>
      <c r="AA161" s="11">
        <f>Table1[[#This Row],[Revenue ($)]]/(Table1[[#This Row],[Distance (KM)]])</f>
        <v>4.862903225806452</v>
      </c>
    </row>
    <row r="162" spans="1:27" x14ac:dyDescent="0.3">
      <c r="A162" t="s">
        <v>854</v>
      </c>
      <c r="B162" s="1" t="s">
        <v>1854</v>
      </c>
      <c r="C162" s="1" t="s">
        <v>2133</v>
      </c>
      <c r="D162" s="1" t="s">
        <v>1866</v>
      </c>
      <c r="E162" s="1" t="str">
        <f t="shared" si="9"/>
        <v>2024/02/05</v>
      </c>
      <c r="F162" s="1" t="s">
        <v>1864</v>
      </c>
      <c r="G162" t="str">
        <f t="shared" si="12"/>
        <v>2024/02/05</v>
      </c>
      <c r="H162" s="13" t="s">
        <v>2161</v>
      </c>
      <c r="I162" s="7">
        <f>(Table1[[#This Row],[Actual Arrival]]-Table1[[#This Row],[Ezpected_Arrival_After]])*24</f>
        <v>11.000000000058208</v>
      </c>
      <c r="J162" s="7">
        <f>(Table1[[#This Row],[Actual_Arrival After]]-Table1[[#This Row],[Ezpected_Arrival_After]])</f>
        <v>0</v>
      </c>
      <c r="K162" s="7">
        <f>IF(Table1[[#This Row],[Actual_Arrival After]]&lt;=Table1[[#This Row],[Ezpected_Arrival_After]],1,0)</f>
        <v>1</v>
      </c>
      <c r="L162" s="7">
        <f>(Table1[[#This Row],[Actual_Arrival After]]-Table1[[#This Row],[Dispatch_After]])</f>
        <v>1</v>
      </c>
      <c r="M162" t="s">
        <v>2031</v>
      </c>
      <c r="N162">
        <v>180</v>
      </c>
      <c r="O162" s="16">
        <v>1192</v>
      </c>
      <c r="P162" s="16">
        <v>427</v>
      </c>
      <c r="Q162">
        <v>4</v>
      </c>
      <c r="R162" t="str">
        <f t="shared" si="10"/>
        <v>OK</v>
      </c>
      <c r="S162" t="s">
        <v>2033</v>
      </c>
      <c r="T162" t="s">
        <v>2037</v>
      </c>
      <c r="U162" t="s">
        <v>2082</v>
      </c>
      <c r="V162" t="s">
        <v>2093</v>
      </c>
      <c r="W162" t="s">
        <v>2096</v>
      </c>
      <c r="X162">
        <v>3.8</v>
      </c>
      <c r="Y162">
        <f t="shared" si="11"/>
        <v>3.8</v>
      </c>
      <c r="Z162" s="14" t="str">
        <f>LEFT(Table1[[#This Row],[Rating After]],3)</f>
        <v>3.8</v>
      </c>
      <c r="AA162" s="11">
        <f>Table1[[#This Row],[Revenue ($)]]/(Table1[[#This Row],[Distance (KM)]])</f>
        <v>6.6222222222222218</v>
      </c>
    </row>
    <row r="163" spans="1:27" x14ac:dyDescent="0.3">
      <c r="A163" t="s">
        <v>853</v>
      </c>
      <c r="B163" s="1" t="s">
        <v>1853</v>
      </c>
      <c r="C163" s="1" t="s">
        <v>2133</v>
      </c>
      <c r="D163" s="1" t="s">
        <v>1865</v>
      </c>
      <c r="E163" s="1" t="str">
        <f t="shared" si="9"/>
        <v>2024/02/05</v>
      </c>
      <c r="F163" s="1" t="s">
        <v>1863</v>
      </c>
      <c r="G163" t="str">
        <f t="shared" si="12"/>
        <v>2024/02/05</v>
      </c>
      <c r="H163" s="13" t="s">
        <v>2161</v>
      </c>
      <c r="I163" s="7">
        <f>(Table1[[#This Row],[Actual Arrival]]-Table1[[#This Row],[Ezpected_Arrival_After]])*24</f>
        <v>9.9999999999417923</v>
      </c>
      <c r="J163" s="7">
        <f>(Table1[[#This Row],[Actual_Arrival After]]-Table1[[#This Row],[Ezpected_Arrival_After]])</f>
        <v>0</v>
      </c>
      <c r="K163" s="7">
        <f>IF(Table1[[#This Row],[Actual_Arrival After]]&lt;=Table1[[#This Row],[Ezpected_Arrival_After]],1,0)</f>
        <v>1</v>
      </c>
      <c r="L163" s="7">
        <f>(Table1[[#This Row],[Actual_Arrival After]]-Table1[[#This Row],[Dispatch_After]])</f>
        <v>1</v>
      </c>
      <c r="M163" t="s">
        <v>2030</v>
      </c>
      <c r="N163">
        <v>859</v>
      </c>
      <c r="O163" s="16">
        <v>715</v>
      </c>
      <c r="P163" s="16">
        <v>244</v>
      </c>
      <c r="Q163">
        <v>26</v>
      </c>
      <c r="R163" t="str">
        <f t="shared" si="10"/>
        <v>OK</v>
      </c>
      <c r="S163" t="s">
        <v>2033</v>
      </c>
      <c r="T163" t="s">
        <v>2037</v>
      </c>
      <c r="U163" t="s">
        <v>2087</v>
      </c>
      <c r="V163" t="s">
        <v>2093</v>
      </c>
      <c r="W163" t="s">
        <v>2097</v>
      </c>
      <c r="X163">
        <v>3.8</v>
      </c>
      <c r="Y163">
        <f t="shared" si="11"/>
        <v>3.8</v>
      </c>
      <c r="Z163" s="14" t="str">
        <f>LEFT(Table1[[#This Row],[Rating After]],3)</f>
        <v>3.8</v>
      </c>
      <c r="AA163" s="11">
        <f>Table1[[#This Row],[Revenue ($)]]/(Table1[[#This Row],[Distance (KM)]])</f>
        <v>0.83236321303841676</v>
      </c>
    </row>
    <row r="164" spans="1:27" x14ac:dyDescent="0.3">
      <c r="A164" t="s">
        <v>852</v>
      </c>
      <c r="B164" s="1" t="s">
        <v>1852</v>
      </c>
      <c r="C164" s="1" t="s">
        <v>2133</v>
      </c>
      <c r="D164" s="1" t="s">
        <v>1864</v>
      </c>
      <c r="E164" s="1" t="str">
        <f t="shared" si="9"/>
        <v>2024/02/05</v>
      </c>
      <c r="F164" s="1" t="s">
        <v>1862</v>
      </c>
      <c r="G164" t="str">
        <f t="shared" si="12"/>
        <v>2024/02/05</v>
      </c>
      <c r="H164" s="13" t="s">
        <v>2161</v>
      </c>
      <c r="I164" s="7">
        <f>(Table1[[#This Row],[Actual Arrival]]-Table1[[#This Row],[Ezpected_Arrival_After]])*24</f>
        <v>9</v>
      </c>
      <c r="J164" s="7">
        <f>(Table1[[#This Row],[Actual_Arrival After]]-Table1[[#This Row],[Ezpected_Arrival_After]])</f>
        <v>0</v>
      </c>
      <c r="K164" s="7">
        <f>IF(Table1[[#This Row],[Actual_Arrival After]]&lt;=Table1[[#This Row],[Ezpected_Arrival_After]],1,0)</f>
        <v>1</v>
      </c>
      <c r="L164" s="7">
        <f>(Table1[[#This Row],[Actual_Arrival After]]-Table1[[#This Row],[Dispatch_After]])</f>
        <v>1</v>
      </c>
      <c r="M164" t="s">
        <v>2032</v>
      </c>
      <c r="N164">
        <v>634</v>
      </c>
      <c r="O164" s="16">
        <v>4198</v>
      </c>
      <c r="P164" s="16">
        <v>111</v>
      </c>
      <c r="Q164">
        <v>5</v>
      </c>
      <c r="R164" t="str">
        <f t="shared" si="10"/>
        <v>OK</v>
      </c>
      <c r="S164" t="s">
        <v>2033</v>
      </c>
      <c r="T164" t="s">
        <v>2039</v>
      </c>
      <c r="U164" t="s">
        <v>2055</v>
      </c>
      <c r="V164" t="s">
        <v>2092</v>
      </c>
      <c r="W164" t="s">
        <v>2096</v>
      </c>
      <c r="Y164">
        <f t="shared" si="11"/>
        <v>4.2649999999999979</v>
      </c>
      <c r="Z164" s="14" t="str">
        <f>LEFT(Table1[[#This Row],[Rating After]],3)</f>
        <v>4.2</v>
      </c>
      <c r="AA164" s="11">
        <f>Table1[[#This Row],[Revenue ($)]]/(Table1[[#This Row],[Distance (KM)]])</f>
        <v>6.6214511041009461</v>
      </c>
    </row>
    <row r="165" spans="1:27" x14ac:dyDescent="0.3">
      <c r="A165" t="s">
        <v>851</v>
      </c>
      <c r="B165" s="1" t="s">
        <v>1851</v>
      </c>
      <c r="C165" s="1" t="s">
        <v>2133</v>
      </c>
      <c r="D165" s="1" t="s">
        <v>1863</v>
      </c>
      <c r="E165" s="1" t="str">
        <f t="shared" si="9"/>
        <v>2024/02/05</v>
      </c>
      <c r="F165" s="1" t="s">
        <v>1861</v>
      </c>
      <c r="G165" t="str">
        <f t="shared" si="12"/>
        <v>2024/02/05</v>
      </c>
      <c r="H165" s="13" t="s">
        <v>2161</v>
      </c>
      <c r="I165" s="7">
        <f>(Table1[[#This Row],[Actual Arrival]]-Table1[[#This Row],[Ezpected_Arrival_After]])*24</f>
        <v>8.0000000000582077</v>
      </c>
      <c r="J165" s="7">
        <f>(Table1[[#This Row],[Actual_Arrival After]]-Table1[[#This Row],[Ezpected_Arrival_After]])</f>
        <v>0</v>
      </c>
      <c r="K165" s="7">
        <f>IF(Table1[[#This Row],[Actual_Arrival After]]&lt;=Table1[[#This Row],[Ezpected_Arrival_After]],1,0)</f>
        <v>1</v>
      </c>
      <c r="L165" s="7">
        <f>(Table1[[#This Row],[Actual_Arrival After]]-Table1[[#This Row],[Dispatch_After]])</f>
        <v>1</v>
      </c>
      <c r="M165" t="s">
        <v>2029</v>
      </c>
      <c r="N165">
        <v>880</v>
      </c>
      <c r="O165" s="16">
        <v>1175</v>
      </c>
      <c r="P165" s="16">
        <v>767</v>
      </c>
      <c r="Q165">
        <v>18</v>
      </c>
      <c r="R165" t="str">
        <f t="shared" si="10"/>
        <v>OK</v>
      </c>
      <c r="S165" t="s">
        <v>2036</v>
      </c>
      <c r="T165" t="s">
        <v>2039</v>
      </c>
      <c r="U165" t="s">
        <v>2089</v>
      </c>
      <c r="V165" t="s">
        <v>2094</v>
      </c>
      <c r="W165" t="s">
        <v>2097</v>
      </c>
      <c r="X165">
        <v>4.5</v>
      </c>
      <c r="Y165">
        <f t="shared" si="11"/>
        <v>4.5</v>
      </c>
      <c r="Z165" s="14" t="str">
        <f>LEFT(Table1[[#This Row],[Rating After]],3)</f>
        <v>4.5</v>
      </c>
      <c r="AA165" s="11">
        <f>Table1[[#This Row],[Revenue ($)]]/(Table1[[#This Row],[Distance (KM)]])</f>
        <v>1.3352272727272727</v>
      </c>
    </row>
    <row r="166" spans="1:27" x14ac:dyDescent="0.3">
      <c r="A166" t="s">
        <v>850</v>
      </c>
      <c r="B166" s="1" t="s">
        <v>1850</v>
      </c>
      <c r="C166" s="1" t="s">
        <v>2133</v>
      </c>
      <c r="D166" s="1" t="s">
        <v>1862</v>
      </c>
      <c r="E166" s="1" t="str">
        <f t="shared" si="9"/>
        <v>2024/02/05</v>
      </c>
      <c r="F166" s="1" t="s">
        <v>1860</v>
      </c>
      <c r="G166" t="str">
        <f t="shared" si="12"/>
        <v>2024/02/05</v>
      </c>
      <c r="H166" s="13" t="s">
        <v>2161</v>
      </c>
      <c r="I166" s="7">
        <f>(Table1[[#This Row],[Actual Arrival]]-Table1[[#This Row],[Ezpected_Arrival_After]])*24</f>
        <v>6.9999999999417923</v>
      </c>
      <c r="J166" s="7">
        <f>(Table1[[#This Row],[Actual_Arrival After]]-Table1[[#This Row],[Ezpected_Arrival_After]])</f>
        <v>0</v>
      </c>
      <c r="K166" s="7">
        <f>IF(Table1[[#This Row],[Actual_Arrival After]]&lt;=Table1[[#This Row],[Ezpected_Arrival_After]],1,0)</f>
        <v>1</v>
      </c>
      <c r="L166" s="7">
        <f>(Table1[[#This Row],[Actual_Arrival After]]-Table1[[#This Row],[Dispatch_After]])</f>
        <v>1</v>
      </c>
      <c r="M166" t="s">
        <v>2032</v>
      </c>
      <c r="N166">
        <v>56</v>
      </c>
      <c r="O166" s="16">
        <v>1434</v>
      </c>
      <c r="P166" s="16">
        <v>692</v>
      </c>
      <c r="Q166">
        <v>5</v>
      </c>
      <c r="R166" t="str">
        <f t="shared" si="10"/>
        <v>OK</v>
      </c>
      <c r="S166" t="s">
        <v>2036</v>
      </c>
      <c r="T166" t="s">
        <v>2040</v>
      </c>
      <c r="U166" t="s">
        <v>2060</v>
      </c>
      <c r="V166" t="s">
        <v>2093</v>
      </c>
      <c r="W166" t="s">
        <v>2097</v>
      </c>
      <c r="X166">
        <v>4.2</v>
      </c>
      <c r="Y166">
        <f t="shared" si="11"/>
        <v>4.2</v>
      </c>
      <c r="Z166" s="14" t="str">
        <f>LEFT(Table1[[#This Row],[Rating After]],3)</f>
        <v>4.2</v>
      </c>
      <c r="AA166" s="11">
        <f>Table1[[#This Row],[Revenue ($)]]/(Table1[[#This Row],[Distance (KM)]])</f>
        <v>25.607142857142858</v>
      </c>
    </row>
    <row r="167" spans="1:27" x14ac:dyDescent="0.3">
      <c r="A167" t="s">
        <v>849</v>
      </c>
      <c r="B167" s="1" t="s">
        <v>1849</v>
      </c>
      <c r="C167" s="1" t="s">
        <v>2133</v>
      </c>
      <c r="D167" s="1" t="s">
        <v>1861</v>
      </c>
      <c r="E167" s="1" t="str">
        <f t="shared" si="9"/>
        <v>2024/02/05</v>
      </c>
      <c r="F167" s="1" t="s">
        <v>1859</v>
      </c>
      <c r="G167" t="str">
        <f t="shared" si="12"/>
        <v>2024/02/05</v>
      </c>
      <c r="H167" s="13" t="s">
        <v>2161</v>
      </c>
      <c r="I167" s="7">
        <f>(Table1[[#This Row],[Actual Arrival]]-Table1[[#This Row],[Ezpected_Arrival_After]])*24</f>
        <v>6</v>
      </c>
      <c r="J167" s="7">
        <f>(Table1[[#This Row],[Actual_Arrival After]]-Table1[[#This Row],[Ezpected_Arrival_After]])</f>
        <v>0</v>
      </c>
      <c r="K167" s="7">
        <f>IF(Table1[[#This Row],[Actual_Arrival After]]&lt;=Table1[[#This Row],[Ezpected_Arrival_After]],1,0)</f>
        <v>1</v>
      </c>
      <c r="L167" s="7">
        <f>(Table1[[#This Row],[Actual_Arrival After]]-Table1[[#This Row],[Dispatch_After]])</f>
        <v>1</v>
      </c>
      <c r="M167" t="s">
        <v>2032</v>
      </c>
      <c r="N167">
        <v>868</v>
      </c>
      <c r="O167" s="16">
        <v>713</v>
      </c>
      <c r="P167" s="16">
        <v>254</v>
      </c>
      <c r="Q167">
        <v>5</v>
      </c>
      <c r="R167" t="str">
        <f t="shared" si="10"/>
        <v>OK</v>
      </c>
      <c r="S167" t="s">
        <v>2034</v>
      </c>
      <c r="T167" t="s">
        <v>2037</v>
      </c>
      <c r="U167" t="s">
        <v>2056</v>
      </c>
      <c r="V167" t="s">
        <v>2091</v>
      </c>
      <c r="W167" t="s">
        <v>2097</v>
      </c>
      <c r="X167">
        <v>4.7</v>
      </c>
      <c r="Y167">
        <f t="shared" si="11"/>
        <v>4.7</v>
      </c>
      <c r="Z167" s="14" t="str">
        <f>LEFT(Table1[[#This Row],[Rating After]],3)</f>
        <v>4.7</v>
      </c>
      <c r="AA167" s="11">
        <f>Table1[[#This Row],[Revenue ($)]]/(Table1[[#This Row],[Distance (KM)]])</f>
        <v>0.8214285714285714</v>
      </c>
    </row>
    <row r="168" spans="1:27" x14ac:dyDescent="0.3">
      <c r="A168" t="s">
        <v>848</v>
      </c>
      <c r="B168" s="1" t="s">
        <v>1848</v>
      </c>
      <c r="C168" s="1" t="s">
        <v>2133</v>
      </c>
      <c r="D168" s="1" t="s">
        <v>1860</v>
      </c>
      <c r="E168" s="1" t="str">
        <f t="shared" si="9"/>
        <v>2024/02/05</v>
      </c>
      <c r="F168" s="1" t="s">
        <v>1858</v>
      </c>
      <c r="G168" t="str">
        <f t="shared" si="12"/>
        <v>2024/02/05</v>
      </c>
      <c r="H168" s="13" t="s">
        <v>2161</v>
      </c>
      <c r="I168" s="7">
        <f>(Table1[[#This Row],[Actual Arrival]]-Table1[[#This Row],[Ezpected_Arrival_After]])*24</f>
        <v>5.0000000000582077</v>
      </c>
      <c r="J168" s="7">
        <f>(Table1[[#This Row],[Actual_Arrival After]]-Table1[[#This Row],[Ezpected_Arrival_After]])</f>
        <v>0</v>
      </c>
      <c r="K168" s="7">
        <f>IF(Table1[[#This Row],[Actual_Arrival After]]&lt;=Table1[[#This Row],[Ezpected_Arrival_After]],1,0)</f>
        <v>1</v>
      </c>
      <c r="L168" s="7">
        <f>(Table1[[#This Row],[Actual_Arrival After]]-Table1[[#This Row],[Dispatch_After]])</f>
        <v>1</v>
      </c>
      <c r="M168" t="s">
        <v>2031</v>
      </c>
      <c r="N168">
        <v>884</v>
      </c>
      <c r="O168" s="16">
        <v>701</v>
      </c>
      <c r="P168" s="16">
        <v>217</v>
      </c>
      <c r="Q168">
        <v>1</v>
      </c>
      <c r="R168" t="str">
        <f t="shared" si="10"/>
        <v>OK</v>
      </c>
      <c r="S168" t="s">
        <v>2035</v>
      </c>
      <c r="T168" t="s">
        <v>2037</v>
      </c>
      <c r="U168" t="s">
        <v>2089</v>
      </c>
      <c r="V168" t="s">
        <v>2095</v>
      </c>
      <c r="W168" t="s">
        <v>2096</v>
      </c>
      <c r="Y168">
        <f t="shared" si="11"/>
        <v>4.2802816901408436</v>
      </c>
      <c r="Z168" s="14" t="str">
        <f>LEFT(Table1[[#This Row],[Rating After]],3)</f>
        <v>4.2</v>
      </c>
      <c r="AA168" s="11">
        <f>Table1[[#This Row],[Revenue ($)]]/(Table1[[#This Row],[Distance (KM)]])</f>
        <v>0.79298642533936647</v>
      </c>
    </row>
    <row r="169" spans="1:27" x14ac:dyDescent="0.3">
      <c r="A169" t="s">
        <v>847</v>
      </c>
      <c r="B169" s="1" t="s">
        <v>1847</v>
      </c>
      <c r="C169" s="1" t="s">
        <v>2133</v>
      </c>
      <c r="D169" s="1" t="s">
        <v>1859</v>
      </c>
      <c r="E169" s="1" t="str">
        <f t="shared" si="9"/>
        <v>2024/02/05</v>
      </c>
      <c r="F169" s="1" t="s">
        <v>1857</v>
      </c>
      <c r="G169" t="str">
        <f t="shared" si="12"/>
        <v>2024/02/05</v>
      </c>
      <c r="H169" s="13" t="s">
        <v>2161</v>
      </c>
      <c r="I169" s="7">
        <f>(Table1[[#This Row],[Actual Arrival]]-Table1[[#This Row],[Ezpected_Arrival_After]])*24</f>
        <v>3.9999999999417923</v>
      </c>
      <c r="J169" s="7">
        <f>(Table1[[#This Row],[Actual_Arrival After]]-Table1[[#This Row],[Ezpected_Arrival_After]])</f>
        <v>0</v>
      </c>
      <c r="K169" s="7">
        <f>IF(Table1[[#This Row],[Actual_Arrival After]]&lt;=Table1[[#This Row],[Ezpected_Arrival_After]],1,0)</f>
        <v>1</v>
      </c>
      <c r="L169" s="7">
        <f>(Table1[[#This Row],[Actual_Arrival After]]-Table1[[#This Row],[Dispatch_After]])</f>
        <v>1</v>
      </c>
      <c r="M169" t="s">
        <v>2027</v>
      </c>
      <c r="N169">
        <v>75</v>
      </c>
      <c r="O169" s="16">
        <v>1796</v>
      </c>
      <c r="P169" s="16">
        <v>252</v>
      </c>
      <c r="Q169">
        <v>18</v>
      </c>
      <c r="R169" t="str">
        <f t="shared" si="10"/>
        <v>OK</v>
      </c>
      <c r="S169" t="s">
        <v>2033</v>
      </c>
      <c r="T169" t="s">
        <v>2039</v>
      </c>
      <c r="U169" t="s">
        <v>2064</v>
      </c>
      <c r="V169" t="s">
        <v>2092</v>
      </c>
      <c r="W169" t="s">
        <v>2096</v>
      </c>
      <c r="Y169">
        <f t="shared" si="11"/>
        <v>4.2649999999999979</v>
      </c>
      <c r="Z169" s="14" t="str">
        <f>LEFT(Table1[[#This Row],[Rating After]],3)</f>
        <v>4.2</v>
      </c>
      <c r="AA169" s="11">
        <f>Table1[[#This Row],[Revenue ($)]]/(Table1[[#This Row],[Distance (KM)]])</f>
        <v>23.946666666666665</v>
      </c>
    </row>
    <row r="170" spans="1:27" x14ac:dyDescent="0.3">
      <c r="A170" t="s">
        <v>846</v>
      </c>
      <c r="B170" s="1" t="s">
        <v>1846</v>
      </c>
      <c r="C170" s="1" t="s">
        <v>2133</v>
      </c>
      <c r="D170" s="1" t="s">
        <v>1858</v>
      </c>
      <c r="E170" s="1" t="str">
        <f t="shared" si="9"/>
        <v>2024/02/05</v>
      </c>
      <c r="F170" s="1" t="s">
        <v>1856</v>
      </c>
      <c r="G170" t="str">
        <f t="shared" si="12"/>
        <v>2024/02/05</v>
      </c>
      <c r="H170" s="13" t="s">
        <v>2161</v>
      </c>
      <c r="I170" s="7">
        <f>(Table1[[#This Row],[Actual Arrival]]-Table1[[#This Row],[Ezpected_Arrival_After]])*24</f>
        <v>3</v>
      </c>
      <c r="J170" s="7">
        <f>(Table1[[#This Row],[Actual_Arrival After]]-Table1[[#This Row],[Ezpected_Arrival_After]])</f>
        <v>0</v>
      </c>
      <c r="K170" s="7">
        <f>IF(Table1[[#This Row],[Actual_Arrival After]]&lt;=Table1[[#This Row],[Ezpected_Arrival_After]],1,0)</f>
        <v>1</v>
      </c>
      <c r="L170" s="7">
        <f>(Table1[[#This Row],[Actual_Arrival After]]-Table1[[#This Row],[Dispatch_After]])</f>
        <v>1</v>
      </c>
      <c r="M170" t="s">
        <v>2028</v>
      </c>
      <c r="N170">
        <v>92</v>
      </c>
      <c r="O170" s="16">
        <v>1524</v>
      </c>
      <c r="P170" s="16">
        <v>563</v>
      </c>
      <c r="Q170">
        <v>18</v>
      </c>
      <c r="R170" t="str">
        <f t="shared" si="10"/>
        <v>OK</v>
      </c>
      <c r="S170" t="s">
        <v>2036</v>
      </c>
      <c r="T170" t="s">
        <v>2037</v>
      </c>
      <c r="U170" t="s">
        <v>2042</v>
      </c>
      <c r="V170" t="s">
        <v>2094</v>
      </c>
      <c r="W170" t="s">
        <v>2096</v>
      </c>
      <c r="X170">
        <v>4.2</v>
      </c>
      <c r="Y170">
        <f t="shared" si="11"/>
        <v>4.2</v>
      </c>
      <c r="Z170" s="14" t="str">
        <f>LEFT(Table1[[#This Row],[Rating After]],3)</f>
        <v>4.2</v>
      </c>
      <c r="AA170" s="11">
        <f>Table1[[#This Row],[Revenue ($)]]/(Table1[[#This Row],[Distance (KM)]])</f>
        <v>16.565217391304348</v>
      </c>
    </row>
    <row r="171" spans="1:27" x14ac:dyDescent="0.3">
      <c r="A171" t="s">
        <v>845</v>
      </c>
      <c r="B171" s="1" t="s">
        <v>1845</v>
      </c>
      <c r="C171" s="1" t="s">
        <v>2133</v>
      </c>
      <c r="D171" s="1" t="s">
        <v>1857</v>
      </c>
      <c r="E171" s="1" t="str">
        <f t="shared" si="9"/>
        <v>2024/02/05</v>
      </c>
      <c r="F171" s="1" t="s">
        <v>1855</v>
      </c>
      <c r="G171" t="str">
        <f t="shared" si="12"/>
        <v>2024/02/05</v>
      </c>
      <c r="H171" s="13" t="s">
        <v>2161</v>
      </c>
      <c r="I171" s="7">
        <f>(Table1[[#This Row],[Actual Arrival]]-Table1[[#This Row],[Ezpected_Arrival_After]])*24</f>
        <v>2.0000000000582077</v>
      </c>
      <c r="J171" s="7">
        <f>(Table1[[#This Row],[Actual_Arrival After]]-Table1[[#This Row],[Ezpected_Arrival_After]])</f>
        <v>0</v>
      </c>
      <c r="K171" s="7">
        <f>IF(Table1[[#This Row],[Actual_Arrival After]]&lt;=Table1[[#This Row],[Ezpected_Arrival_After]],1,0)</f>
        <v>1</v>
      </c>
      <c r="L171" s="7">
        <f>(Table1[[#This Row],[Actual_Arrival After]]-Table1[[#This Row],[Dispatch_After]])</f>
        <v>1</v>
      </c>
      <c r="M171" t="s">
        <v>2031</v>
      </c>
      <c r="N171">
        <v>135</v>
      </c>
      <c r="O171" s="16">
        <v>629</v>
      </c>
      <c r="P171" s="16">
        <v>584</v>
      </c>
      <c r="Q171">
        <v>13</v>
      </c>
      <c r="R171" t="str">
        <f t="shared" si="10"/>
        <v>OK</v>
      </c>
      <c r="S171" t="s">
        <v>2033</v>
      </c>
      <c r="T171" t="s">
        <v>2040</v>
      </c>
      <c r="U171" t="s">
        <v>2058</v>
      </c>
      <c r="V171" t="s">
        <v>2092</v>
      </c>
      <c r="W171" t="s">
        <v>2097</v>
      </c>
      <c r="X171">
        <v>4.7</v>
      </c>
      <c r="Y171">
        <f t="shared" si="11"/>
        <v>4.7</v>
      </c>
      <c r="Z171" s="14" t="str">
        <f>LEFT(Table1[[#This Row],[Rating After]],3)</f>
        <v>4.7</v>
      </c>
      <c r="AA171" s="11">
        <f>Table1[[#This Row],[Revenue ($)]]/(Table1[[#This Row],[Distance (KM)]])</f>
        <v>4.659259259259259</v>
      </c>
    </row>
    <row r="172" spans="1:27" x14ac:dyDescent="0.3">
      <c r="A172" t="s">
        <v>844</v>
      </c>
      <c r="B172" s="1" t="s">
        <v>1844</v>
      </c>
      <c r="C172" s="1" t="s">
        <v>2133</v>
      </c>
      <c r="D172" s="1" t="s">
        <v>1856</v>
      </c>
      <c r="E172" s="1" t="str">
        <f t="shared" si="9"/>
        <v>2024/02/05</v>
      </c>
      <c r="F172" s="1" t="s">
        <v>1854</v>
      </c>
      <c r="G172" t="str">
        <f t="shared" si="12"/>
        <v>2024/02/04</v>
      </c>
      <c r="H172" s="13" t="s">
        <v>2161</v>
      </c>
      <c r="I172" s="7">
        <f>(Table1[[#This Row],[Actual Arrival]]-Table1[[#This Row],[Ezpected_Arrival_After]])*24</f>
        <v>24.999999999941792</v>
      </c>
      <c r="J172" s="7">
        <f>(Table1[[#This Row],[Actual_Arrival After]]-Table1[[#This Row],[Ezpected_Arrival_After]])</f>
        <v>1</v>
      </c>
      <c r="K172" s="7">
        <f>IF(Table1[[#This Row],[Actual_Arrival After]]&lt;=Table1[[#This Row],[Ezpected_Arrival_After]],1,0)</f>
        <v>0</v>
      </c>
      <c r="L172" s="7">
        <f>(Table1[[#This Row],[Actual_Arrival After]]-Table1[[#This Row],[Dispatch_After]])</f>
        <v>1</v>
      </c>
      <c r="M172" t="s">
        <v>2030</v>
      </c>
      <c r="N172">
        <v>455</v>
      </c>
      <c r="O172" s="16">
        <v>713</v>
      </c>
      <c r="P172" s="16">
        <v>117</v>
      </c>
      <c r="Q172">
        <v>3</v>
      </c>
      <c r="R172" t="str">
        <f t="shared" si="10"/>
        <v>OK</v>
      </c>
      <c r="S172" t="s">
        <v>2033</v>
      </c>
      <c r="T172" t="s">
        <v>2037</v>
      </c>
      <c r="U172" t="s">
        <v>2088</v>
      </c>
      <c r="V172" t="s">
        <v>2095</v>
      </c>
      <c r="W172" t="s">
        <v>2096</v>
      </c>
      <c r="X172">
        <v>4.5</v>
      </c>
      <c r="Y172">
        <f t="shared" si="11"/>
        <v>4.5</v>
      </c>
      <c r="Z172" s="14" t="str">
        <f>LEFT(Table1[[#This Row],[Rating After]],3)</f>
        <v>4.5</v>
      </c>
      <c r="AA172" s="11">
        <f>Table1[[#This Row],[Revenue ($)]]/(Table1[[#This Row],[Distance (KM)]])</f>
        <v>1.567032967032967</v>
      </c>
    </row>
    <row r="173" spans="1:27" x14ac:dyDescent="0.3">
      <c r="A173" t="s">
        <v>843</v>
      </c>
      <c r="B173" s="1" t="s">
        <v>1843</v>
      </c>
      <c r="C173" s="1" t="s">
        <v>2133</v>
      </c>
      <c r="D173" s="1" t="s">
        <v>1855</v>
      </c>
      <c r="E173" s="1" t="str">
        <f t="shared" si="9"/>
        <v>2024/02/05</v>
      </c>
      <c r="F173" s="1" t="s">
        <v>1853</v>
      </c>
      <c r="G173" t="str">
        <f t="shared" si="12"/>
        <v>2024/02/04</v>
      </c>
      <c r="H173" s="13" t="s">
        <v>2161</v>
      </c>
      <c r="I173" s="7">
        <f>(Table1[[#This Row],[Actual Arrival]]-Table1[[#This Row],[Ezpected_Arrival_After]])*24</f>
        <v>24</v>
      </c>
      <c r="J173" s="7">
        <f>(Table1[[#This Row],[Actual_Arrival After]]-Table1[[#This Row],[Ezpected_Arrival_After]])</f>
        <v>1</v>
      </c>
      <c r="K173" s="7">
        <f>IF(Table1[[#This Row],[Actual_Arrival After]]&lt;=Table1[[#This Row],[Ezpected_Arrival_After]],1,0)</f>
        <v>0</v>
      </c>
      <c r="L173" s="7">
        <f>(Table1[[#This Row],[Actual_Arrival After]]-Table1[[#This Row],[Dispatch_After]])</f>
        <v>1</v>
      </c>
      <c r="M173" t="s">
        <v>2027</v>
      </c>
      <c r="N173">
        <v>657</v>
      </c>
      <c r="O173" s="16">
        <v>956</v>
      </c>
      <c r="P173" s="16">
        <v>507</v>
      </c>
      <c r="Q173">
        <v>11</v>
      </c>
      <c r="R173" t="str">
        <f t="shared" si="10"/>
        <v>OK</v>
      </c>
      <c r="S173" t="s">
        <v>2034</v>
      </c>
      <c r="T173" t="s">
        <v>2040</v>
      </c>
      <c r="U173" t="s">
        <v>2051</v>
      </c>
      <c r="V173" t="s">
        <v>2095</v>
      </c>
      <c r="W173" t="s">
        <v>2097</v>
      </c>
      <c r="X173">
        <v>4.7</v>
      </c>
      <c r="Y173">
        <f t="shared" si="11"/>
        <v>4.7</v>
      </c>
      <c r="Z173" s="14" t="str">
        <f>LEFT(Table1[[#This Row],[Rating After]],3)</f>
        <v>4.7</v>
      </c>
      <c r="AA173" s="11">
        <f>Table1[[#This Row],[Revenue ($)]]/(Table1[[#This Row],[Distance (KM)]])</f>
        <v>1.4550989345509893</v>
      </c>
    </row>
    <row r="174" spans="1:27" x14ac:dyDescent="0.3">
      <c r="A174" t="s">
        <v>842</v>
      </c>
      <c r="B174" s="1" t="s">
        <v>1842</v>
      </c>
      <c r="C174" s="1" t="s">
        <v>2133</v>
      </c>
      <c r="D174" s="1" t="s">
        <v>1854</v>
      </c>
      <c r="E174" s="1" t="str">
        <f t="shared" si="9"/>
        <v>2024/02/04</v>
      </c>
      <c r="F174" s="1" t="s">
        <v>1852</v>
      </c>
      <c r="G174" t="str">
        <f t="shared" si="12"/>
        <v>2024/02/04</v>
      </c>
      <c r="H174" s="13" t="s">
        <v>2161</v>
      </c>
      <c r="I174" s="7">
        <f>(Table1[[#This Row],[Actual Arrival]]-Table1[[#This Row],[Ezpected_Arrival_After]])*24</f>
        <v>23.000000000058208</v>
      </c>
      <c r="J174" s="7">
        <f>(Table1[[#This Row],[Actual_Arrival After]]-Table1[[#This Row],[Ezpected_Arrival_After]])</f>
        <v>0</v>
      </c>
      <c r="K174" s="7">
        <f>IF(Table1[[#This Row],[Actual_Arrival After]]&lt;=Table1[[#This Row],[Ezpected_Arrival_After]],1,0)</f>
        <v>1</v>
      </c>
      <c r="L174" s="7">
        <f>(Table1[[#This Row],[Actual_Arrival After]]-Table1[[#This Row],[Dispatch_After]])</f>
        <v>0</v>
      </c>
      <c r="M174" t="s">
        <v>2032</v>
      </c>
      <c r="N174">
        <v>915</v>
      </c>
      <c r="O174" s="16">
        <v>4044</v>
      </c>
      <c r="P174" s="16">
        <v>464</v>
      </c>
      <c r="Q174">
        <v>22</v>
      </c>
      <c r="R174" t="str">
        <f t="shared" si="10"/>
        <v>OK</v>
      </c>
      <c r="S174" t="s">
        <v>2035</v>
      </c>
      <c r="T174" t="s">
        <v>2037</v>
      </c>
      <c r="U174" t="s">
        <v>2073</v>
      </c>
      <c r="V174" t="s">
        <v>2093</v>
      </c>
      <c r="W174" t="s">
        <v>2096</v>
      </c>
      <c r="X174">
        <v>3.8</v>
      </c>
      <c r="Y174">
        <f t="shared" si="11"/>
        <v>3.8</v>
      </c>
      <c r="Z174" s="14" t="str">
        <f>LEFT(Table1[[#This Row],[Rating After]],3)</f>
        <v>3.8</v>
      </c>
      <c r="AA174" s="11">
        <f>Table1[[#This Row],[Revenue ($)]]/(Table1[[#This Row],[Distance (KM)]])</f>
        <v>4.4196721311475411</v>
      </c>
    </row>
    <row r="175" spans="1:27" x14ac:dyDescent="0.3">
      <c r="A175" t="s">
        <v>841</v>
      </c>
      <c r="B175" s="1" t="s">
        <v>1841</v>
      </c>
      <c r="C175" s="1" t="s">
        <v>2133</v>
      </c>
      <c r="D175" s="1" t="s">
        <v>1853</v>
      </c>
      <c r="E175" s="1" t="str">
        <f t="shared" si="9"/>
        <v>2024/02/04</v>
      </c>
      <c r="F175" s="1" t="s">
        <v>1851</v>
      </c>
      <c r="G175" t="str">
        <f t="shared" si="12"/>
        <v>2024/02/04</v>
      </c>
      <c r="H175" s="13" t="s">
        <v>2161</v>
      </c>
      <c r="I175" s="7">
        <f>(Table1[[#This Row],[Actual Arrival]]-Table1[[#This Row],[Ezpected_Arrival_After]])*24</f>
        <v>21.999999999941792</v>
      </c>
      <c r="J175" s="7">
        <f>(Table1[[#This Row],[Actual_Arrival After]]-Table1[[#This Row],[Ezpected_Arrival_After]])</f>
        <v>0</v>
      </c>
      <c r="K175" s="7">
        <f>IF(Table1[[#This Row],[Actual_Arrival After]]&lt;=Table1[[#This Row],[Ezpected_Arrival_After]],1,0)</f>
        <v>1</v>
      </c>
      <c r="L175" s="7">
        <f>(Table1[[#This Row],[Actual_Arrival After]]-Table1[[#This Row],[Dispatch_After]])</f>
        <v>0</v>
      </c>
      <c r="M175" t="s">
        <v>2030</v>
      </c>
      <c r="N175">
        <v>548</v>
      </c>
      <c r="O175" s="16">
        <v>1946</v>
      </c>
      <c r="P175" s="16">
        <v>532</v>
      </c>
      <c r="Q175">
        <v>7</v>
      </c>
      <c r="R175" t="str">
        <f t="shared" si="10"/>
        <v>OK</v>
      </c>
      <c r="S175" t="s">
        <v>2036</v>
      </c>
      <c r="T175" t="s">
        <v>2037</v>
      </c>
      <c r="U175" t="s">
        <v>2079</v>
      </c>
      <c r="V175" t="s">
        <v>2093</v>
      </c>
      <c r="W175" t="s">
        <v>2097</v>
      </c>
      <c r="X175">
        <v>4.7</v>
      </c>
      <c r="Y175">
        <f t="shared" si="11"/>
        <v>4.7</v>
      </c>
      <c r="Z175" s="14" t="str">
        <f>LEFT(Table1[[#This Row],[Rating After]],3)</f>
        <v>4.7</v>
      </c>
      <c r="AA175" s="11">
        <f>Table1[[#This Row],[Revenue ($)]]/(Table1[[#This Row],[Distance (KM)]])</f>
        <v>3.551094890510949</v>
      </c>
    </row>
    <row r="176" spans="1:27" x14ac:dyDescent="0.3">
      <c r="A176" t="s">
        <v>840</v>
      </c>
      <c r="B176" s="1" t="s">
        <v>1840</v>
      </c>
      <c r="C176" s="1" t="s">
        <v>2133</v>
      </c>
      <c r="D176" s="1" t="s">
        <v>1852</v>
      </c>
      <c r="E176" s="1" t="str">
        <f t="shared" si="9"/>
        <v>2024/02/04</v>
      </c>
      <c r="F176" s="1" t="s">
        <v>1850</v>
      </c>
      <c r="G176" t="str">
        <f t="shared" si="12"/>
        <v>2024/02/04</v>
      </c>
      <c r="H176" s="13" t="s">
        <v>2161</v>
      </c>
      <c r="I176" s="7">
        <f>(Table1[[#This Row],[Actual Arrival]]-Table1[[#This Row],[Ezpected_Arrival_After]])*24</f>
        <v>21</v>
      </c>
      <c r="J176" s="7">
        <f>(Table1[[#This Row],[Actual_Arrival After]]-Table1[[#This Row],[Ezpected_Arrival_After]])</f>
        <v>0</v>
      </c>
      <c r="K176" s="7">
        <f>IF(Table1[[#This Row],[Actual_Arrival After]]&lt;=Table1[[#This Row],[Ezpected_Arrival_After]],1,0)</f>
        <v>1</v>
      </c>
      <c r="L176" s="7">
        <f>(Table1[[#This Row],[Actual_Arrival After]]-Table1[[#This Row],[Dispatch_After]])</f>
        <v>0</v>
      </c>
      <c r="M176" t="s">
        <v>2030</v>
      </c>
      <c r="N176">
        <v>75</v>
      </c>
      <c r="O176" s="16">
        <v>1772</v>
      </c>
      <c r="P176" s="16">
        <v>478</v>
      </c>
      <c r="Q176">
        <v>7</v>
      </c>
      <c r="R176" t="str">
        <f t="shared" si="10"/>
        <v>OK</v>
      </c>
      <c r="S176" t="s">
        <v>2036</v>
      </c>
      <c r="T176" t="s">
        <v>2039</v>
      </c>
      <c r="U176" t="s">
        <v>2052</v>
      </c>
      <c r="V176" t="s">
        <v>2094</v>
      </c>
      <c r="W176" t="s">
        <v>2096</v>
      </c>
      <c r="Y176">
        <f t="shared" si="11"/>
        <v>4.1939759036144579</v>
      </c>
      <c r="Z176" s="14" t="str">
        <f>LEFT(Table1[[#This Row],[Rating After]],3)</f>
        <v>4.1</v>
      </c>
      <c r="AA176" s="11">
        <f>Table1[[#This Row],[Revenue ($)]]/(Table1[[#This Row],[Distance (KM)]])</f>
        <v>23.626666666666665</v>
      </c>
    </row>
    <row r="177" spans="1:27" x14ac:dyDescent="0.3">
      <c r="A177" t="s">
        <v>839</v>
      </c>
      <c r="B177" s="1" t="s">
        <v>1839</v>
      </c>
      <c r="C177" s="1" t="s">
        <v>2133</v>
      </c>
      <c r="D177" s="1" t="s">
        <v>1851</v>
      </c>
      <c r="E177" s="1" t="str">
        <f t="shared" si="9"/>
        <v>2024/02/04</v>
      </c>
      <c r="F177" s="1" t="s">
        <v>1849</v>
      </c>
      <c r="G177" t="str">
        <f t="shared" si="12"/>
        <v>2024/02/04</v>
      </c>
      <c r="H177" s="13" t="s">
        <v>2161</v>
      </c>
      <c r="I177" s="7">
        <f>(Table1[[#This Row],[Actual Arrival]]-Table1[[#This Row],[Ezpected_Arrival_After]])*24</f>
        <v>20.000000000058208</v>
      </c>
      <c r="J177" s="7">
        <f>(Table1[[#This Row],[Actual_Arrival After]]-Table1[[#This Row],[Ezpected_Arrival_After]])</f>
        <v>0</v>
      </c>
      <c r="K177" s="7">
        <f>IF(Table1[[#This Row],[Actual_Arrival After]]&lt;=Table1[[#This Row],[Ezpected_Arrival_After]],1,0)</f>
        <v>1</v>
      </c>
      <c r="L177" s="7">
        <f>(Table1[[#This Row],[Actual_Arrival After]]-Table1[[#This Row],[Dispatch_After]])</f>
        <v>0</v>
      </c>
      <c r="M177" t="s">
        <v>2031</v>
      </c>
      <c r="N177">
        <v>640</v>
      </c>
      <c r="O177" s="16">
        <v>571</v>
      </c>
      <c r="P177" s="16">
        <v>111</v>
      </c>
      <c r="Q177">
        <v>8</v>
      </c>
      <c r="R177" t="str">
        <f t="shared" si="10"/>
        <v>OK</v>
      </c>
      <c r="S177" t="s">
        <v>2035</v>
      </c>
      <c r="T177" t="s">
        <v>2037</v>
      </c>
      <c r="U177" t="s">
        <v>2056</v>
      </c>
      <c r="V177" t="s">
        <v>2095</v>
      </c>
      <c r="W177" t="s">
        <v>2096</v>
      </c>
      <c r="X177">
        <v>4.2</v>
      </c>
      <c r="Y177">
        <f t="shared" si="11"/>
        <v>4.2</v>
      </c>
      <c r="Z177" s="14" t="str">
        <f>LEFT(Table1[[#This Row],[Rating After]],3)</f>
        <v>4.2</v>
      </c>
      <c r="AA177" s="11">
        <f>Table1[[#This Row],[Revenue ($)]]/(Table1[[#This Row],[Distance (KM)]])</f>
        <v>0.89218750000000002</v>
      </c>
    </row>
    <row r="178" spans="1:27" x14ac:dyDescent="0.3">
      <c r="A178" t="s">
        <v>838</v>
      </c>
      <c r="B178" s="1" t="s">
        <v>1838</v>
      </c>
      <c r="C178" s="1" t="s">
        <v>2133</v>
      </c>
      <c r="D178" s="1" t="s">
        <v>1850</v>
      </c>
      <c r="E178" s="1" t="str">
        <f t="shared" si="9"/>
        <v>2024/02/04</v>
      </c>
      <c r="F178" s="1" t="s">
        <v>1848</v>
      </c>
      <c r="G178" t="str">
        <f t="shared" si="12"/>
        <v>2024/02/04</v>
      </c>
      <c r="H178" s="13" t="s">
        <v>2161</v>
      </c>
      <c r="I178" s="7">
        <f>(Table1[[#This Row],[Actual Arrival]]-Table1[[#This Row],[Ezpected_Arrival_After]])*24</f>
        <v>18.999999999941792</v>
      </c>
      <c r="J178" s="7">
        <f>(Table1[[#This Row],[Actual_Arrival After]]-Table1[[#This Row],[Ezpected_Arrival_After]])</f>
        <v>0</v>
      </c>
      <c r="K178" s="7">
        <f>IF(Table1[[#This Row],[Actual_Arrival After]]&lt;=Table1[[#This Row],[Ezpected_Arrival_After]],1,0)</f>
        <v>1</v>
      </c>
      <c r="L178" s="7">
        <f>(Table1[[#This Row],[Actual_Arrival After]]-Table1[[#This Row],[Dispatch_After]])</f>
        <v>0</v>
      </c>
      <c r="M178" t="s">
        <v>2030</v>
      </c>
      <c r="N178">
        <v>546</v>
      </c>
      <c r="O178" s="16">
        <v>2947</v>
      </c>
      <c r="P178" s="16">
        <v>301</v>
      </c>
      <c r="Q178">
        <v>11</v>
      </c>
      <c r="R178" t="str">
        <f t="shared" si="10"/>
        <v>OK</v>
      </c>
      <c r="S178" t="s">
        <v>2035</v>
      </c>
      <c r="T178" t="s">
        <v>2037</v>
      </c>
      <c r="U178" t="s">
        <v>2045</v>
      </c>
      <c r="V178" t="s">
        <v>2092</v>
      </c>
      <c r="W178" t="s">
        <v>2097</v>
      </c>
      <c r="X178">
        <v>4.2</v>
      </c>
      <c r="Y178">
        <f t="shared" si="11"/>
        <v>4.2</v>
      </c>
      <c r="Z178" s="14" t="str">
        <f>LEFT(Table1[[#This Row],[Rating After]],3)</f>
        <v>4.2</v>
      </c>
      <c r="AA178" s="11">
        <f>Table1[[#This Row],[Revenue ($)]]/(Table1[[#This Row],[Distance (KM)]])</f>
        <v>5.3974358974358978</v>
      </c>
    </row>
    <row r="179" spans="1:27" x14ac:dyDescent="0.3">
      <c r="A179" t="s">
        <v>837</v>
      </c>
      <c r="B179" s="1" t="s">
        <v>1837</v>
      </c>
      <c r="C179" s="1" t="s">
        <v>2133</v>
      </c>
      <c r="D179" s="1" t="s">
        <v>1849</v>
      </c>
      <c r="E179" s="1" t="str">
        <f t="shared" si="9"/>
        <v>2024/02/04</v>
      </c>
      <c r="F179" s="1" t="s">
        <v>1847</v>
      </c>
      <c r="G179" t="str">
        <f t="shared" si="12"/>
        <v>2024/02/04</v>
      </c>
      <c r="H179" s="13" t="s">
        <v>2161</v>
      </c>
      <c r="I179" s="7">
        <f>(Table1[[#This Row],[Actual Arrival]]-Table1[[#This Row],[Ezpected_Arrival_After]])*24</f>
        <v>18</v>
      </c>
      <c r="J179" s="7">
        <f>(Table1[[#This Row],[Actual_Arrival After]]-Table1[[#This Row],[Ezpected_Arrival_After]])</f>
        <v>0</v>
      </c>
      <c r="K179" s="7">
        <f>IF(Table1[[#This Row],[Actual_Arrival After]]&lt;=Table1[[#This Row],[Ezpected_Arrival_After]],1,0)</f>
        <v>1</v>
      </c>
      <c r="L179" s="7">
        <f>(Table1[[#This Row],[Actual_Arrival After]]-Table1[[#This Row],[Dispatch_After]])</f>
        <v>0</v>
      </c>
      <c r="M179" t="s">
        <v>2027</v>
      </c>
      <c r="N179">
        <v>817</v>
      </c>
      <c r="O179" s="16">
        <v>4322</v>
      </c>
      <c r="P179" s="16">
        <v>197</v>
      </c>
      <c r="Q179">
        <v>8</v>
      </c>
      <c r="R179" t="str">
        <f t="shared" si="10"/>
        <v>OK</v>
      </c>
      <c r="S179" t="s">
        <v>2035</v>
      </c>
      <c r="T179" t="s">
        <v>2039</v>
      </c>
      <c r="U179" t="s">
        <v>2048</v>
      </c>
      <c r="V179" t="s">
        <v>2091</v>
      </c>
      <c r="W179" t="s">
        <v>2096</v>
      </c>
      <c r="X179">
        <v>3.8</v>
      </c>
      <c r="Y179">
        <f t="shared" si="11"/>
        <v>3.8</v>
      </c>
      <c r="Z179" s="14" t="str">
        <f>LEFT(Table1[[#This Row],[Rating After]],3)</f>
        <v>3.8</v>
      </c>
      <c r="AA179" s="11">
        <f>Table1[[#This Row],[Revenue ($)]]/(Table1[[#This Row],[Distance (KM)]])</f>
        <v>5.2900856793145659</v>
      </c>
    </row>
    <row r="180" spans="1:27" x14ac:dyDescent="0.3">
      <c r="A180" t="s">
        <v>836</v>
      </c>
      <c r="B180" s="1" t="s">
        <v>1836</v>
      </c>
      <c r="C180" s="1" t="s">
        <v>2133</v>
      </c>
      <c r="D180" s="1" t="s">
        <v>1848</v>
      </c>
      <c r="E180" s="1" t="str">
        <f t="shared" si="9"/>
        <v>2024/02/04</v>
      </c>
      <c r="F180" s="1" t="s">
        <v>1846</v>
      </c>
      <c r="G180" t="str">
        <f t="shared" si="12"/>
        <v>2024/02/04</v>
      </c>
      <c r="H180" s="13" t="s">
        <v>2161</v>
      </c>
      <c r="I180" s="7">
        <f>(Table1[[#This Row],[Actual Arrival]]-Table1[[#This Row],[Ezpected_Arrival_After]])*24</f>
        <v>17.000000000058208</v>
      </c>
      <c r="J180" s="7">
        <f>(Table1[[#This Row],[Actual_Arrival After]]-Table1[[#This Row],[Ezpected_Arrival_After]])</f>
        <v>0</v>
      </c>
      <c r="K180" s="7">
        <f>IF(Table1[[#This Row],[Actual_Arrival After]]&lt;=Table1[[#This Row],[Ezpected_Arrival_After]],1,0)</f>
        <v>1</v>
      </c>
      <c r="L180" s="7">
        <f>(Table1[[#This Row],[Actual_Arrival After]]-Table1[[#This Row],[Dispatch_After]])</f>
        <v>0</v>
      </c>
      <c r="M180" t="s">
        <v>2031</v>
      </c>
      <c r="N180">
        <v>705</v>
      </c>
      <c r="O180" s="16">
        <v>3341</v>
      </c>
      <c r="P180" s="16">
        <v>605</v>
      </c>
      <c r="Q180">
        <v>11</v>
      </c>
      <c r="R180" t="str">
        <f t="shared" si="10"/>
        <v>OK</v>
      </c>
      <c r="S180" t="s">
        <v>2033</v>
      </c>
      <c r="T180" t="s">
        <v>2040</v>
      </c>
      <c r="U180" t="s">
        <v>2072</v>
      </c>
      <c r="V180" t="s">
        <v>2095</v>
      </c>
      <c r="W180" t="s">
        <v>2097</v>
      </c>
      <c r="X180">
        <v>4.5</v>
      </c>
      <c r="Y180">
        <f t="shared" si="11"/>
        <v>4.5</v>
      </c>
      <c r="Z180" s="14" t="str">
        <f>LEFT(Table1[[#This Row],[Rating After]],3)</f>
        <v>4.5</v>
      </c>
      <c r="AA180" s="11">
        <f>Table1[[#This Row],[Revenue ($)]]/(Table1[[#This Row],[Distance (KM)]])</f>
        <v>4.7390070921985812</v>
      </c>
    </row>
    <row r="181" spans="1:27" x14ac:dyDescent="0.3">
      <c r="A181" t="s">
        <v>835</v>
      </c>
      <c r="B181" s="1" t="s">
        <v>1835</v>
      </c>
      <c r="C181" s="1" t="s">
        <v>2133</v>
      </c>
      <c r="D181" s="1" t="s">
        <v>1847</v>
      </c>
      <c r="E181" s="1" t="str">
        <f t="shared" si="9"/>
        <v>2024/02/04</v>
      </c>
      <c r="F181" s="1" t="s">
        <v>1845</v>
      </c>
      <c r="G181" t="str">
        <f t="shared" si="12"/>
        <v>2024/02/04</v>
      </c>
      <c r="H181" s="13" t="s">
        <v>2161</v>
      </c>
      <c r="I181" s="7">
        <f>(Table1[[#This Row],[Actual Arrival]]-Table1[[#This Row],[Ezpected_Arrival_After]])*24</f>
        <v>15.999999999941792</v>
      </c>
      <c r="J181" s="7">
        <f>(Table1[[#This Row],[Actual_Arrival After]]-Table1[[#This Row],[Ezpected_Arrival_After]])</f>
        <v>0</v>
      </c>
      <c r="K181" s="7">
        <f>IF(Table1[[#This Row],[Actual_Arrival After]]&lt;=Table1[[#This Row],[Ezpected_Arrival_After]],1,0)</f>
        <v>1</v>
      </c>
      <c r="L181" s="7">
        <f>(Table1[[#This Row],[Actual_Arrival After]]-Table1[[#This Row],[Dispatch_After]])</f>
        <v>0</v>
      </c>
      <c r="M181" t="s">
        <v>2028</v>
      </c>
      <c r="N181">
        <v>414</v>
      </c>
      <c r="O181" s="16">
        <v>4764</v>
      </c>
      <c r="P181" s="16">
        <v>726</v>
      </c>
      <c r="Q181">
        <v>2</v>
      </c>
      <c r="R181" t="str">
        <f t="shared" si="10"/>
        <v>OK</v>
      </c>
      <c r="S181" t="s">
        <v>2034</v>
      </c>
      <c r="T181" t="s">
        <v>2039</v>
      </c>
      <c r="U181" t="s">
        <v>2053</v>
      </c>
      <c r="V181" t="s">
        <v>2091</v>
      </c>
      <c r="W181" t="s">
        <v>2096</v>
      </c>
      <c r="Y181">
        <f t="shared" si="11"/>
        <v>4.3169491525423709</v>
      </c>
      <c r="Z181" s="14" t="str">
        <f>LEFT(Table1[[#This Row],[Rating After]],3)</f>
        <v>4.3</v>
      </c>
      <c r="AA181" s="11">
        <f>Table1[[#This Row],[Revenue ($)]]/(Table1[[#This Row],[Distance (KM)]])</f>
        <v>11.507246376811594</v>
      </c>
    </row>
    <row r="182" spans="1:27" x14ac:dyDescent="0.3">
      <c r="A182" t="s">
        <v>834</v>
      </c>
      <c r="B182" s="1" t="s">
        <v>1834</v>
      </c>
      <c r="C182" s="1" t="s">
        <v>2133</v>
      </c>
      <c r="D182" s="1" t="s">
        <v>1846</v>
      </c>
      <c r="E182" s="1" t="str">
        <f t="shared" si="9"/>
        <v>2024/02/04</v>
      </c>
      <c r="F182" s="1" t="s">
        <v>1844</v>
      </c>
      <c r="G182" t="str">
        <f t="shared" si="12"/>
        <v>2024/02/04</v>
      </c>
      <c r="H182" s="13" t="s">
        <v>2161</v>
      </c>
      <c r="I182" s="7">
        <f>(Table1[[#This Row],[Actual Arrival]]-Table1[[#This Row],[Ezpected_Arrival_After]])*24</f>
        <v>15</v>
      </c>
      <c r="J182" s="7">
        <f>(Table1[[#This Row],[Actual_Arrival After]]-Table1[[#This Row],[Ezpected_Arrival_After]])</f>
        <v>0</v>
      </c>
      <c r="K182" s="7">
        <f>IF(Table1[[#This Row],[Actual_Arrival After]]&lt;=Table1[[#This Row],[Ezpected_Arrival_After]],1,0)</f>
        <v>1</v>
      </c>
      <c r="L182" s="7">
        <f>(Table1[[#This Row],[Actual_Arrival After]]-Table1[[#This Row],[Dispatch_After]])</f>
        <v>0</v>
      </c>
      <c r="M182" t="s">
        <v>2029</v>
      </c>
      <c r="N182">
        <v>818</v>
      </c>
      <c r="O182" s="16">
        <v>4719</v>
      </c>
      <c r="P182" s="16">
        <v>461</v>
      </c>
      <c r="Q182">
        <v>28</v>
      </c>
      <c r="R182" t="str">
        <f t="shared" si="10"/>
        <v>OK</v>
      </c>
      <c r="S182" t="s">
        <v>2035</v>
      </c>
      <c r="T182" t="s">
        <v>2040</v>
      </c>
      <c r="U182" t="s">
        <v>2080</v>
      </c>
      <c r="V182" t="s">
        <v>2093</v>
      </c>
      <c r="W182" t="s">
        <v>2097</v>
      </c>
      <c r="X182">
        <v>4.2</v>
      </c>
      <c r="Y182">
        <f t="shared" si="11"/>
        <v>4.2</v>
      </c>
      <c r="Z182" s="14" t="str">
        <f>LEFT(Table1[[#This Row],[Rating After]],3)</f>
        <v>4.2</v>
      </c>
      <c r="AA182" s="11">
        <f>Table1[[#This Row],[Revenue ($)]]/(Table1[[#This Row],[Distance (KM)]])</f>
        <v>5.7689486552567235</v>
      </c>
    </row>
    <row r="183" spans="1:27" x14ac:dyDescent="0.3">
      <c r="A183" t="s">
        <v>833</v>
      </c>
      <c r="B183" s="1" t="s">
        <v>1833</v>
      </c>
      <c r="C183" s="1" t="s">
        <v>2133</v>
      </c>
      <c r="D183" s="1" t="s">
        <v>1845</v>
      </c>
      <c r="E183" s="1" t="str">
        <f t="shared" si="9"/>
        <v>2024/02/04</v>
      </c>
      <c r="F183" s="1" t="s">
        <v>1843</v>
      </c>
      <c r="G183" t="str">
        <f t="shared" si="12"/>
        <v>2024/02/04</v>
      </c>
      <c r="H183" s="13" t="s">
        <v>2161</v>
      </c>
      <c r="I183" s="7">
        <f>(Table1[[#This Row],[Actual Arrival]]-Table1[[#This Row],[Ezpected_Arrival_After]])*24</f>
        <v>14.000000000058208</v>
      </c>
      <c r="J183" s="7">
        <f>(Table1[[#This Row],[Actual_Arrival After]]-Table1[[#This Row],[Ezpected_Arrival_After]])</f>
        <v>0</v>
      </c>
      <c r="K183" s="7">
        <f>IF(Table1[[#This Row],[Actual_Arrival After]]&lt;=Table1[[#This Row],[Ezpected_Arrival_After]],1,0)</f>
        <v>1</v>
      </c>
      <c r="L183" s="7">
        <f>(Table1[[#This Row],[Actual_Arrival After]]-Table1[[#This Row],[Dispatch_After]])</f>
        <v>0</v>
      </c>
      <c r="M183" t="s">
        <v>2029</v>
      </c>
      <c r="N183">
        <v>542</v>
      </c>
      <c r="O183" s="16">
        <v>743</v>
      </c>
      <c r="P183" s="16">
        <v>573</v>
      </c>
      <c r="Q183">
        <v>23</v>
      </c>
      <c r="R183" t="str">
        <f t="shared" si="10"/>
        <v>OK</v>
      </c>
      <c r="S183" t="s">
        <v>2033</v>
      </c>
      <c r="T183" t="s">
        <v>2038</v>
      </c>
      <c r="U183" t="s">
        <v>2070</v>
      </c>
      <c r="V183" t="s">
        <v>2093</v>
      </c>
      <c r="W183" t="s">
        <v>2097</v>
      </c>
      <c r="X183">
        <v>4.5</v>
      </c>
      <c r="Y183">
        <f t="shared" si="11"/>
        <v>4.5</v>
      </c>
      <c r="Z183" s="14" t="str">
        <f>LEFT(Table1[[#This Row],[Rating After]],3)</f>
        <v>4.5</v>
      </c>
      <c r="AA183" s="11">
        <f>Table1[[#This Row],[Revenue ($)]]/(Table1[[#This Row],[Distance (KM)]])</f>
        <v>1.3708487084870848</v>
      </c>
    </row>
    <row r="184" spans="1:27" x14ac:dyDescent="0.3">
      <c r="A184" t="s">
        <v>832</v>
      </c>
      <c r="B184" s="1" t="s">
        <v>1832</v>
      </c>
      <c r="C184" s="1" t="s">
        <v>2133</v>
      </c>
      <c r="D184" s="1" t="s">
        <v>1844</v>
      </c>
      <c r="E184" s="1" t="str">
        <f t="shared" si="9"/>
        <v>2024/02/04</v>
      </c>
      <c r="F184" s="1" t="s">
        <v>1842</v>
      </c>
      <c r="G184" t="str">
        <f t="shared" si="12"/>
        <v>2024/02/04</v>
      </c>
      <c r="H184" s="13" t="s">
        <v>2161</v>
      </c>
      <c r="I184" s="7">
        <f>(Table1[[#This Row],[Actual Arrival]]-Table1[[#This Row],[Ezpected_Arrival_After]])*24</f>
        <v>12.999999999941792</v>
      </c>
      <c r="J184" s="7">
        <f>(Table1[[#This Row],[Actual_Arrival After]]-Table1[[#This Row],[Ezpected_Arrival_After]])</f>
        <v>0</v>
      </c>
      <c r="K184" s="7">
        <f>IF(Table1[[#This Row],[Actual_Arrival After]]&lt;=Table1[[#This Row],[Ezpected_Arrival_After]],1,0)</f>
        <v>1</v>
      </c>
      <c r="L184" s="7">
        <f>(Table1[[#This Row],[Actual_Arrival After]]-Table1[[#This Row],[Dispatch_After]])</f>
        <v>0</v>
      </c>
      <c r="M184" t="s">
        <v>2028</v>
      </c>
      <c r="N184">
        <v>961</v>
      </c>
      <c r="O184" s="16">
        <v>3768</v>
      </c>
      <c r="P184" s="16">
        <v>209</v>
      </c>
      <c r="Q184">
        <v>1</v>
      </c>
      <c r="R184" t="str">
        <f t="shared" si="10"/>
        <v>OK</v>
      </c>
      <c r="S184" t="s">
        <v>2033</v>
      </c>
      <c r="T184" t="s">
        <v>2038</v>
      </c>
      <c r="U184" t="s">
        <v>2056</v>
      </c>
      <c r="V184" t="s">
        <v>2094</v>
      </c>
      <c r="W184" t="s">
        <v>2097</v>
      </c>
      <c r="X184">
        <v>3.8</v>
      </c>
      <c r="Y184">
        <f t="shared" si="11"/>
        <v>3.8</v>
      </c>
      <c r="Z184" s="14" t="str">
        <f>LEFT(Table1[[#This Row],[Rating After]],3)</f>
        <v>3.8</v>
      </c>
      <c r="AA184" s="11">
        <f>Table1[[#This Row],[Revenue ($)]]/(Table1[[#This Row],[Distance (KM)]])</f>
        <v>3.9209157127991676</v>
      </c>
    </row>
    <row r="185" spans="1:27" x14ac:dyDescent="0.3">
      <c r="A185" t="s">
        <v>831</v>
      </c>
      <c r="B185" s="1" t="s">
        <v>1831</v>
      </c>
      <c r="C185" s="1" t="s">
        <v>2133</v>
      </c>
      <c r="D185" s="1" t="s">
        <v>1843</v>
      </c>
      <c r="E185" s="1" t="str">
        <f t="shared" si="9"/>
        <v>2024/02/04</v>
      </c>
      <c r="F185" s="1" t="s">
        <v>1841</v>
      </c>
      <c r="G185" t="str">
        <f t="shared" si="12"/>
        <v>2024/02/04</v>
      </c>
      <c r="H185" s="13" t="s">
        <v>2161</v>
      </c>
      <c r="I185" s="7">
        <f>(Table1[[#This Row],[Actual Arrival]]-Table1[[#This Row],[Ezpected_Arrival_After]])*24</f>
        <v>12</v>
      </c>
      <c r="J185" s="7">
        <f>(Table1[[#This Row],[Actual_Arrival After]]-Table1[[#This Row],[Ezpected_Arrival_After]])</f>
        <v>0</v>
      </c>
      <c r="K185" s="7">
        <f>IF(Table1[[#This Row],[Actual_Arrival After]]&lt;=Table1[[#This Row],[Ezpected_Arrival_After]],1,0)</f>
        <v>1</v>
      </c>
      <c r="L185" s="7">
        <f>(Table1[[#This Row],[Actual_Arrival After]]-Table1[[#This Row],[Dispatch_After]])</f>
        <v>0</v>
      </c>
      <c r="M185" t="s">
        <v>2031</v>
      </c>
      <c r="N185">
        <v>78</v>
      </c>
      <c r="O185" s="16">
        <v>2789</v>
      </c>
      <c r="P185" s="16">
        <v>214</v>
      </c>
      <c r="Q185">
        <v>26</v>
      </c>
      <c r="R185" t="str">
        <f t="shared" si="10"/>
        <v>OK</v>
      </c>
      <c r="S185" t="s">
        <v>2036</v>
      </c>
      <c r="T185" t="s">
        <v>2040</v>
      </c>
      <c r="U185" t="s">
        <v>2044</v>
      </c>
      <c r="V185" t="s">
        <v>2094</v>
      </c>
      <c r="W185" t="s">
        <v>2096</v>
      </c>
      <c r="X185">
        <v>4.2</v>
      </c>
      <c r="Y185">
        <f t="shared" si="11"/>
        <v>4.2</v>
      </c>
      <c r="Z185" s="14" t="str">
        <f>LEFT(Table1[[#This Row],[Rating After]],3)</f>
        <v>4.2</v>
      </c>
      <c r="AA185" s="11">
        <f>Table1[[#This Row],[Revenue ($)]]/(Table1[[#This Row],[Distance (KM)]])</f>
        <v>35.756410256410255</v>
      </c>
    </row>
    <row r="186" spans="1:27" x14ac:dyDescent="0.3">
      <c r="A186" t="s">
        <v>830</v>
      </c>
      <c r="B186" s="1" t="s">
        <v>1830</v>
      </c>
      <c r="C186" s="1" t="s">
        <v>2132</v>
      </c>
      <c r="D186" s="1" t="s">
        <v>1842</v>
      </c>
      <c r="E186" s="1" t="str">
        <f t="shared" si="9"/>
        <v>2024/02/04</v>
      </c>
      <c r="F186" s="1" t="s">
        <v>1840</v>
      </c>
      <c r="G186" t="str">
        <f t="shared" si="12"/>
        <v>2024/02/04</v>
      </c>
      <c r="H186" s="13" t="s">
        <v>2161</v>
      </c>
      <c r="I186" s="7">
        <f>(Table1[[#This Row],[Actual Arrival]]-Table1[[#This Row],[Ezpected_Arrival_After]])*24</f>
        <v>11.000000000058208</v>
      </c>
      <c r="J186" s="7">
        <f>(Table1[[#This Row],[Actual_Arrival After]]-Table1[[#This Row],[Ezpected_Arrival_After]])</f>
        <v>0</v>
      </c>
      <c r="K186" s="7">
        <f>IF(Table1[[#This Row],[Actual_Arrival After]]&lt;=Table1[[#This Row],[Ezpected_Arrival_After]],1,0)</f>
        <v>1</v>
      </c>
      <c r="L186" s="7">
        <f>(Table1[[#This Row],[Actual_Arrival After]]-Table1[[#This Row],[Dispatch_After]])</f>
        <v>1</v>
      </c>
      <c r="M186" t="s">
        <v>2027</v>
      </c>
      <c r="N186">
        <v>879</v>
      </c>
      <c r="O186" s="16">
        <v>2562</v>
      </c>
      <c r="P186" s="16">
        <v>354</v>
      </c>
      <c r="Q186">
        <v>15</v>
      </c>
      <c r="R186" t="str">
        <f t="shared" si="10"/>
        <v>OK</v>
      </c>
      <c r="S186" t="s">
        <v>2033</v>
      </c>
      <c r="T186" t="s">
        <v>2040</v>
      </c>
      <c r="U186" t="s">
        <v>2047</v>
      </c>
      <c r="V186" t="s">
        <v>2091</v>
      </c>
      <c r="W186" t="s">
        <v>2096</v>
      </c>
      <c r="Y186">
        <f t="shared" si="11"/>
        <v>4.3169491525423709</v>
      </c>
      <c r="Z186" s="14" t="str">
        <f>LEFT(Table1[[#This Row],[Rating After]],3)</f>
        <v>4.3</v>
      </c>
      <c r="AA186" s="11">
        <f>Table1[[#This Row],[Revenue ($)]]/(Table1[[#This Row],[Distance (KM)]])</f>
        <v>2.9146757679180886</v>
      </c>
    </row>
    <row r="187" spans="1:27" x14ac:dyDescent="0.3">
      <c r="A187" t="s">
        <v>829</v>
      </c>
      <c r="B187" s="1" t="s">
        <v>1829</v>
      </c>
      <c r="C187" s="1" t="s">
        <v>2132</v>
      </c>
      <c r="D187" s="1" t="s">
        <v>1841</v>
      </c>
      <c r="E187" s="1" t="str">
        <f t="shared" si="9"/>
        <v>2024/02/04</v>
      </c>
      <c r="F187" s="1" t="s">
        <v>1839</v>
      </c>
      <c r="G187" t="str">
        <f t="shared" si="12"/>
        <v>2024/02/04</v>
      </c>
      <c r="H187" s="13" t="s">
        <v>2161</v>
      </c>
      <c r="I187" s="7">
        <f>(Table1[[#This Row],[Actual Arrival]]-Table1[[#This Row],[Ezpected_Arrival_After]])*24</f>
        <v>9.9999999999417923</v>
      </c>
      <c r="J187" s="7">
        <f>(Table1[[#This Row],[Actual_Arrival After]]-Table1[[#This Row],[Ezpected_Arrival_After]])</f>
        <v>0</v>
      </c>
      <c r="K187" s="7">
        <f>IF(Table1[[#This Row],[Actual_Arrival After]]&lt;=Table1[[#This Row],[Ezpected_Arrival_After]],1,0)</f>
        <v>1</v>
      </c>
      <c r="L187" s="7">
        <f>(Table1[[#This Row],[Actual_Arrival After]]-Table1[[#This Row],[Dispatch_After]])</f>
        <v>1</v>
      </c>
      <c r="M187" t="s">
        <v>2027</v>
      </c>
      <c r="N187">
        <v>708</v>
      </c>
      <c r="O187" s="16">
        <v>2214</v>
      </c>
      <c r="P187" s="16">
        <v>183</v>
      </c>
      <c r="Q187">
        <v>9</v>
      </c>
      <c r="R187" t="str">
        <f t="shared" si="10"/>
        <v>OK</v>
      </c>
      <c r="S187" t="s">
        <v>2036</v>
      </c>
      <c r="T187" t="s">
        <v>2039</v>
      </c>
      <c r="U187" t="s">
        <v>2051</v>
      </c>
      <c r="V187" t="s">
        <v>2094</v>
      </c>
      <c r="W187" t="s">
        <v>2097</v>
      </c>
      <c r="X187">
        <v>4</v>
      </c>
      <c r="Y187">
        <f t="shared" si="11"/>
        <v>4</v>
      </c>
      <c r="Z187" s="14" t="str">
        <f>LEFT(Table1[[#This Row],[Rating After]],3)</f>
        <v>4</v>
      </c>
      <c r="AA187" s="11">
        <f>Table1[[#This Row],[Revenue ($)]]/(Table1[[#This Row],[Distance (KM)]])</f>
        <v>3.1271186440677967</v>
      </c>
    </row>
    <row r="188" spans="1:27" x14ac:dyDescent="0.3">
      <c r="A188" t="s">
        <v>828</v>
      </c>
      <c r="B188" s="1" t="s">
        <v>1828</v>
      </c>
      <c r="C188" s="1" t="s">
        <v>2132</v>
      </c>
      <c r="D188" s="1" t="s">
        <v>1840</v>
      </c>
      <c r="E188" s="1" t="str">
        <f t="shared" si="9"/>
        <v>2024/02/04</v>
      </c>
      <c r="F188" s="1" t="s">
        <v>1838</v>
      </c>
      <c r="G188" t="str">
        <f t="shared" si="12"/>
        <v>2024/02/04</v>
      </c>
      <c r="H188" s="13" t="s">
        <v>2161</v>
      </c>
      <c r="I188" s="7">
        <f>(Table1[[#This Row],[Actual Arrival]]-Table1[[#This Row],[Ezpected_Arrival_After]])*24</f>
        <v>9</v>
      </c>
      <c r="J188" s="7">
        <f>(Table1[[#This Row],[Actual_Arrival After]]-Table1[[#This Row],[Ezpected_Arrival_After]])</f>
        <v>0</v>
      </c>
      <c r="K188" s="7">
        <f>IF(Table1[[#This Row],[Actual_Arrival After]]&lt;=Table1[[#This Row],[Ezpected_Arrival_After]],1,0)</f>
        <v>1</v>
      </c>
      <c r="L188" s="7">
        <f>(Table1[[#This Row],[Actual_Arrival After]]-Table1[[#This Row],[Dispatch_After]])</f>
        <v>1</v>
      </c>
      <c r="M188" t="s">
        <v>2027</v>
      </c>
      <c r="N188">
        <v>555</v>
      </c>
      <c r="O188" s="16">
        <v>2164</v>
      </c>
      <c r="P188" s="16">
        <v>664</v>
      </c>
      <c r="Q188">
        <v>3</v>
      </c>
      <c r="R188" t="str">
        <f t="shared" si="10"/>
        <v>OK</v>
      </c>
      <c r="S188" t="s">
        <v>2035</v>
      </c>
      <c r="T188" t="s">
        <v>2039</v>
      </c>
      <c r="U188" t="s">
        <v>2077</v>
      </c>
      <c r="V188" t="s">
        <v>2092</v>
      </c>
      <c r="W188" t="s">
        <v>2097</v>
      </c>
      <c r="Y188">
        <f t="shared" si="11"/>
        <v>4.280555555555555</v>
      </c>
      <c r="Z188" s="14" t="str">
        <f>LEFT(Table1[[#This Row],[Rating After]],3)</f>
        <v>4.2</v>
      </c>
      <c r="AA188" s="11">
        <f>Table1[[#This Row],[Revenue ($)]]/(Table1[[#This Row],[Distance (KM)]])</f>
        <v>3.8990990990990992</v>
      </c>
    </row>
    <row r="189" spans="1:27" x14ac:dyDescent="0.3">
      <c r="A189" t="s">
        <v>827</v>
      </c>
      <c r="B189" s="1" t="s">
        <v>1827</v>
      </c>
      <c r="C189" s="1" t="s">
        <v>2132</v>
      </c>
      <c r="D189" s="1" t="s">
        <v>1839</v>
      </c>
      <c r="E189" s="1" t="str">
        <f t="shared" si="9"/>
        <v>2024/02/04</v>
      </c>
      <c r="F189" s="1" t="s">
        <v>1837</v>
      </c>
      <c r="G189" t="str">
        <f t="shared" si="12"/>
        <v>2024/02/04</v>
      </c>
      <c r="H189" s="13" t="s">
        <v>2161</v>
      </c>
      <c r="I189" s="7">
        <f>(Table1[[#This Row],[Actual Arrival]]-Table1[[#This Row],[Ezpected_Arrival_After]])*24</f>
        <v>8.0000000000582077</v>
      </c>
      <c r="J189" s="7">
        <f>(Table1[[#This Row],[Actual_Arrival After]]-Table1[[#This Row],[Ezpected_Arrival_After]])</f>
        <v>0</v>
      </c>
      <c r="K189" s="7">
        <f>IF(Table1[[#This Row],[Actual_Arrival After]]&lt;=Table1[[#This Row],[Ezpected_Arrival_After]],1,0)</f>
        <v>1</v>
      </c>
      <c r="L189" s="7">
        <f>(Table1[[#This Row],[Actual_Arrival After]]-Table1[[#This Row],[Dispatch_After]])</f>
        <v>1</v>
      </c>
      <c r="M189" t="s">
        <v>2027</v>
      </c>
      <c r="N189">
        <v>978</v>
      </c>
      <c r="O189" s="16">
        <v>3294</v>
      </c>
      <c r="P189" s="16">
        <v>514</v>
      </c>
      <c r="Q189">
        <v>27</v>
      </c>
      <c r="R189" t="str">
        <f t="shared" si="10"/>
        <v>OK</v>
      </c>
      <c r="S189" t="s">
        <v>2035</v>
      </c>
      <c r="T189" t="s">
        <v>2040</v>
      </c>
      <c r="U189" t="s">
        <v>2058</v>
      </c>
      <c r="V189" t="s">
        <v>2094</v>
      </c>
      <c r="W189" t="s">
        <v>2097</v>
      </c>
      <c r="X189">
        <v>3.8</v>
      </c>
      <c r="Y189">
        <f t="shared" si="11"/>
        <v>3.8</v>
      </c>
      <c r="Z189" s="14" t="str">
        <f>LEFT(Table1[[#This Row],[Rating After]],3)</f>
        <v>3.8</v>
      </c>
      <c r="AA189" s="11">
        <f>Table1[[#This Row],[Revenue ($)]]/(Table1[[#This Row],[Distance (KM)]])</f>
        <v>3.3680981595092025</v>
      </c>
    </row>
    <row r="190" spans="1:27" x14ac:dyDescent="0.3">
      <c r="A190" t="s">
        <v>826</v>
      </c>
      <c r="B190" s="1" t="s">
        <v>1826</v>
      </c>
      <c r="C190" s="1" t="s">
        <v>2132</v>
      </c>
      <c r="D190" s="1" t="s">
        <v>1838</v>
      </c>
      <c r="E190" s="1" t="str">
        <f t="shared" si="9"/>
        <v>2024/02/04</v>
      </c>
      <c r="F190" s="1" t="s">
        <v>1836</v>
      </c>
      <c r="G190" t="str">
        <f t="shared" si="12"/>
        <v>2024/02/04</v>
      </c>
      <c r="H190" s="13" t="s">
        <v>2161</v>
      </c>
      <c r="I190" s="7">
        <f>(Table1[[#This Row],[Actual Arrival]]-Table1[[#This Row],[Ezpected_Arrival_After]])*24</f>
        <v>6.9999999999417923</v>
      </c>
      <c r="J190" s="7">
        <f>(Table1[[#This Row],[Actual_Arrival After]]-Table1[[#This Row],[Ezpected_Arrival_After]])</f>
        <v>0</v>
      </c>
      <c r="K190" s="7">
        <f>IF(Table1[[#This Row],[Actual_Arrival After]]&lt;=Table1[[#This Row],[Ezpected_Arrival_After]],1,0)</f>
        <v>1</v>
      </c>
      <c r="L190" s="7">
        <f>(Table1[[#This Row],[Actual_Arrival After]]-Table1[[#This Row],[Dispatch_After]])</f>
        <v>1</v>
      </c>
      <c r="M190" t="s">
        <v>2032</v>
      </c>
      <c r="N190">
        <v>657</v>
      </c>
      <c r="O190" s="16">
        <v>3649</v>
      </c>
      <c r="P190" s="16">
        <v>747</v>
      </c>
      <c r="Q190">
        <v>24</v>
      </c>
      <c r="R190" t="str">
        <f t="shared" si="10"/>
        <v>OK</v>
      </c>
      <c r="S190" t="s">
        <v>2034</v>
      </c>
      <c r="T190" t="s">
        <v>2037</v>
      </c>
      <c r="U190" t="s">
        <v>2057</v>
      </c>
      <c r="V190" t="s">
        <v>2095</v>
      </c>
      <c r="W190" t="s">
        <v>2096</v>
      </c>
      <c r="X190">
        <v>4.7</v>
      </c>
      <c r="Y190">
        <f t="shared" si="11"/>
        <v>4.7</v>
      </c>
      <c r="Z190" s="14" t="str">
        <f>LEFT(Table1[[#This Row],[Rating After]],3)</f>
        <v>4.7</v>
      </c>
      <c r="AA190" s="11">
        <f>Table1[[#This Row],[Revenue ($)]]/(Table1[[#This Row],[Distance (KM)]])</f>
        <v>5.5540334855403346</v>
      </c>
    </row>
    <row r="191" spans="1:27" x14ac:dyDescent="0.3">
      <c r="A191" t="s">
        <v>825</v>
      </c>
      <c r="B191" s="1" t="s">
        <v>1825</v>
      </c>
      <c r="C191" s="1" t="s">
        <v>2132</v>
      </c>
      <c r="D191" s="1" t="s">
        <v>1837</v>
      </c>
      <c r="E191" s="1" t="str">
        <f t="shared" si="9"/>
        <v>2024/02/04</v>
      </c>
      <c r="F191" s="1" t="s">
        <v>1835</v>
      </c>
      <c r="G191" t="str">
        <f t="shared" si="12"/>
        <v>2024/02/04</v>
      </c>
      <c r="H191" s="13" t="s">
        <v>2161</v>
      </c>
      <c r="I191" s="7">
        <f>(Table1[[#This Row],[Actual Arrival]]-Table1[[#This Row],[Ezpected_Arrival_After]])*24</f>
        <v>6</v>
      </c>
      <c r="J191" s="7">
        <f>(Table1[[#This Row],[Actual_Arrival After]]-Table1[[#This Row],[Ezpected_Arrival_After]])</f>
        <v>0</v>
      </c>
      <c r="K191" s="7">
        <f>IF(Table1[[#This Row],[Actual_Arrival After]]&lt;=Table1[[#This Row],[Ezpected_Arrival_After]],1,0)</f>
        <v>1</v>
      </c>
      <c r="L191" s="7">
        <f>(Table1[[#This Row],[Actual_Arrival After]]-Table1[[#This Row],[Dispatch_After]])</f>
        <v>1</v>
      </c>
      <c r="M191" t="s">
        <v>2032</v>
      </c>
      <c r="N191">
        <v>329</v>
      </c>
      <c r="O191" s="16">
        <v>3661</v>
      </c>
      <c r="P191" s="16">
        <v>712</v>
      </c>
      <c r="Q191">
        <v>16</v>
      </c>
      <c r="R191" t="str">
        <f t="shared" si="10"/>
        <v>OK</v>
      </c>
      <c r="S191" t="s">
        <v>2034</v>
      </c>
      <c r="T191" t="s">
        <v>2039</v>
      </c>
      <c r="U191" t="s">
        <v>2079</v>
      </c>
      <c r="V191" t="s">
        <v>2091</v>
      </c>
      <c r="W191" t="s">
        <v>2097</v>
      </c>
      <c r="Y191">
        <f t="shared" si="11"/>
        <v>4.2415584415584409</v>
      </c>
      <c r="Z191" s="14" t="str">
        <f>LEFT(Table1[[#This Row],[Rating After]],3)</f>
        <v>4.2</v>
      </c>
      <c r="AA191" s="11">
        <f>Table1[[#This Row],[Revenue ($)]]/(Table1[[#This Row],[Distance (KM)]])</f>
        <v>11.127659574468085</v>
      </c>
    </row>
    <row r="192" spans="1:27" x14ac:dyDescent="0.3">
      <c r="A192" t="s">
        <v>824</v>
      </c>
      <c r="B192" s="1" t="s">
        <v>1824</v>
      </c>
      <c r="C192" s="1" t="s">
        <v>2132</v>
      </c>
      <c r="D192" s="1" t="s">
        <v>1836</v>
      </c>
      <c r="E192" s="1" t="str">
        <f t="shared" si="9"/>
        <v>2024/02/04</v>
      </c>
      <c r="F192" s="1" t="s">
        <v>1834</v>
      </c>
      <c r="G192" t="str">
        <f t="shared" si="12"/>
        <v>2024/02/04</v>
      </c>
      <c r="H192" s="13" t="s">
        <v>2161</v>
      </c>
      <c r="I192" s="7">
        <f>(Table1[[#This Row],[Actual Arrival]]-Table1[[#This Row],[Ezpected_Arrival_After]])*24</f>
        <v>5.0000000000582077</v>
      </c>
      <c r="J192" s="7">
        <f>(Table1[[#This Row],[Actual_Arrival After]]-Table1[[#This Row],[Ezpected_Arrival_After]])</f>
        <v>0</v>
      </c>
      <c r="K192" s="7">
        <f>IF(Table1[[#This Row],[Actual_Arrival After]]&lt;=Table1[[#This Row],[Ezpected_Arrival_After]],1,0)</f>
        <v>1</v>
      </c>
      <c r="L192" s="7">
        <f>(Table1[[#This Row],[Actual_Arrival After]]-Table1[[#This Row],[Dispatch_After]])</f>
        <v>1</v>
      </c>
      <c r="M192" t="s">
        <v>2028</v>
      </c>
      <c r="N192">
        <v>666</v>
      </c>
      <c r="O192" s="16">
        <v>789</v>
      </c>
      <c r="P192" s="16">
        <v>169</v>
      </c>
      <c r="Q192">
        <v>6</v>
      </c>
      <c r="R192" t="str">
        <f t="shared" si="10"/>
        <v>OK</v>
      </c>
      <c r="S192" t="s">
        <v>2036</v>
      </c>
      <c r="T192" t="s">
        <v>2037</v>
      </c>
      <c r="U192" t="s">
        <v>2084</v>
      </c>
      <c r="V192" t="s">
        <v>2094</v>
      </c>
      <c r="W192" t="s">
        <v>2096</v>
      </c>
      <c r="X192">
        <v>4</v>
      </c>
      <c r="Y192">
        <f t="shared" si="11"/>
        <v>4</v>
      </c>
      <c r="Z192" s="14" t="str">
        <f>LEFT(Table1[[#This Row],[Rating After]],3)</f>
        <v>4</v>
      </c>
      <c r="AA192" s="11">
        <f>Table1[[#This Row],[Revenue ($)]]/(Table1[[#This Row],[Distance (KM)]])</f>
        <v>1.1846846846846846</v>
      </c>
    </row>
    <row r="193" spans="1:27" x14ac:dyDescent="0.3">
      <c r="A193" t="s">
        <v>823</v>
      </c>
      <c r="B193" s="1" t="s">
        <v>1823</v>
      </c>
      <c r="C193" s="1" t="s">
        <v>2132</v>
      </c>
      <c r="D193" s="1" t="s">
        <v>1835</v>
      </c>
      <c r="E193" s="1" t="str">
        <f t="shared" si="9"/>
        <v>2024/02/04</v>
      </c>
      <c r="F193" s="1" t="s">
        <v>1833</v>
      </c>
      <c r="G193" t="str">
        <f t="shared" si="12"/>
        <v>2024/02/04</v>
      </c>
      <c r="H193" s="13" t="s">
        <v>2161</v>
      </c>
      <c r="I193" s="7">
        <f>(Table1[[#This Row],[Actual Arrival]]-Table1[[#This Row],[Ezpected_Arrival_After]])*24</f>
        <v>3.9999999999417923</v>
      </c>
      <c r="J193" s="7">
        <f>(Table1[[#This Row],[Actual_Arrival After]]-Table1[[#This Row],[Ezpected_Arrival_After]])</f>
        <v>0</v>
      </c>
      <c r="K193" s="7">
        <f>IF(Table1[[#This Row],[Actual_Arrival After]]&lt;=Table1[[#This Row],[Ezpected_Arrival_After]],1,0)</f>
        <v>1</v>
      </c>
      <c r="L193" s="7">
        <f>(Table1[[#This Row],[Actual_Arrival After]]-Table1[[#This Row],[Dispatch_After]])</f>
        <v>1</v>
      </c>
      <c r="M193" t="s">
        <v>2027</v>
      </c>
      <c r="N193">
        <v>103</v>
      </c>
      <c r="O193" s="16">
        <v>4103</v>
      </c>
      <c r="P193" s="16">
        <v>699</v>
      </c>
      <c r="Q193">
        <v>2</v>
      </c>
      <c r="R193" t="str">
        <f t="shared" si="10"/>
        <v>OK</v>
      </c>
      <c r="S193" t="s">
        <v>2036</v>
      </c>
      <c r="T193" t="s">
        <v>2040</v>
      </c>
      <c r="U193" t="s">
        <v>2077</v>
      </c>
      <c r="V193" t="s">
        <v>2091</v>
      </c>
      <c r="W193" t="s">
        <v>2097</v>
      </c>
      <c r="X193">
        <v>4</v>
      </c>
      <c r="Y193">
        <f t="shared" si="11"/>
        <v>4</v>
      </c>
      <c r="Z193" s="14" t="str">
        <f>LEFT(Table1[[#This Row],[Rating After]],3)</f>
        <v>4</v>
      </c>
      <c r="AA193" s="11">
        <f>Table1[[#This Row],[Revenue ($)]]/(Table1[[#This Row],[Distance (KM)]])</f>
        <v>39.834951456310677</v>
      </c>
    </row>
    <row r="194" spans="1:27" x14ac:dyDescent="0.3">
      <c r="A194" t="s">
        <v>822</v>
      </c>
      <c r="B194" s="1" t="s">
        <v>1822</v>
      </c>
      <c r="C194" s="1" t="s">
        <v>2132</v>
      </c>
      <c r="D194" s="1" t="s">
        <v>1834</v>
      </c>
      <c r="E194" s="1" t="str">
        <f t="shared" ref="E194:E257" si="13">TEXT(D194,"yyyy/mm/dd")</f>
        <v>2024/02/04</v>
      </c>
      <c r="F194" s="1" t="s">
        <v>1832</v>
      </c>
      <c r="G194" t="str">
        <f t="shared" si="12"/>
        <v>2024/02/04</v>
      </c>
      <c r="H194" s="13" t="s">
        <v>2161</v>
      </c>
      <c r="I194" s="7">
        <f>(Table1[[#This Row],[Actual Arrival]]-Table1[[#This Row],[Ezpected_Arrival_After]])*24</f>
        <v>3</v>
      </c>
      <c r="J194" s="7">
        <f>(Table1[[#This Row],[Actual_Arrival After]]-Table1[[#This Row],[Ezpected_Arrival_After]])</f>
        <v>0</v>
      </c>
      <c r="K194" s="7">
        <f>IF(Table1[[#This Row],[Actual_Arrival After]]&lt;=Table1[[#This Row],[Ezpected_Arrival_After]],1,0)</f>
        <v>1</v>
      </c>
      <c r="L194" s="7">
        <f>(Table1[[#This Row],[Actual_Arrival After]]-Table1[[#This Row],[Dispatch_After]])</f>
        <v>1</v>
      </c>
      <c r="M194" t="s">
        <v>2027</v>
      </c>
      <c r="N194">
        <v>771</v>
      </c>
      <c r="O194" s="16">
        <v>1232</v>
      </c>
      <c r="P194" s="16">
        <v>113</v>
      </c>
      <c r="Q194">
        <v>8</v>
      </c>
      <c r="R194" t="str">
        <f t="shared" ref="R194:R257" si="14">IF(Q194&lt;=0, "Flag Record", "OK")</f>
        <v>OK</v>
      </c>
      <c r="S194" t="s">
        <v>2034</v>
      </c>
      <c r="T194" t="s">
        <v>2037</v>
      </c>
      <c r="U194" t="s">
        <v>2081</v>
      </c>
      <c r="V194" t="s">
        <v>2093</v>
      </c>
      <c r="W194" t="s">
        <v>2097</v>
      </c>
      <c r="X194">
        <v>4.7</v>
      </c>
      <c r="Y194">
        <f t="shared" ref="Y194:Y257" si="15">IF(ISBLANK(X194), AVERAGEIFS(X:X, V:V, V194, W:W, W194), X194)</f>
        <v>4.7</v>
      </c>
      <c r="Z194" s="14" t="str">
        <f>LEFT(Table1[[#This Row],[Rating After]],3)</f>
        <v>4.7</v>
      </c>
      <c r="AA194" s="11">
        <f>Table1[[#This Row],[Revenue ($)]]/(Table1[[#This Row],[Distance (KM)]])</f>
        <v>1.5979247730220494</v>
      </c>
    </row>
    <row r="195" spans="1:27" x14ac:dyDescent="0.3">
      <c r="A195" t="s">
        <v>821</v>
      </c>
      <c r="B195" s="1" t="s">
        <v>1821</v>
      </c>
      <c r="C195" s="1" t="s">
        <v>2132</v>
      </c>
      <c r="D195" s="1" t="s">
        <v>1833</v>
      </c>
      <c r="E195" s="1" t="str">
        <f t="shared" si="13"/>
        <v>2024/02/04</v>
      </c>
      <c r="F195" s="1" t="s">
        <v>1831</v>
      </c>
      <c r="G195" t="str">
        <f t="shared" si="12"/>
        <v>2024/02/04</v>
      </c>
      <c r="H195" s="13" t="s">
        <v>2161</v>
      </c>
      <c r="I195" s="7">
        <f>(Table1[[#This Row],[Actual Arrival]]-Table1[[#This Row],[Ezpected_Arrival_After]])*24</f>
        <v>2.0000000000582077</v>
      </c>
      <c r="J195" s="7">
        <f>(Table1[[#This Row],[Actual_Arrival After]]-Table1[[#This Row],[Ezpected_Arrival_After]])</f>
        <v>0</v>
      </c>
      <c r="K195" s="7">
        <f>IF(Table1[[#This Row],[Actual_Arrival After]]&lt;=Table1[[#This Row],[Ezpected_Arrival_After]],1,0)</f>
        <v>1</v>
      </c>
      <c r="L195" s="7">
        <f>(Table1[[#This Row],[Actual_Arrival After]]-Table1[[#This Row],[Dispatch_After]])</f>
        <v>1</v>
      </c>
      <c r="M195" t="s">
        <v>2032</v>
      </c>
      <c r="N195">
        <v>338</v>
      </c>
      <c r="O195" s="16">
        <v>2368</v>
      </c>
      <c r="P195" s="16">
        <v>304</v>
      </c>
      <c r="Q195">
        <v>16</v>
      </c>
      <c r="R195" t="str">
        <f t="shared" si="14"/>
        <v>OK</v>
      </c>
      <c r="S195" t="s">
        <v>2034</v>
      </c>
      <c r="T195" t="s">
        <v>2039</v>
      </c>
      <c r="U195" t="s">
        <v>2058</v>
      </c>
      <c r="V195" t="s">
        <v>2092</v>
      </c>
      <c r="W195" t="s">
        <v>2097</v>
      </c>
      <c r="Y195">
        <f t="shared" si="15"/>
        <v>4.280555555555555</v>
      </c>
      <c r="Z195" s="14" t="str">
        <f>LEFT(Table1[[#This Row],[Rating After]],3)</f>
        <v>4.2</v>
      </c>
      <c r="AA195" s="11">
        <f>Table1[[#This Row],[Revenue ($)]]/(Table1[[#This Row],[Distance (KM)]])</f>
        <v>7.0059171597633139</v>
      </c>
    </row>
    <row r="196" spans="1:27" x14ac:dyDescent="0.3">
      <c r="A196" t="s">
        <v>820</v>
      </c>
      <c r="B196" s="1" t="s">
        <v>1820</v>
      </c>
      <c r="C196" s="1" t="s">
        <v>2132</v>
      </c>
      <c r="D196" s="1" t="s">
        <v>1832</v>
      </c>
      <c r="E196" s="1" t="str">
        <f t="shared" si="13"/>
        <v>2024/02/04</v>
      </c>
      <c r="F196" s="1" t="s">
        <v>1830</v>
      </c>
      <c r="G196" t="str">
        <f t="shared" si="12"/>
        <v>2024/02/03</v>
      </c>
      <c r="H196" s="13" t="s">
        <v>2161</v>
      </c>
      <c r="I196" s="7">
        <f>(Table1[[#This Row],[Actual Arrival]]-Table1[[#This Row],[Ezpected_Arrival_After]])*24</f>
        <v>24.999999999941792</v>
      </c>
      <c r="J196" s="7">
        <f>(Table1[[#This Row],[Actual_Arrival After]]-Table1[[#This Row],[Ezpected_Arrival_After]])</f>
        <v>1</v>
      </c>
      <c r="K196" s="7">
        <f>IF(Table1[[#This Row],[Actual_Arrival After]]&lt;=Table1[[#This Row],[Ezpected_Arrival_After]],1,0)</f>
        <v>0</v>
      </c>
      <c r="L196" s="7">
        <f>(Table1[[#This Row],[Actual_Arrival After]]-Table1[[#This Row],[Dispatch_After]])</f>
        <v>1</v>
      </c>
      <c r="M196" t="s">
        <v>2029</v>
      </c>
      <c r="N196">
        <v>297</v>
      </c>
      <c r="O196" s="16">
        <v>4853</v>
      </c>
      <c r="P196" s="16">
        <v>500</v>
      </c>
      <c r="Q196">
        <v>23</v>
      </c>
      <c r="R196" t="str">
        <f t="shared" si="14"/>
        <v>OK</v>
      </c>
      <c r="S196" t="s">
        <v>2034</v>
      </c>
      <c r="T196" t="s">
        <v>2038</v>
      </c>
      <c r="U196" t="s">
        <v>2058</v>
      </c>
      <c r="V196" t="s">
        <v>2095</v>
      </c>
      <c r="W196" t="s">
        <v>2097</v>
      </c>
      <c r="X196">
        <v>4.7</v>
      </c>
      <c r="Y196">
        <f t="shared" si="15"/>
        <v>4.7</v>
      </c>
      <c r="Z196" s="14" t="str">
        <f>LEFT(Table1[[#This Row],[Rating After]],3)</f>
        <v>4.7</v>
      </c>
      <c r="AA196" s="11">
        <f>Table1[[#This Row],[Revenue ($)]]/(Table1[[#This Row],[Distance (KM)]])</f>
        <v>16.340067340067339</v>
      </c>
    </row>
    <row r="197" spans="1:27" x14ac:dyDescent="0.3">
      <c r="A197" t="s">
        <v>819</v>
      </c>
      <c r="B197" s="1" t="s">
        <v>1819</v>
      </c>
      <c r="C197" s="1" t="s">
        <v>2132</v>
      </c>
      <c r="D197" s="1" t="s">
        <v>1831</v>
      </c>
      <c r="E197" s="1" t="str">
        <f t="shared" si="13"/>
        <v>2024/02/04</v>
      </c>
      <c r="F197" s="1" t="s">
        <v>1829</v>
      </c>
      <c r="G197" t="str">
        <f t="shared" si="12"/>
        <v>2024/02/03</v>
      </c>
      <c r="H197" s="13" t="s">
        <v>2161</v>
      </c>
      <c r="I197" s="7">
        <f>(Table1[[#This Row],[Actual Arrival]]-Table1[[#This Row],[Ezpected_Arrival_After]])*24</f>
        <v>24</v>
      </c>
      <c r="J197" s="7">
        <f>(Table1[[#This Row],[Actual_Arrival After]]-Table1[[#This Row],[Ezpected_Arrival_After]])</f>
        <v>1</v>
      </c>
      <c r="K197" s="7">
        <f>IF(Table1[[#This Row],[Actual_Arrival After]]&lt;=Table1[[#This Row],[Ezpected_Arrival_After]],1,0)</f>
        <v>0</v>
      </c>
      <c r="L197" s="7">
        <f>(Table1[[#This Row],[Actual_Arrival After]]-Table1[[#This Row],[Dispatch_After]])</f>
        <v>1</v>
      </c>
      <c r="M197" t="s">
        <v>2027</v>
      </c>
      <c r="N197">
        <v>545</v>
      </c>
      <c r="O197" s="16">
        <v>1322</v>
      </c>
      <c r="P197" s="16">
        <v>548</v>
      </c>
      <c r="Q197">
        <v>22</v>
      </c>
      <c r="R197" t="str">
        <f t="shared" si="14"/>
        <v>OK</v>
      </c>
      <c r="S197" t="s">
        <v>2035</v>
      </c>
      <c r="T197" t="s">
        <v>2038</v>
      </c>
      <c r="U197" t="s">
        <v>2083</v>
      </c>
      <c r="V197" t="s">
        <v>2092</v>
      </c>
      <c r="W197" t="s">
        <v>2097</v>
      </c>
      <c r="X197">
        <v>3.8</v>
      </c>
      <c r="Y197">
        <f t="shared" si="15"/>
        <v>3.8</v>
      </c>
      <c r="Z197" s="14" t="str">
        <f>LEFT(Table1[[#This Row],[Rating After]],3)</f>
        <v>3.8</v>
      </c>
      <c r="AA197" s="11">
        <f>Table1[[#This Row],[Revenue ($)]]/(Table1[[#This Row],[Distance (KM)]])</f>
        <v>2.4256880733944954</v>
      </c>
    </row>
    <row r="198" spans="1:27" x14ac:dyDescent="0.3">
      <c r="A198" t="s">
        <v>818</v>
      </c>
      <c r="B198" s="1" t="s">
        <v>1818</v>
      </c>
      <c r="C198" s="1" t="s">
        <v>2132</v>
      </c>
      <c r="D198" s="1" t="s">
        <v>1830</v>
      </c>
      <c r="E198" s="1" t="str">
        <f t="shared" si="13"/>
        <v>2024/02/03</v>
      </c>
      <c r="F198" s="1" t="s">
        <v>1828</v>
      </c>
      <c r="G198" t="str">
        <f t="shared" si="12"/>
        <v>2024/02/03</v>
      </c>
      <c r="H198" s="13" t="s">
        <v>2161</v>
      </c>
      <c r="I198" s="7">
        <f>(Table1[[#This Row],[Actual Arrival]]-Table1[[#This Row],[Ezpected_Arrival_After]])*24</f>
        <v>23.000000000058208</v>
      </c>
      <c r="J198" s="7">
        <f>(Table1[[#This Row],[Actual_Arrival After]]-Table1[[#This Row],[Ezpected_Arrival_After]])</f>
        <v>0</v>
      </c>
      <c r="K198" s="7">
        <f>IF(Table1[[#This Row],[Actual_Arrival After]]&lt;=Table1[[#This Row],[Ezpected_Arrival_After]],1,0)</f>
        <v>1</v>
      </c>
      <c r="L198" s="7">
        <f>(Table1[[#This Row],[Actual_Arrival After]]-Table1[[#This Row],[Dispatch_After]])</f>
        <v>0</v>
      </c>
      <c r="M198" t="s">
        <v>2032</v>
      </c>
      <c r="N198">
        <v>523</v>
      </c>
      <c r="O198" s="16">
        <v>1059</v>
      </c>
      <c r="P198" s="16">
        <v>570</v>
      </c>
      <c r="Q198">
        <v>5</v>
      </c>
      <c r="R198" t="str">
        <f t="shared" si="14"/>
        <v>OK</v>
      </c>
      <c r="S198" t="s">
        <v>2036</v>
      </c>
      <c r="T198" t="s">
        <v>2037</v>
      </c>
      <c r="U198" t="s">
        <v>2041</v>
      </c>
      <c r="V198" t="s">
        <v>2094</v>
      </c>
      <c r="W198" t="s">
        <v>2096</v>
      </c>
      <c r="X198">
        <v>4.5</v>
      </c>
      <c r="Y198">
        <f t="shared" si="15"/>
        <v>4.5</v>
      </c>
      <c r="Z198" s="14" t="str">
        <f>LEFT(Table1[[#This Row],[Rating After]],3)</f>
        <v>4.5</v>
      </c>
      <c r="AA198" s="11">
        <f>Table1[[#This Row],[Revenue ($)]]/(Table1[[#This Row],[Distance (KM)]])</f>
        <v>2.0248565965583172</v>
      </c>
    </row>
    <row r="199" spans="1:27" x14ac:dyDescent="0.3">
      <c r="A199" t="s">
        <v>817</v>
      </c>
      <c r="B199" s="1" t="s">
        <v>1817</v>
      </c>
      <c r="C199" s="1" t="s">
        <v>2132</v>
      </c>
      <c r="D199" s="1" t="s">
        <v>1829</v>
      </c>
      <c r="E199" s="1" t="str">
        <f t="shared" si="13"/>
        <v>2024/02/03</v>
      </c>
      <c r="F199" s="1" t="s">
        <v>1827</v>
      </c>
      <c r="G199" t="str">
        <f t="shared" si="12"/>
        <v>2024/02/03</v>
      </c>
      <c r="H199" s="13" t="s">
        <v>2161</v>
      </c>
      <c r="I199" s="7">
        <f>(Table1[[#This Row],[Actual Arrival]]-Table1[[#This Row],[Ezpected_Arrival_After]])*24</f>
        <v>21.999999999941792</v>
      </c>
      <c r="J199" s="7">
        <f>(Table1[[#This Row],[Actual_Arrival After]]-Table1[[#This Row],[Ezpected_Arrival_After]])</f>
        <v>0</v>
      </c>
      <c r="K199" s="7">
        <f>IF(Table1[[#This Row],[Actual_Arrival After]]&lt;=Table1[[#This Row],[Ezpected_Arrival_After]],1,0)</f>
        <v>1</v>
      </c>
      <c r="L199" s="7">
        <f>(Table1[[#This Row],[Actual_Arrival After]]-Table1[[#This Row],[Dispatch_After]])</f>
        <v>0</v>
      </c>
      <c r="M199" t="s">
        <v>2031</v>
      </c>
      <c r="N199">
        <v>997</v>
      </c>
      <c r="O199" s="16">
        <v>3158</v>
      </c>
      <c r="P199" s="16">
        <v>698</v>
      </c>
      <c r="Q199">
        <v>25</v>
      </c>
      <c r="R199" t="str">
        <f t="shared" si="14"/>
        <v>OK</v>
      </c>
      <c r="S199" t="s">
        <v>2034</v>
      </c>
      <c r="T199" t="s">
        <v>2039</v>
      </c>
      <c r="U199" t="s">
        <v>2051</v>
      </c>
      <c r="V199" t="s">
        <v>2091</v>
      </c>
      <c r="W199" t="s">
        <v>2096</v>
      </c>
      <c r="X199">
        <v>4.2</v>
      </c>
      <c r="Y199">
        <f t="shared" si="15"/>
        <v>4.2</v>
      </c>
      <c r="Z199" s="14" t="str">
        <f>LEFT(Table1[[#This Row],[Rating After]],3)</f>
        <v>4.2</v>
      </c>
      <c r="AA199" s="11">
        <f>Table1[[#This Row],[Revenue ($)]]/(Table1[[#This Row],[Distance (KM)]])</f>
        <v>3.1675025075225678</v>
      </c>
    </row>
    <row r="200" spans="1:27" x14ac:dyDescent="0.3">
      <c r="A200" t="s">
        <v>816</v>
      </c>
      <c r="B200" s="1" t="s">
        <v>1816</v>
      </c>
      <c r="C200" s="1" t="s">
        <v>2132</v>
      </c>
      <c r="D200" s="1" t="s">
        <v>1828</v>
      </c>
      <c r="E200" s="1" t="str">
        <f t="shared" si="13"/>
        <v>2024/02/03</v>
      </c>
      <c r="F200" s="1" t="s">
        <v>1826</v>
      </c>
      <c r="G200" t="str">
        <f t="shared" si="12"/>
        <v>2024/02/03</v>
      </c>
      <c r="H200" s="13" t="s">
        <v>2161</v>
      </c>
      <c r="I200" s="7">
        <f>(Table1[[#This Row],[Actual Arrival]]-Table1[[#This Row],[Ezpected_Arrival_After]])*24</f>
        <v>21</v>
      </c>
      <c r="J200" s="7">
        <f>(Table1[[#This Row],[Actual_Arrival After]]-Table1[[#This Row],[Ezpected_Arrival_After]])</f>
        <v>0</v>
      </c>
      <c r="K200" s="7">
        <f>IF(Table1[[#This Row],[Actual_Arrival After]]&lt;=Table1[[#This Row],[Ezpected_Arrival_After]],1,0)</f>
        <v>1</v>
      </c>
      <c r="L200" s="7">
        <f>(Table1[[#This Row],[Actual_Arrival After]]-Table1[[#This Row],[Dispatch_After]])</f>
        <v>0</v>
      </c>
      <c r="M200" t="s">
        <v>2030</v>
      </c>
      <c r="N200">
        <v>304</v>
      </c>
      <c r="O200" s="16">
        <v>3917</v>
      </c>
      <c r="P200" s="16">
        <v>310</v>
      </c>
      <c r="Q200">
        <v>24</v>
      </c>
      <c r="R200" t="str">
        <f t="shared" si="14"/>
        <v>OK</v>
      </c>
      <c r="S200" t="s">
        <v>2035</v>
      </c>
      <c r="T200" t="s">
        <v>2038</v>
      </c>
      <c r="U200" t="s">
        <v>2081</v>
      </c>
      <c r="V200" t="s">
        <v>2093</v>
      </c>
      <c r="W200" t="s">
        <v>2096</v>
      </c>
      <c r="X200">
        <v>3.8</v>
      </c>
      <c r="Y200">
        <f t="shared" si="15"/>
        <v>3.8</v>
      </c>
      <c r="Z200" s="14" t="str">
        <f>LEFT(Table1[[#This Row],[Rating After]],3)</f>
        <v>3.8</v>
      </c>
      <c r="AA200" s="11">
        <f>Table1[[#This Row],[Revenue ($)]]/(Table1[[#This Row],[Distance (KM)]])</f>
        <v>12.884868421052632</v>
      </c>
    </row>
    <row r="201" spans="1:27" x14ac:dyDescent="0.3">
      <c r="A201" t="s">
        <v>815</v>
      </c>
      <c r="B201" s="1" t="s">
        <v>1815</v>
      </c>
      <c r="C201" s="1" t="s">
        <v>2132</v>
      </c>
      <c r="D201" s="1" t="s">
        <v>1827</v>
      </c>
      <c r="E201" s="1" t="str">
        <f t="shared" si="13"/>
        <v>2024/02/03</v>
      </c>
      <c r="F201" s="1" t="s">
        <v>1825</v>
      </c>
      <c r="G201" t="str">
        <f t="shared" ref="G201:G264" si="16">TEXT(F201,"yyyy/mm/dd")</f>
        <v>2024/02/03</v>
      </c>
      <c r="H201" s="13" t="s">
        <v>2161</v>
      </c>
      <c r="I201" s="7">
        <f>(Table1[[#This Row],[Actual Arrival]]-Table1[[#This Row],[Ezpected_Arrival_After]])*24</f>
        <v>20.000000000058208</v>
      </c>
      <c r="J201" s="7">
        <f>(Table1[[#This Row],[Actual_Arrival After]]-Table1[[#This Row],[Ezpected_Arrival_After]])</f>
        <v>0</v>
      </c>
      <c r="K201" s="7">
        <f>IF(Table1[[#This Row],[Actual_Arrival After]]&lt;=Table1[[#This Row],[Ezpected_Arrival_After]],1,0)</f>
        <v>1</v>
      </c>
      <c r="L201" s="7">
        <f>(Table1[[#This Row],[Actual_Arrival After]]-Table1[[#This Row],[Dispatch_After]])</f>
        <v>0</v>
      </c>
      <c r="M201" t="s">
        <v>2027</v>
      </c>
      <c r="N201">
        <v>303</v>
      </c>
      <c r="O201" s="16">
        <v>4035</v>
      </c>
      <c r="P201" s="16">
        <v>349</v>
      </c>
      <c r="Q201">
        <v>14</v>
      </c>
      <c r="R201" t="str">
        <f t="shared" si="14"/>
        <v>OK</v>
      </c>
      <c r="S201" t="s">
        <v>2034</v>
      </c>
      <c r="T201" t="s">
        <v>2039</v>
      </c>
      <c r="U201" t="s">
        <v>2058</v>
      </c>
      <c r="V201" t="s">
        <v>2095</v>
      </c>
      <c r="W201" t="s">
        <v>2097</v>
      </c>
      <c r="X201">
        <v>4.7</v>
      </c>
      <c r="Y201">
        <f t="shared" si="15"/>
        <v>4.7</v>
      </c>
      <c r="Z201" s="14" t="str">
        <f>LEFT(Table1[[#This Row],[Rating After]],3)</f>
        <v>4.7</v>
      </c>
      <c r="AA201" s="11">
        <f>Table1[[#This Row],[Revenue ($)]]/(Table1[[#This Row],[Distance (KM)]])</f>
        <v>13.316831683168317</v>
      </c>
    </row>
    <row r="202" spans="1:27" x14ac:dyDescent="0.3">
      <c r="A202" t="s">
        <v>814</v>
      </c>
      <c r="B202" s="1" t="s">
        <v>1814</v>
      </c>
      <c r="C202" s="1" t="s">
        <v>2132</v>
      </c>
      <c r="D202" s="1" t="s">
        <v>1826</v>
      </c>
      <c r="E202" s="1" t="str">
        <f t="shared" si="13"/>
        <v>2024/02/03</v>
      </c>
      <c r="F202" s="1" t="s">
        <v>1824</v>
      </c>
      <c r="G202" t="str">
        <f t="shared" si="16"/>
        <v>2024/02/03</v>
      </c>
      <c r="H202" s="13" t="s">
        <v>2161</v>
      </c>
      <c r="I202" s="7">
        <f>(Table1[[#This Row],[Actual Arrival]]-Table1[[#This Row],[Ezpected_Arrival_After]])*24</f>
        <v>18.999999999941792</v>
      </c>
      <c r="J202" s="7">
        <f>(Table1[[#This Row],[Actual_Arrival After]]-Table1[[#This Row],[Ezpected_Arrival_After]])</f>
        <v>0</v>
      </c>
      <c r="K202" s="7">
        <f>IF(Table1[[#This Row],[Actual_Arrival After]]&lt;=Table1[[#This Row],[Ezpected_Arrival_After]],1,0)</f>
        <v>1</v>
      </c>
      <c r="L202" s="7">
        <f>(Table1[[#This Row],[Actual_Arrival After]]-Table1[[#This Row],[Dispatch_After]])</f>
        <v>0</v>
      </c>
      <c r="M202" t="s">
        <v>2030</v>
      </c>
      <c r="N202">
        <v>328</v>
      </c>
      <c r="O202" s="16">
        <v>1574</v>
      </c>
      <c r="P202" s="16">
        <v>617</v>
      </c>
      <c r="Q202">
        <v>23</v>
      </c>
      <c r="R202" t="str">
        <f t="shared" si="14"/>
        <v>OK</v>
      </c>
      <c r="S202" t="s">
        <v>2033</v>
      </c>
      <c r="T202" t="s">
        <v>2038</v>
      </c>
      <c r="U202" t="s">
        <v>2082</v>
      </c>
      <c r="V202" t="s">
        <v>2093</v>
      </c>
      <c r="W202" t="s">
        <v>2096</v>
      </c>
      <c r="Y202">
        <f t="shared" si="15"/>
        <v>4.2184210526315784</v>
      </c>
      <c r="Z202" s="14" t="str">
        <f>LEFT(Table1[[#This Row],[Rating After]],3)</f>
        <v>4.2</v>
      </c>
      <c r="AA202" s="11">
        <f>Table1[[#This Row],[Revenue ($)]]/(Table1[[#This Row],[Distance (KM)]])</f>
        <v>4.7987804878048781</v>
      </c>
    </row>
    <row r="203" spans="1:27" x14ac:dyDescent="0.3">
      <c r="A203" t="s">
        <v>813</v>
      </c>
      <c r="B203" s="1" t="s">
        <v>1813</v>
      </c>
      <c r="C203" s="1" t="s">
        <v>2132</v>
      </c>
      <c r="D203" s="1" t="s">
        <v>1825</v>
      </c>
      <c r="E203" s="1" t="str">
        <f t="shared" si="13"/>
        <v>2024/02/03</v>
      </c>
      <c r="F203" s="1" t="s">
        <v>1823</v>
      </c>
      <c r="G203" t="str">
        <f t="shared" si="16"/>
        <v>2024/02/03</v>
      </c>
      <c r="H203" s="13" t="s">
        <v>2161</v>
      </c>
      <c r="I203" s="7">
        <f>(Table1[[#This Row],[Actual Arrival]]-Table1[[#This Row],[Ezpected_Arrival_After]])*24</f>
        <v>18</v>
      </c>
      <c r="J203" s="7">
        <f>(Table1[[#This Row],[Actual_Arrival After]]-Table1[[#This Row],[Ezpected_Arrival_After]])</f>
        <v>0</v>
      </c>
      <c r="K203" s="7">
        <f>IF(Table1[[#This Row],[Actual_Arrival After]]&lt;=Table1[[#This Row],[Ezpected_Arrival_After]],1,0)</f>
        <v>1</v>
      </c>
      <c r="L203" s="7">
        <f>(Table1[[#This Row],[Actual_Arrival After]]-Table1[[#This Row],[Dispatch_After]])</f>
        <v>0</v>
      </c>
      <c r="M203" t="s">
        <v>2032</v>
      </c>
      <c r="N203">
        <v>911</v>
      </c>
      <c r="O203" s="16">
        <v>2782</v>
      </c>
      <c r="P203" s="16">
        <v>524</v>
      </c>
      <c r="Q203">
        <v>8</v>
      </c>
      <c r="R203" t="str">
        <f t="shared" si="14"/>
        <v>OK</v>
      </c>
      <c r="S203" t="s">
        <v>2036</v>
      </c>
      <c r="T203" t="s">
        <v>2040</v>
      </c>
      <c r="U203" t="s">
        <v>2060</v>
      </c>
      <c r="V203" t="s">
        <v>2093</v>
      </c>
      <c r="W203" t="s">
        <v>2096</v>
      </c>
      <c r="X203">
        <v>4.5</v>
      </c>
      <c r="Y203">
        <f t="shared" si="15"/>
        <v>4.5</v>
      </c>
      <c r="Z203" s="14" t="str">
        <f>LEFT(Table1[[#This Row],[Rating After]],3)</f>
        <v>4.5</v>
      </c>
      <c r="AA203" s="11">
        <f>Table1[[#This Row],[Revenue ($)]]/(Table1[[#This Row],[Distance (KM)]])</f>
        <v>3.0537870472008781</v>
      </c>
    </row>
    <row r="204" spans="1:27" x14ac:dyDescent="0.3">
      <c r="A204" t="s">
        <v>812</v>
      </c>
      <c r="B204" s="1" t="s">
        <v>1812</v>
      </c>
      <c r="C204" s="1" t="s">
        <v>2132</v>
      </c>
      <c r="D204" s="1" t="s">
        <v>1824</v>
      </c>
      <c r="E204" s="1" t="str">
        <f t="shared" si="13"/>
        <v>2024/02/03</v>
      </c>
      <c r="F204" s="1" t="s">
        <v>1822</v>
      </c>
      <c r="G204" t="str">
        <f t="shared" si="16"/>
        <v>2024/02/03</v>
      </c>
      <c r="H204" s="13" t="s">
        <v>2161</v>
      </c>
      <c r="I204" s="7">
        <f>(Table1[[#This Row],[Actual Arrival]]-Table1[[#This Row],[Ezpected_Arrival_After]])*24</f>
        <v>17.000000000058208</v>
      </c>
      <c r="J204" s="7">
        <f>(Table1[[#This Row],[Actual_Arrival After]]-Table1[[#This Row],[Ezpected_Arrival_After]])</f>
        <v>0</v>
      </c>
      <c r="K204" s="7">
        <f>IF(Table1[[#This Row],[Actual_Arrival After]]&lt;=Table1[[#This Row],[Ezpected_Arrival_After]],1,0)</f>
        <v>1</v>
      </c>
      <c r="L204" s="7">
        <f>(Table1[[#This Row],[Actual_Arrival After]]-Table1[[#This Row],[Dispatch_After]])</f>
        <v>0</v>
      </c>
      <c r="M204" t="s">
        <v>2030</v>
      </c>
      <c r="N204">
        <v>51</v>
      </c>
      <c r="O204" s="16">
        <v>2247</v>
      </c>
      <c r="P204" s="16">
        <v>415</v>
      </c>
      <c r="Q204">
        <v>22</v>
      </c>
      <c r="R204" t="str">
        <f t="shared" si="14"/>
        <v>OK</v>
      </c>
      <c r="S204" t="s">
        <v>2033</v>
      </c>
      <c r="T204" t="s">
        <v>2038</v>
      </c>
      <c r="U204" t="s">
        <v>2075</v>
      </c>
      <c r="V204" t="s">
        <v>2091</v>
      </c>
      <c r="W204" t="s">
        <v>2097</v>
      </c>
      <c r="Y204">
        <f t="shared" si="15"/>
        <v>4.2415584415584409</v>
      </c>
      <c r="Z204" s="14" t="str">
        <f>LEFT(Table1[[#This Row],[Rating After]],3)</f>
        <v>4.2</v>
      </c>
      <c r="AA204" s="11">
        <f>Table1[[#This Row],[Revenue ($)]]/(Table1[[#This Row],[Distance (KM)]])</f>
        <v>44.058823529411768</v>
      </c>
    </row>
    <row r="205" spans="1:27" x14ac:dyDescent="0.3">
      <c r="A205" t="s">
        <v>811</v>
      </c>
      <c r="B205" s="1" t="s">
        <v>1811</v>
      </c>
      <c r="C205" s="1" t="s">
        <v>2132</v>
      </c>
      <c r="D205" s="1" t="s">
        <v>1823</v>
      </c>
      <c r="E205" s="1" t="str">
        <f t="shared" si="13"/>
        <v>2024/02/03</v>
      </c>
      <c r="F205" s="1" t="s">
        <v>1821</v>
      </c>
      <c r="G205" t="str">
        <f t="shared" si="16"/>
        <v>2024/02/03</v>
      </c>
      <c r="H205" s="13" t="s">
        <v>2161</v>
      </c>
      <c r="I205" s="7">
        <f>(Table1[[#This Row],[Actual Arrival]]-Table1[[#This Row],[Ezpected_Arrival_After]])*24</f>
        <v>15.999999999941792</v>
      </c>
      <c r="J205" s="7">
        <f>(Table1[[#This Row],[Actual_Arrival After]]-Table1[[#This Row],[Ezpected_Arrival_After]])</f>
        <v>0</v>
      </c>
      <c r="K205" s="7">
        <f>IF(Table1[[#This Row],[Actual_Arrival After]]&lt;=Table1[[#This Row],[Ezpected_Arrival_After]],1,0)</f>
        <v>1</v>
      </c>
      <c r="L205" s="7">
        <f>(Table1[[#This Row],[Actual_Arrival After]]-Table1[[#This Row],[Dispatch_After]])</f>
        <v>0</v>
      </c>
      <c r="M205" t="s">
        <v>2032</v>
      </c>
      <c r="N205">
        <v>669</v>
      </c>
      <c r="O205" s="16">
        <v>3315</v>
      </c>
      <c r="P205" s="16">
        <v>767</v>
      </c>
      <c r="Q205">
        <v>4</v>
      </c>
      <c r="R205" t="str">
        <f t="shared" si="14"/>
        <v>OK</v>
      </c>
      <c r="S205" t="s">
        <v>2034</v>
      </c>
      <c r="T205" t="s">
        <v>2040</v>
      </c>
      <c r="U205" t="s">
        <v>2054</v>
      </c>
      <c r="V205" t="s">
        <v>2091</v>
      </c>
      <c r="W205" t="s">
        <v>2097</v>
      </c>
      <c r="X205">
        <v>4.7</v>
      </c>
      <c r="Y205">
        <f t="shared" si="15"/>
        <v>4.7</v>
      </c>
      <c r="Z205" s="14" t="str">
        <f>LEFT(Table1[[#This Row],[Rating After]],3)</f>
        <v>4.7</v>
      </c>
      <c r="AA205" s="11">
        <f>Table1[[#This Row],[Revenue ($)]]/(Table1[[#This Row],[Distance (KM)]])</f>
        <v>4.9551569506726461</v>
      </c>
    </row>
    <row r="206" spans="1:27" x14ac:dyDescent="0.3">
      <c r="A206" t="s">
        <v>810</v>
      </c>
      <c r="B206" s="1" t="s">
        <v>1810</v>
      </c>
      <c r="C206" s="1" t="s">
        <v>2132</v>
      </c>
      <c r="D206" s="1" t="s">
        <v>1822</v>
      </c>
      <c r="E206" s="1" t="str">
        <f t="shared" si="13"/>
        <v>2024/02/03</v>
      </c>
      <c r="F206" s="1" t="s">
        <v>1820</v>
      </c>
      <c r="G206" t="str">
        <f t="shared" si="16"/>
        <v>2024/02/03</v>
      </c>
      <c r="H206" s="13" t="s">
        <v>2161</v>
      </c>
      <c r="I206" s="7">
        <f>(Table1[[#This Row],[Actual Arrival]]-Table1[[#This Row],[Ezpected_Arrival_After]])*24</f>
        <v>15</v>
      </c>
      <c r="J206" s="7">
        <f>(Table1[[#This Row],[Actual_Arrival After]]-Table1[[#This Row],[Ezpected_Arrival_After]])</f>
        <v>0</v>
      </c>
      <c r="K206" s="7">
        <f>IF(Table1[[#This Row],[Actual_Arrival After]]&lt;=Table1[[#This Row],[Ezpected_Arrival_After]],1,0)</f>
        <v>1</v>
      </c>
      <c r="L206" s="7">
        <f>(Table1[[#This Row],[Actual_Arrival After]]-Table1[[#This Row],[Dispatch_After]])</f>
        <v>0</v>
      </c>
      <c r="M206" t="s">
        <v>2031</v>
      </c>
      <c r="N206">
        <v>486</v>
      </c>
      <c r="O206" s="16">
        <v>3814</v>
      </c>
      <c r="P206" s="16">
        <v>82</v>
      </c>
      <c r="Q206">
        <v>14</v>
      </c>
      <c r="R206" t="str">
        <f t="shared" si="14"/>
        <v>OK</v>
      </c>
      <c r="S206" t="s">
        <v>2034</v>
      </c>
      <c r="T206" t="s">
        <v>2038</v>
      </c>
      <c r="U206" t="s">
        <v>2069</v>
      </c>
      <c r="V206" t="s">
        <v>2094</v>
      </c>
      <c r="W206" t="s">
        <v>2096</v>
      </c>
      <c r="X206">
        <v>4.2</v>
      </c>
      <c r="Y206">
        <f t="shared" si="15"/>
        <v>4.2</v>
      </c>
      <c r="Z206" s="14" t="str">
        <f>LEFT(Table1[[#This Row],[Rating After]],3)</f>
        <v>4.2</v>
      </c>
      <c r="AA206" s="11">
        <f>Table1[[#This Row],[Revenue ($)]]/(Table1[[#This Row],[Distance (KM)]])</f>
        <v>7.8477366255144032</v>
      </c>
    </row>
    <row r="207" spans="1:27" x14ac:dyDescent="0.3">
      <c r="A207" t="s">
        <v>809</v>
      </c>
      <c r="B207" s="1" t="s">
        <v>1809</v>
      </c>
      <c r="C207" s="1" t="s">
        <v>2132</v>
      </c>
      <c r="D207" s="1" t="s">
        <v>1821</v>
      </c>
      <c r="E207" s="1" t="str">
        <f t="shared" si="13"/>
        <v>2024/02/03</v>
      </c>
      <c r="F207" s="1" t="s">
        <v>1819</v>
      </c>
      <c r="G207" t="str">
        <f t="shared" si="16"/>
        <v>2024/02/03</v>
      </c>
      <c r="H207" s="13" t="s">
        <v>2161</v>
      </c>
      <c r="I207" s="7">
        <f>(Table1[[#This Row],[Actual Arrival]]-Table1[[#This Row],[Ezpected_Arrival_After]])*24</f>
        <v>14.000000000058208</v>
      </c>
      <c r="J207" s="7">
        <f>(Table1[[#This Row],[Actual_Arrival After]]-Table1[[#This Row],[Ezpected_Arrival_After]])</f>
        <v>0</v>
      </c>
      <c r="K207" s="7">
        <f>IF(Table1[[#This Row],[Actual_Arrival After]]&lt;=Table1[[#This Row],[Ezpected_Arrival_After]],1,0)</f>
        <v>1</v>
      </c>
      <c r="L207" s="7">
        <f>(Table1[[#This Row],[Actual_Arrival After]]-Table1[[#This Row],[Dispatch_After]])</f>
        <v>0</v>
      </c>
      <c r="M207" t="s">
        <v>2029</v>
      </c>
      <c r="N207">
        <v>412</v>
      </c>
      <c r="O207" s="16">
        <v>4655</v>
      </c>
      <c r="P207" s="16">
        <v>439</v>
      </c>
      <c r="Q207">
        <v>12</v>
      </c>
      <c r="R207" t="str">
        <f t="shared" si="14"/>
        <v>OK</v>
      </c>
      <c r="S207" t="s">
        <v>2034</v>
      </c>
      <c r="T207" t="s">
        <v>2039</v>
      </c>
      <c r="U207" t="s">
        <v>2059</v>
      </c>
      <c r="V207" t="s">
        <v>2091</v>
      </c>
      <c r="W207" t="s">
        <v>2097</v>
      </c>
      <c r="X207">
        <v>4.5</v>
      </c>
      <c r="Y207">
        <f t="shared" si="15"/>
        <v>4.5</v>
      </c>
      <c r="Z207" s="14" t="str">
        <f>LEFT(Table1[[#This Row],[Rating After]],3)</f>
        <v>4.5</v>
      </c>
      <c r="AA207" s="11">
        <f>Table1[[#This Row],[Revenue ($)]]/(Table1[[#This Row],[Distance (KM)]])</f>
        <v>11.298543689320388</v>
      </c>
    </row>
    <row r="208" spans="1:27" x14ac:dyDescent="0.3">
      <c r="A208" t="s">
        <v>808</v>
      </c>
      <c r="B208" s="1" t="s">
        <v>1808</v>
      </c>
      <c r="C208" s="1" t="s">
        <v>2132</v>
      </c>
      <c r="D208" s="1" t="s">
        <v>1820</v>
      </c>
      <c r="E208" s="1" t="str">
        <f t="shared" si="13"/>
        <v>2024/02/03</v>
      </c>
      <c r="F208" s="1" t="s">
        <v>1818</v>
      </c>
      <c r="G208" t="str">
        <f t="shared" si="16"/>
        <v>2024/02/03</v>
      </c>
      <c r="H208" s="13" t="s">
        <v>2161</v>
      </c>
      <c r="I208" s="7">
        <f>(Table1[[#This Row],[Actual Arrival]]-Table1[[#This Row],[Ezpected_Arrival_After]])*24</f>
        <v>12.999999999941792</v>
      </c>
      <c r="J208" s="7">
        <f>(Table1[[#This Row],[Actual_Arrival After]]-Table1[[#This Row],[Ezpected_Arrival_After]])</f>
        <v>0</v>
      </c>
      <c r="K208" s="7">
        <f>IF(Table1[[#This Row],[Actual_Arrival After]]&lt;=Table1[[#This Row],[Ezpected_Arrival_After]],1,0)</f>
        <v>1</v>
      </c>
      <c r="L208" s="7">
        <f>(Table1[[#This Row],[Actual_Arrival After]]-Table1[[#This Row],[Dispatch_After]])</f>
        <v>0</v>
      </c>
      <c r="M208" t="s">
        <v>2029</v>
      </c>
      <c r="N208">
        <v>245</v>
      </c>
      <c r="O208" s="16">
        <v>3618</v>
      </c>
      <c r="P208" s="16">
        <v>672</v>
      </c>
      <c r="Q208">
        <v>28</v>
      </c>
      <c r="R208" t="str">
        <f t="shared" si="14"/>
        <v>OK</v>
      </c>
      <c r="S208" t="s">
        <v>2034</v>
      </c>
      <c r="T208" t="s">
        <v>2038</v>
      </c>
      <c r="U208" t="s">
        <v>2053</v>
      </c>
      <c r="V208" t="s">
        <v>2091</v>
      </c>
      <c r="W208" t="s">
        <v>2097</v>
      </c>
      <c r="X208">
        <v>4.5</v>
      </c>
      <c r="Y208">
        <f t="shared" si="15"/>
        <v>4.5</v>
      </c>
      <c r="Z208" s="14" t="str">
        <f>LEFT(Table1[[#This Row],[Rating After]],3)</f>
        <v>4.5</v>
      </c>
      <c r="AA208" s="11">
        <f>Table1[[#This Row],[Revenue ($)]]/(Table1[[#This Row],[Distance (KM)]])</f>
        <v>14.767346938775511</v>
      </c>
    </row>
    <row r="209" spans="1:27" x14ac:dyDescent="0.3">
      <c r="A209" t="s">
        <v>807</v>
      </c>
      <c r="B209" s="1" t="s">
        <v>1807</v>
      </c>
      <c r="C209" s="1" t="s">
        <v>2132</v>
      </c>
      <c r="D209" s="1" t="s">
        <v>1819</v>
      </c>
      <c r="E209" s="1" t="str">
        <f t="shared" si="13"/>
        <v>2024/02/03</v>
      </c>
      <c r="F209" s="1" t="s">
        <v>1817</v>
      </c>
      <c r="G209" t="str">
        <f t="shared" si="16"/>
        <v>2024/02/03</v>
      </c>
      <c r="H209" s="13" t="s">
        <v>2161</v>
      </c>
      <c r="I209" s="7">
        <f>(Table1[[#This Row],[Actual Arrival]]-Table1[[#This Row],[Ezpected_Arrival_After]])*24</f>
        <v>12</v>
      </c>
      <c r="J209" s="7">
        <f>(Table1[[#This Row],[Actual_Arrival After]]-Table1[[#This Row],[Ezpected_Arrival_After]])</f>
        <v>0</v>
      </c>
      <c r="K209" s="7">
        <f>IF(Table1[[#This Row],[Actual_Arrival After]]&lt;=Table1[[#This Row],[Ezpected_Arrival_After]],1,0)</f>
        <v>1</v>
      </c>
      <c r="L209" s="7">
        <f>(Table1[[#This Row],[Actual_Arrival After]]-Table1[[#This Row],[Dispatch_After]])</f>
        <v>0</v>
      </c>
      <c r="M209" t="s">
        <v>2029</v>
      </c>
      <c r="N209">
        <v>594</v>
      </c>
      <c r="O209" s="16">
        <v>3300</v>
      </c>
      <c r="P209" s="16">
        <v>720</v>
      </c>
      <c r="Q209">
        <v>24</v>
      </c>
      <c r="R209" t="str">
        <f t="shared" si="14"/>
        <v>OK</v>
      </c>
      <c r="S209" t="s">
        <v>2033</v>
      </c>
      <c r="T209" t="s">
        <v>2040</v>
      </c>
      <c r="U209" t="s">
        <v>2076</v>
      </c>
      <c r="V209" t="s">
        <v>2095</v>
      </c>
      <c r="W209" t="s">
        <v>2096</v>
      </c>
      <c r="Y209">
        <f t="shared" si="15"/>
        <v>4.2802816901408436</v>
      </c>
      <c r="Z209" s="14" t="str">
        <f>LEFT(Table1[[#This Row],[Rating After]],3)</f>
        <v>4.2</v>
      </c>
      <c r="AA209" s="11">
        <f>Table1[[#This Row],[Revenue ($)]]/(Table1[[#This Row],[Distance (KM)]])</f>
        <v>5.5555555555555554</v>
      </c>
    </row>
    <row r="210" spans="1:27" x14ac:dyDescent="0.3">
      <c r="A210" t="s">
        <v>806</v>
      </c>
      <c r="B210" s="1" t="s">
        <v>1806</v>
      </c>
      <c r="C210" s="1" t="s">
        <v>2131</v>
      </c>
      <c r="D210" s="1" t="s">
        <v>1818</v>
      </c>
      <c r="E210" s="1" t="str">
        <f t="shared" si="13"/>
        <v>2024/02/03</v>
      </c>
      <c r="F210" s="1" t="s">
        <v>1816</v>
      </c>
      <c r="G210" t="str">
        <f t="shared" si="16"/>
        <v>2024/02/03</v>
      </c>
      <c r="H210" s="13" t="s">
        <v>2161</v>
      </c>
      <c r="I210" s="7">
        <f>(Table1[[#This Row],[Actual Arrival]]-Table1[[#This Row],[Ezpected_Arrival_After]])*24</f>
        <v>11.000000000058208</v>
      </c>
      <c r="J210" s="7">
        <f>(Table1[[#This Row],[Actual_Arrival After]]-Table1[[#This Row],[Ezpected_Arrival_After]])</f>
        <v>0</v>
      </c>
      <c r="K210" s="7">
        <f>IF(Table1[[#This Row],[Actual_Arrival After]]&lt;=Table1[[#This Row],[Ezpected_Arrival_After]],1,0)</f>
        <v>1</v>
      </c>
      <c r="L210" s="7">
        <f>(Table1[[#This Row],[Actual_Arrival After]]-Table1[[#This Row],[Dispatch_After]])</f>
        <v>1</v>
      </c>
      <c r="M210" t="s">
        <v>2028</v>
      </c>
      <c r="N210">
        <v>303</v>
      </c>
      <c r="O210" s="16">
        <v>4550</v>
      </c>
      <c r="P210" s="16">
        <v>176</v>
      </c>
      <c r="Q210">
        <v>11</v>
      </c>
      <c r="R210" t="str">
        <f t="shared" si="14"/>
        <v>OK</v>
      </c>
      <c r="S210" t="s">
        <v>2035</v>
      </c>
      <c r="T210" t="s">
        <v>2037</v>
      </c>
      <c r="U210" t="s">
        <v>2087</v>
      </c>
      <c r="V210" t="s">
        <v>2092</v>
      </c>
      <c r="W210" t="s">
        <v>2097</v>
      </c>
      <c r="X210">
        <v>3.8</v>
      </c>
      <c r="Y210">
        <f t="shared" si="15"/>
        <v>3.8</v>
      </c>
      <c r="Z210" s="14" t="str">
        <f>LEFT(Table1[[#This Row],[Rating After]],3)</f>
        <v>3.8</v>
      </c>
      <c r="AA210" s="11">
        <f>Table1[[#This Row],[Revenue ($)]]/(Table1[[#This Row],[Distance (KM)]])</f>
        <v>15.016501650165017</v>
      </c>
    </row>
    <row r="211" spans="1:27" x14ac:dyDescent="0.3">
      <c r="A211" t="s">
        <v>805</v>
      </c>
      <c r="B211" s="1" t="s">
        <v>1805</v>
      </c>
      <c r="C211" s="1" t="s">
        <v>2131</v>
      </c>
      <c r="D211" s="1" t="s">
        <v>1817</v>
      </c>
      <c r="E211" s="1" t="str">
        <f t="shared" si="13"/>
        <v>2024/02/03</v>
      </c>
      <c r="F211" s="1" t="s">
        <v>1815</v>
      </c>
      <c r="G211" t="str">
        <f t="shared" si="16"/>
        <v>2024/02/03</v>
      </c>
      <c r="H211" s="13" t="s">
        <v>2161</v>
      </c>
      <c r="I211" s="7">
        <f>(Table1[[#This Row],[Actual Arrival]]-Table1[[#This Row],[Ezpected_Arrival_After]])*24</f>
        <v>9.9999999999417923</v>
      </c>
      <c r="J211" s="7">
        <f>(Table1[[#This Row],[Actual_Arrival After]]-Table1[[#This Row],[Ezpected_Arrival_After]])</f>
        <v>0</v>
      </c>
      <c r="K211" s="7">
        <f>IF(Table1[[#This Row],[Actual_Arrival After]]&lt;=Table1[[#This Row],[Ezpected_Arrival_After]],1,0)</f>
        <v>1</v>
      </c>
      <c r="L211" s="7">
        <f>(Table1[[#This Row],[Actual_Arrival After]]-Table1[[#This Row],[Dispatch_After]])</f>
        <v>1</v>
      </c>
      <c r="M211" t="s">
        <v>2032</v>
      </c>
      <c r="N211">
        <v>210</v>
      </c>
      <c r="O211" s="16">
        <v>3541</v>
      </c>
      <c r="P211" s="16">
        <v>453</v>
      </c>
      <c r="Q211">
        <v>3</v>
      </c>
      <c r="R211" t="str">
        <f t="shared" si="14"/>
        <v>OK</v>
      </c>
      <c r="S211" t="s">
        <v>2036</v>
      </c>
      <c r="T211" t="s">
        <v>2039</v>
      </c>
      <c r="U211" t="s">
        <v>2086</v>
      </c>
      <c r="V211" t="s">
        <v>2093</v>
      </c>
      <c r="W211" t="s">
        <v>2097</v>
      </c>
      <c r="X211">
        <v>4.2</v>
      </c>
      <c r="Y211">
        <f t="shared" si="15"/>
        <v>4.2</v>
      </c>
      <c r="Z211" s="14" t="str">
        <f>LEFT(Table1[[#This Row],[Rating After]],3)</f>
        <v>4.2</v>
      </c>
      <c r="AA211" s="11">
        <f>Table1[[#This Row],[Revenue ($)]]/(Table1[[#This Row],[Distance (KM)]])</f>
        <v>16.861904761904761</v>
      </c>
    </row>
    <row r="212" spans="1:27" x14ac:dyDescent="0.3">
      <c r="A212" t="s">
        <v>804</v>
      </c>
      <c r="B212" s="1" t="s">
        <v>1804</v>
      </c>
      <c r="C212" s="1" t="s">
        <v>2131</v>
      </c>
      <c r="D212" s="1" t="s">
        <v>1816</v>
      </c>
      <c r="E212" s="1" t="str">
        <f t="shared" si="13"/>
        <v>2024/02/03</v>
      </c>
      <c r="F212" s="1" t="s">
        <v>1814</v>
      </c>
      <c r="G212" t="str">
        <f t="shared" si="16"/>
        <v>2024/02/03</v>
      </c>
      <c r="H212" s="13" t="s">
        <v>2161</v>
      </c>
      <c r="I212" s="7">
        <f>(Table1[[#This Row],[Actual Arrival]]-Table1[[#This Row],[Ezpected_Arrival_After]])*24</f>
        <v>9</v>
      </c>
      <c r="J212" s="7">
        <f>(Table1[[#This Row],[Actual_Arrival After]]-Table1[[#This Row],[Ezpected_Arrival_After]])</f>
        <v>0</v>
      </c>
      <c r="K212" s="7">
        <f>IF(Table1[[#This Row],[Actual_Arrival After]]&lt;=Table1[[#This Row],[Ezpected_Arrival_After]],1,0)</f>
        <v>1</v>
      </c>
      <c r="L212" s="7">
        <f>(Table1[[#This Row],[Actual_Arrival After]]-Table1[[#This Row],[Dispatch_After]])</f>
        <v>1</v>
      </c>
      <c r="M212" t="s">
        <v>2031</v>
      </c>
      <c r="N212">
        <v>374</v>
      </c>
      <c r="O212" s="16">
        <v>2635</v>
      </c>
      <c r="P212" s="16">
        <v>451</v>
      </c>
      <c r="Q212">
        <v>1</v>
      </c>
      <c r="R212" t="str">
        <f t="shared" si="14"/>
        <v>OK</v>
      </c>
      <c r="S212" t="s">
        <v>2036</v>
      </c>
      <c r="T212" t="s">
        <v>2038</v>
      </c>
      <c r="U212" t="s">
        <v>2053</v>
      </c>
      <c r="V212" t="s">
        <v>2093</v>
      </c>
      <c r="W212" t="s">
        <v>2096</v>
      </c>
      <c r="X212">
        <v>4</v>
      </c>
      <c r="Y212">
        <f t="shared" si="15"/>
        <v>4</v>
      </c>
      <c r="Z212" s="14" t="str">
        <f>LEFT(Table1[[#This Row],[Rating After]],3)</f>
        <v>4</v>
      </c>
      <c r="AA212" s="11">
        <f>Table1[[#This Row],[Revenue ($)]]/(Table1[[#This Row],[Distance (KM)]])</f>
        <v>7.0454545454545459</v>
      </c>
    </row>
    <row r="213" spans="1:27" x14ac:dyDescent="0.3">
      <c r="A213" t="s">
        <v>803</v>
      </c>
      <c r="B213" s="1" t="s">
        <v>1803</v>
      </c>
      <c r="C213" s="1" t="s">
        <v>2131</v>
      </c>
      <c r="D213" s="1" t="s">
        <v>1815</v>
      </c>
      <c r="E213" s="1" t="str">
        <f t="shared" si="13"/>
        <v>2024/02/03</v>
      </c>
      <c r="F213" s="1" t="s">
        <v>1813</v>
      </c>
      <c r="G213" t="str">
        <f t="shared" si="16"/>
        <v>2024/02/03</v>
      </c>
      <c r="H213" s="13" t="s">
        <v>2161</v>
      </c>
      <c r="I213" s="7">
        <f>(Table1[[#This Row],[Actual Arrival]]-Table1[[#This Row],[Ezpected_Arrival_After]])*24</f>
        <v>8.0000000000582077</v>
      </c>
      <c r="J213" s="7">
        <f>(Table1[[#This Row],[Actual_Arrival After]]-Table1[[#This Row],[Ezpected_Arrival_After]])</f>
        <v>0</v>
      </c>
      <c r="K213" s="7">
        <f>IF(Table1[[#This Row],[Actual_Arrival After]]&lt;=Table1[[#This Row],[Ezpected_Arrival_After]],1,0)</f>
        <v>1</v>
      </c>
      <c r="L213" s="7">
        <f>(Table1[[#This Row],[Actual_Arrival After]]-Table1[[#This Row],[Dispatch_After]])</f>
        <v>1</v>
      </c>
      <c r="M213" t="s">
        <v>2028</v>
      </c>
      <c r="N213">
        <v>949</v>
      </c>
      <c r="O213" s="16">
        <v>3987</v>
      </c>
      <c r="P213" s="16">
        <v>247</v>
      </c>
      <c r="Q213">
        <v>3</v>
      </c>
      <c r="R213" t="str">
        <f t="shared" si="14"/>
        <v>OK</v>
      </c>
      <c r="S213" t="s">
        <v>2033</v>
      </c>
      <c r="T213" t="s">
        <v>2040</v>
      </c>
      <c r="U213" t="s">
        <v>2071</v>
      </c>
      <c r="V213" t="s">
        <v>2093</v>
      </c>
      <c r="W213" t="s">
        <v>2097</v>
      </c>
      <c r="X213">
        <v>4.5</v>
      </c>
      <c r="Y213">
        <f t="shared" si="15"/>
        <v>4.5</v>
      </c>
      <c r="Z213" s="14" t="str">
        <f>LEFT(Table1[[#This Row],[Rating After]],3)</f>
        <v>4.5</v>
      </c>
      <c r="AA213" s="11">
        <f>Table1[[#This Row],[Revenue ($)]]/(Table1[[#This Row],[Distance (KM)]])</f>
        <v>4.2012644889357222</v>
      </c>
    </row>
    <row r="214" spans="1:27" x14ac:dyDescent="0.3">
      <c r="A214" t="s">
        <v>802</v>
      </c>
      <c r="B214" s="1" t="s">
        <v>1802</v>
      </c>
      <c r="C214" s="1" t="s">
        <v>2131</v>
      </c>
      <c r="D214" s="1" t="s">
        <v>1814</v>
      </c>
      <c r="E214" s="1" t="str">
        <f t="shared" si="13"/>
        <v>2024/02/03</v>
      </c>
      <c r="F214" s="1" t="s">
        <v>1812</v>
      </c>
      <c r="G214" t="str">
        <f t="shared" si="16"/>
        <v>2024/02/03</v>
      </c>
      <c r="H214" s="13" t="s">
        <v>2161</v>
      </c>
      <c r="I214" s="7">
        <f>(Table1[[#This Row],[Actual Arrival]]-Table1[[#This Row],[Ezpected_Arrival_After]])*24</f>
        <v>6.9999999999417923</v>
      </c>
      <c r="J214" s="7">
        <f>(Table1[[#This Row],[Actual_Arrival After]]-Table1[[#This Row],[Ezpected_Arrival_After]])</f>
        <v>0</v>
      </c>
      <c r="K214" s="7">
        <f>IF(Table1[[#This Row],[Actual_Arrival After]]&lt;=Table1[[#This Row],[Ezpected_Arrival_After]],1,0)</f>
        <v>1</v>
      </c>
      <c r="L214" s="7">
        <f>(Table1[[#This Row],[Actual_Arrival After]]-Table1[[#This Row],[Dispatch_After]])</f>
        <v>1</v>
      </c>
      <c r="M214" t="s">
        <v>2028</v>
      </c>
      <c r="N214">
        <v>290</v>
      </c>
      <c r="O214" s="16">
        <v>574</v>
      </c>
      <c r="P214" s="16">
        <v>709</v>
      </c>
      <c r="Q214">
        <v>9</v>
      </c>
      <c r="R214" t="str">
        <f t="shared" si="14"/>
        <v>OK</v>
      </c>
      <c r="S214" t="s">
        <v>2036</v>
      </c>
      <c r="T214" t="s">
        <v>2037</v>
      </c>
      <c r="U214" t="s">
        <v>2067</v>
      </c>
      <c r="V214" t="s">
        <v>2091</v>
      </c>
      <c r="W214" t="s">
        <v>2096</v>
      </c>
      <c r="Y214">
        <f t="shared" si="15"/>
        <v>4.3169491525423709</v>
      </c>
      <c r="Z214" s="14" t="str">
        <f>LEFT(Table1[[#This Row],[Rating After]],3)</f>
        <v>4.3</v>
      </c>
      <c r="AA214" s="11">
        <f>Table1[[#This Row],[Revenue ($)]]/(Table1[[#This Row],[Distance (KM)]])</f>
        <v>1.9793103448275862</v>
      </c>
    </row>
    <row r="215" spans="1:27" x14ac:dyDescent="0.3">
      <c r="A215" t="s">
        <v>801</v>
      </c>
      <c r="B215" s="1" t="s">
        <v>1801</v>
      </c>
      <c r="C215" s="1" t="s">
        <v>2131</v>
      </c>
      <c r="D215" s="1" t="s">
        <v>1813</v>
      </c>
      <c r="E215" s="1" t="str">
        <f t="shared" si="13"/>
        <v>2024/02/03</v>
      </c>
      <c r="F215" s="1" t="s">
        <v>1811</v>
      </c>
      <c r="G215" t="str">
        <f t="shared" si="16"/>
        <v>2024/02/03</v>
      </c>
      <c r="H215" s="13" t="s">
        <v>2161</v>
      </c>
      <c r="I215" s="7">
        <f>(Table1[[#This Row],[Actual Arrival]]-Table1[[#This Row],[Ezpected_Arrival_After]])*24</f>
        <v>6</v>
      </c>
      <c r="J215" s="7">
        <f>(Table1[[#This Row],[Actual_Arrival After]]-Table1[[#This Row],[Ezpected_Arrival_After]])</f>
        <v>0</v>
      </c>
      <c r="K215" s="7">
        <f>IF(Table1[[#This Row],[Actual_Arrival After]]&lt;=Table1[[#This Row],[Ezpected_Arrival_After]],1,0)</f>
        <v>1</v>
      </c>
      <c r="L215" s="7">
        <f>(Table1[[#This Row],[Actual_Arrival After]]-Table1[[#This Row],[Dispatch_After]])</f>
        <v>1</v>
      </c>
      <c r="M215" t="s">
        <v>2027</v>
      </c>
      <c r="N215">
        <v>393</v>
      </c>
      <c r="O215" s="16">
        <v>3809</v>
      </c>
      <c r="P215" s="16">
        <v>459</v>
      </c>
      <c r="Q215">
        <v>22</v>
      </c>
      <c r="R215" t="str">
        <f t="shared" si="14"/>
        <v>OK</v>
      </c>
      <c r="S215" t="s">
        <v>2036</v>
      </c>
      <c r="T215" t="s">
        <v>2039</v>
      </c>
      <c r="U215" t="s">
        <v>2075</v>
      </c>
      <c r="V215" t="s">
        <v>2092</v>
      </c>
      <c r="W215" t="s">
        <v>2097</v>
      </c>
      <c r="X215">
        <v>3.8</v>
      </c>
      <c r="Y215">
        <f t="shared" si="15"/>
        <v>3.8</v>
      </c>
      <c r="Z215" s="14" t="str">
        <f>LEFT(Table1[[#This Row],[Rating After]],3)</f>
        <v>3.8</v>
      </c>
      <c r="AA215" s="11">
        <f>Table1[[#This Row],[Revenue ($)]]/(Table1[[#This Row],[Distance (KM)]])</f>
        <v>9.6921119592875318</v>
      </c>
    </row>
    <row r="216" spans="1:27" x14ac:dyDescent="0.3">
      <c r="A216" t="s">
        <v>800</v>
      </c>
      <c r="B216" s="1" t="s">
        <v>1800</v>
      </c>
      <c r="C216" s="1" t="s">
        <v>2131</v>
      </c>
      <c r="D216" s="1" t="s">
        <v>1812</v>
      </c>
      <c r="E216" s="1" t="str">
        <f t="shared" si="13"/>
        <v>2024/02/03</v>
      </c>
      <c r="F216" s="1" t="s">
        <v>1810</v>
      </c>
      <c r="G216" t="str">
        <f t="shared" si="16"/>
        <v>2024/02/03</v>
      </c>
      <c r="H216" s="13" t="s">
        <v>2161</v>
      </c>
      <c r="I216" s="7">
        <f>(Table1[[#This Row],[Actual Arrival]]-Table1[[#This Row],[Ezpected_Arrival_After]])*24</f>
        <v>5.0000000000582077</v>
      </c>
      <c r="J216" s="7">
        <f>(Table1[[#This Row],[Actual_Arrival After]]-Table1[[#This Row],[Ezpected_Arrival_After]])</f>
        <v>0</v>
      </c>
      <c r="K216" s="7">
        <f>IF(Table1[[#This Row],[Actual_Arrival After]]&lt;=Table1[[#This Row],[Ezpected_Arrival_After]],1,0)</f>
        <v>1</v>
      </c>
      <c r="L216" s="7">
        <f>(Table1[[#This Row],[Actual_Arrival After]]-Table1[[#This Row],[Dispatch_After]])</f>
        <v>1</v>
      </c>
      <c r="M216" t="s">
        <v>2030</v>
      </c>
      <c r="N216">
        <v>300</v>
      </c>
      <c r="O216" s="16">
        <v>1237</v>
      </c>
      <c r="P216" s="16">
        <v>703</v>
      </c>
      <c r="Q216">
        <v>4</v>
      </c>
      <c r="R216" t="str">
        <f t="shared" si="14"/>
        <v>OK</v>
      </c>
      <c r="S216" t="s">
        <v>2036</v>
      </c>
      <c r="T216" t="s">
        <v>2040</v>
      </c>
      <c r="U216" t="s">
        <v>2071</v>
      </c>
      <c r="V216" t="s">
        <v>2093</v>
      </c>
      <c r="W216" t="s">
        <v>2097</v>
      </c>
      <c r="X216">
        <v>4.2</v>
      </c>
      <c r="Y216">
        <f t="shared" si="15"/>
        <v>4.2</v>
      </c>
      <c r="Z216" s="14" t="str">
        <f>LEFT(Table1[[#This Row],[Rating After]],3)</f>
        <v>4.2</v>
      </c>
      <c r="AA216" s="11">
        <f>Table1[[#This Row],[Revenue ($)]]/(Table1[[#This Row],[Distance (KM)]])</f>
        <v>4.1233333333333331</v>
      </c>
    </row>
    <row r="217" spans="1:27" x14ac:dyDescent="0.3">
      <c r="A217" t="s">
        <v>799</v>
      </c>
      <c r="B217" s="1" t="s">
        <v>1799</v>
      </c>
      <c r="C217" s="1" t="s">
        <v>2131</v>
      </c>
      <c r="D217" s="1" t="s">
        <v>1811</v>
      </c>
      <c r="E217" s="1" t="str">
        <f t="shared" si="13"/>
        <v>2024/02/03</v>
      </c>
      <c r="F217" s="1" t="s">
        <v>1809</v>
      </c>
      <c r="G217" t="str">
        <f t="shared" si="16"/>
        <v>2024/02/03</v>
      </c>
      <c r="H217" s="13" t="s">
        <v>2161</v>
      </c>
      <c r="I217" s="7">
        <f>(Table1[[#This Row],[Actual Arrival]]-Table1[[#This Row],[Ezpected_Arrival_After]])*24</f>
        <v>3.9999999999417923</v>
      </c>
      <c r="J217" s="7">
        <f>(Table1[[#This Row],[Actual_Arrival After]]-Table1[[#This Row],[Ezpected_Arrival_After]])</f>
        <v>0</v>
      </c>
      <c r="K217" s="7">
        <f>IF(Table1[[#This Row],[Actual_Arrival After]]&lt;=Table1[[#This Row],[Ezpected_Arrival_After]],1,0)</f>
        <v>1</v>
      </c>
      <c r="L217" s="7">
        <f>(Table1[[#This Row],[Actual_Arrival After]]-Table1[[#This Row],[Dispatch_After]])</f>
        <v>1</v>
      </c>
      <c r="M217" t="s">
        <v>2030</v>
      </c>
      <c r="N217">
        <v>235</v>
      </c>
      <c r="O217" s="16">
        <v>585</v>
      </c>
      <c r="P217" s="16">
        <v>229</v>
      </c>
      <c r="Q217">
        <v>15</v>
      </c>
      <c r="R217" t="str">
        <f t="shared" si="14"/>
        <v>OK</v>
      </c>
      <c r="S217" t="s">
        <v>2036</v>
      </c>
      <c r="T217" t="s">
        <v>2037</v>
      </c>
      <c r="U217" t="s">
        <v>2086</v>
      </c>
      <c r="V217" t="s">
        <v>2091</v>
      </c>
      <c r="W217" t="s">
        <v>2096</v>
      </c>
      <c r="Y217">
        <f t="shared" si="15"/>
        <v>4.3169491525423709</v>
      </c>
      <c r="Z217" s="14" t="str">
        <f>LEFT(Table1[[#This Row],[Rating After]],3)</f>
        <v>4.3</v>
      </c>
      <c r="AA217" s="11">
        <f>Table1[[#This Row],[Revenue ($)]]/(Table1[[#This Row],[Distance (KM)]])</f>
        <v>2.4893617021276597</v>
      </c>
    </row>
    <row r="218" spans="1:27" x14ac:dyDescent="0.3">
      <c r="A218" t="s">
        <v>798</v>
      </c>
      <c r="B218" s="1" t="s">
        <v>1798</v>
      </c>
      <c r="C218" s="1" t="s">
        <v>2131</v>
      </c>
      <c r="D218" s="1" t="s">
        <v>1810</v>
      </c>
      <c r="E218" s="1" t="str">
        <f t="shared" si="13"/>
        <v>2024/02/03</v>
      </c>
      <c r="F218" s="1" t="s">
        <v>1808</v>
      </c>
      <c r="G218" t="str">
        <f t="shared" si="16"/>
        <v>2024/02/03</v>
      </c>
      <c r="H218" s="13" t="s">
        <v>2161</v>
      </c>
      <c r="I218" s="7">
        <f>(Table1[[#This Row],[Actual Arrival]]-Table1[[#This Row],[Ezpected_Arrival_After]])*24</f>
        <v>3</v>
      </c>
      <c r="J218" s="7">
        <f>(Table1[[#This Row],[Actual_Arrival After]]-Table1[[#This Row],[Ezpected_Arrival_After]])</f>
        <v>0</v>
      </c>
      <c r="K218" s="7">
        <f>IF(Table1[[#This Row],[Actual_Arrival After]]&lt;=Table1[[#This Row],[Ezpected_Arrival_After]],1,0)</f>
        <v>1</v>
      </c>
      <c r="L218" s="7">
        <f>(Table1[[#This Row],[Actual_Arrival After]]-Table1[[#This Row],[Dispatch_After]])</f>
        <v>1</v>
      </c>
      <c r="M218" t="s">
        <v>2031</v>
      </c>
      <c r="N218">
        <v>261</v>
      </c>
      <c r="O218" s="16">
        <v>3743</v>
      </c>
      <c r="P218" s="16">
        <v>103</v>
      </c>
      <c r="Q218">
        <v>27</v>
      </c>
      <c r="R218" t="str">
        <f t="shared" si="14"/>
        <v>OK</v>
      </c>
      <c r="S218" t="s">
        <v>2033</v>
      </c>
      <c r="T218" t="s">
        <v>2039</v>
      </c>
      <c r="U218" t="s">
        <v>2083</v>
      </c>
      <c r="V218" t="s">
        <v>2092</v>
      </c>
      <c r="W218" t="s">
        <v>2096</v>
      </c>
      <c r="Y218">
        <f t="shared" si="15"/>
        <v>4.2649999999999979</v>
      </c>
      <c r="Z218" s="14" t="str">
        <f>LEFT(Table1[[#This Row],[Rating After]],3)</f>
        <v>4.2</v>
      </c>
      <c r="AA218" s="11">
        <f>Table1[[#This Row],[Revenue ($)]]/(Table1[[#This Row],[Distance (KM)]])</f>
        <v>14.340996168582375</v>
      </c>
    </row>
    <row r="219" spans="1:27" x14ac:dyDescent="0.3">
      <c r="A219" t="s">
        <v>797</v>
      </c>
      <c r="B219" s="1" t="s">
        <v>1797</v>
      </c>
      <c r="C219" s="1" t="s">
        <v>2131</v>
      </c>
      <c r="D219" s="1" t="s">
        <v>1809</v>
      </c>
      <c r="E219" s="1" t="str">
        <f t="shared" si="13"/>
        <v>2024/02/03</v>
      </c>
      <c r="F219" s="1" t="s">
        <v>1807</v>
      </c>
      <c r="G219" t="str">
        <f t="shared" si="16"/>
        <v>2024/02/03</v>
      </c>
      <c r="H219" s="13" t="s">
        <v>2161</v>
      </c>
      <c r="I219" s="7">
        <f>(Table1[[#This Row],[Actual Arrival]]-Table1[[#This Row],[Ezpected_Arrival_After]])*24</f>
        <v>2.0000000000582077</v>
      </c>
      <c r="J219" s="7">
        <f>(Table1[[#This Row],[Actual_Arrival After]]-Table1[[#This Row],[Ezpected_Arrival_After]])</f>
        <v>0</v>
      </c>
      <c r="K219" s="7">
        <f>IF(Table1[[#This Row],[Actual_Arrival After]]&lt;=Table1[[#This Row],[Ezpected_Arrival_After]],1,0)</f>
        <v>1</v>
      </c>
      <c r="L219" s="7">
        <f>(Table1[[#This Row],[Actual_Arrival After]]-Table1[[#This Row],[Dispatch_After]])</f>
        <v>1</v>
      </c>
      <c r="M219" t="s">
        <v>2029</v>
      </c>
      <c r="N219">
        <v>211</v>
      </c>
      <c r="O219" s="16">
        <v>2685</v>
      </c>
      <c r="P219" s="16">
        <v>535</v>
      </c>
      <c r="Q219">
        <v>10</v>
      </c>
      <c r="R219" t="str">
        <f t="shared" si="14"/>
        <v>OK</v>
      </c>
      <c r="S219" t="s">
        <v>2035</v>
      </c>
      <c r="T219" t="s">
        <v>2039</v>
      </c>
      <c r="U219" t="s">
        <v>2046</v>
      </c>
      <c r="V219" t="s">
        <v>2095</v>
      </c>
      <c r="W219" t="s">
        <v>2097</v>
      </c>
      <c r="X219">
        <v>4.5</v>
      </c>
      <c r="Y219">
        <f t="shared" si="15"/>
        <v>4.5</v>
      </c>
      <c r="Z219" s="14" t="str">
        <f>LEFT(Table1[[#This Row],[Rating After]],3)</f>
        <v>4.5</v>
      </c>
      <c r="AA219" s="11">
        <f>Table1[[#This Row],[Revenue ($)]]/(Table1[[#This Row],[Distance (KM)]])</f>
        <v>12.725118483412322</v>
      </c>
    </row>
    <row r="220" spans="1:27" x14ac:dyDescent="0.3">
      <c r="A220" t="s">
        <v>796</v>
      </c>
      <c r="B220" s="1" t="s">
        <v>1796</v>
      </c>
      <c r="C220" s="1" t="s">
        <v>2131</v>
      </c>
      <c r="D220" s="1" t="s">
        <v>1808</v>
      </c>
      <c r="E220" s="1" t="str">
        <f t="shared" si="13"/>
        <v>2024/02/03</v>
      </c>
      <c r="F220" s="1" t="s">
        <v>1806</v>
      </c>
      <c r="G220" t="str">
        <f t="shared" si="16"/>
        <v>2024/02/02</v>
      </c>
      <c r="H220" s="13" t="s">
        <v>2161</v>
      </c>
      <c r="I220" s="7">
        <f>(Table1[[#This Row],[Actual Arrival]]-Table1[[#This Row],[Ezpected_Arrival_After]])*24</f>
        <v>24.999999999941792</v>
      </c>
      <c r="J220" s="7">
        <f>(Table1[[#This Row],[Actual_Arrival After]]-Table1[[#This Row],[Ezpected_Arrival_After]])</f>
        <v>1</v>
      </c>
      <c r="K220" s="7">
        <f>IF(Table1[[#This Row],[Actual_Arrival After]]&lt;=Table1[[#This Row],[Ezpected_Arrival_After]],1,0)</f>
        <v>0</v>
      </c>
      <c r="L220" s="7">
        <f>(Table1[[#This Row],[Actual_Arrival After]]-Table1[[#This Row],[Dispatch_After]])</f>
        <v>1</v>
      </c>
      <c r="M220" t="s">
        <v>2027</v>
      </c>
      <c r="N220">
        <v>969</v>
      </c>
      <c r="O220" s="16">
        <v>4975</v>
      </c>
      <c r="P220" s="16">
        <v>561</v>
      </c>
      <c r="Q220">
        <v>3</v>
      </c>
      <c r="R220" t="str">
        <f t="shared" si="14"/>
        <v>OK</v>
      </c>
      <c r="S220" t="s">
        <v>2034</v>
      </c>
      <c r="T220" t="s">
        <v>2039</v>
      </c>
      <c r="U220" t="s">
        <v>2087</v>
      </c>
      <c r="V220" t="s">
        <v>2094</v>
      </c>
      <c r="W220" t="s">
        <v>2096</v>
      </c>
      <c r="X220">
        <v>4.2</v>
      </c>
      <c r="Y220">
        <f t="shared" si="15"/>
        <v>4.2</v>
      </c>
      <c r="Z220" s="14" t="str">
        <f>LEFT(Table1[[#This Row],[Rating After]],3)</f>
        <v>4.2</v>
      </c>
      <c r="AA220" s="11">
        <f>Table1[[#This Row],[Revenue ($)]]/(Table1[[#This Row],[Distance (KM)]])</f>
        <v>5.1341589267285865</v>
      </c>
    </row>
    <row r="221" spans="1:27" x14ac:dyDescent="0.3">
      <c r="A221" t="s">
        <v>795</v>
      </c>
      <c r="B221" s="1" t="s">
        <v>1795</v>
      </c>
      <c r="C221" s="1" t="s">
        <v>2131</v>
      </c>
      <c r="D221" s="1" t="s">
        <v>1807</v>
      </c>
      <c r="E221" s="1" t="str">
        <f t="shared" si="13"/>
        <v>2024/02/03</v>
      </c>
      <c r="F221" s="1" t="s">
        <v>1805</v>
      </c>
      <c r="G221" t="str">
        <f t="shared" si="16"/>
        <v>2024/02/02</v>
      </c>
      <c r="H221" s="13" t="s">
        <v>2161</v>
      </c>
      <c r="I221" s="7">
        <f>(Table1[[#This Row],[Actual Arrival]]-Table1[[#This Row],[Ezpected_Arrival_After]])*24</f>
        <v>24</v>
      </c>
      <c r="J221" s="7">
        <f>(Table1[[#This Row],[Actual_Arrival After]]-Table1[[#This Row],[Ezpected_Arrival_After]])</f>
        <v>1</v>
      </c>
      <c r="K221" s="7">
        <f>IF(Table1[[#This Row],[Actual_Arrival After]]&lt;=Table1[[#This Row],[Ezpected_Arrival_After]],1,0)</f>
        <v>0</v>
      </c>
      <c r="L221" s="7">
        <f>(Table1[[#This Row],[Actual_Arrival After]]-Table1[[#This Row],[Dispatch_After]])</f>
        <v>1</v>
      </c>
      <c r="M221" t="s">
        <v>2029</v>
      </c>
      <c r="N221">
        <v>344</v>
      </c>
      <c r="O221" s="16">
        <v>772</v>
      </c>
      <c r="P221" s="16">
        <v>313</v>
      </c>
      <c r="Q221">
        <v>25</v>
      </c>
      <c r="R221" t="str">
        <f t="shared" si="14"/>
        <v>OK</v>
      </c>
      <c r="S221" t="s">
        <v>2035</v>
      </c>
      <c r="T221" t="s">
        <v>2037</v>
      </c>
      <c r="U221" t="s">
        <v>2085</v>
      </c>
      <c r="V221" t="s">
        <v>2094</v>
      </c>
      <c r="W221" t="s">
        <v>2096</v>
      </c>
      <c r="Y221">
        <f t="shared" si="15"/>
        <v>4.1939759036144579</v>
      </c>
      <c r="Z221" s="14" t="str">
        <f>LEFT(Table1[[#This Row],[Rating After]],3)</f>
        <v>4.1</v>
      </c>
      <c r="AA221" s="11">
        <f>Table1[[#This Row],[Revenue ($)]]/(Table1[[#This Row],[Distance (KM)]])</f>
        <v>2.2441860465116279</v>
      </c>
    </row>
    <row r="222" spans="1:27" x14ac:dyDescent="0.3">
      <c r="A222" t="s">
        <v>794</v>
      </c>
      <c r="B222" s="1" t="s">
        <v>1794</v>
      </c>
      <c r="C222" s="1" t="s">
        <v>2131</v>
      </c>
      <c r="D222" s="1" t="s">
        <v>1806</v>
      </c>
      <c r="E222" s="1" t="str">
        <f t="shared" si="13"/>
        <v>2024/02/02</v>
      </c>
      <c r="F222" s="1" t="s">
        <v>1804</v>
      </c>
      <c r="G222" t="str">
        <f t="shared" si="16"/>
        <v>2024/02/02</v>
      </c>
      <c r="H222" s="13" t="s">
        <v>2161</v>
      </c>
      <c r="I222" s="7">
        <f>(Table1[[#This Row],[Actual Arrival]]-Table1[[#This Row],[Ezpected_Arrival_After]])*24</f>
        <v>23.000000000058208</v>
      </c>
      <c r="J222" s="7">
        <f>(Table1[[#This Row],[Actual_Arrival After]]-Table1[[#This Row],[Ezpected_Arrival_After]])</f>
        <v>0</v>
      </c>
      <c r="K222" s="7">
        <f>IF(Table1[[#This Row],[Actual_Arrival After]]&lt;=Table1[[#This Row],[Ezpected_Arrival_After]],1,0)</f>
        <v>1</v>
      </c>
      <c r="L222" s="7">
        <f>(Table1[[#This Row],[Actual_Arrival After]]-Table1[[#This Row],[Dispatch_After]])</f>
        <v>0</v>
      </c>
      <c r="M222" t="s">
        <v>2031</v>
      </c>
      <c r="N222">
        <v>758</v>
      </c>
      <c r="O222" s="16">
        <v>1021</v>
      </c>
      <c r="P222" s="16">
        <v>736</v>
      </c>
      <c r="Q222">
        <v>21</v>
      </c>
      <c r="R222" t="str">
        <f t="shared" si="14"/>
        <v>OK</v>
      </c>
      <c r="S222" t="s">
        <v>2035</v>
      </c>
      <c r="T222" t="s">
        <v>2038</v>
      </c>
      <c r="U222" t="s">
        <v>2086</v>
      </c>
      <c r="V222" t="s">
        <v>2091</v>
      </c>
      <c r="W222" t="s">
        <v>2096</v>
      </c>
      <c r="Y222">
        <f t="shared" si="15"/>
        <v>4.3169491525423709</v>
      </c>
      <c r="Z222" s="14" t="str">
        <f>LEFT(Table1[[#This Row],[Rating After]],3)</f>
        <v>4.3</v>
      </c>
      <c r="AA222" s="11">
        <f>Table1[[#This Row],[Revenue ($)]]/(Table1[[#This Row],[Distance (KM)]])</f>
        <v>1.3469656992084433</v>
      </c>
    </row>
    <row r="223" spans="1:27" x14ac:dyDescent="0.3">
      <c r="A223" t="s">
        <v>793</v>
      </c>
      <c r="B223" s="1" t="s">
        <v>1793</v>
      </c>
      <c r="C223" s="1" t="s">
        <v>2131</v>
      </c>
      <c r="D223" s="1" t="s">
        <v>1805</v>
      </c>
      <c r="E223" s="1" t="str">
        <f t="shared" si="13"/>
        <v>2024/02/02</v>
      </c>
      <c r="F223" s="1" t="s">
        <v>1803</v>
      </c>
      <c r="G223" t="str">
        <f t="shared" si="16"/>
        <v>2024/02/02</v>
      </c>
      <c r="H223" s="13" t="s">
        <v>2161</v>
      </c>
      <c r="I223" s="7">
        <f>(Table1[[#This Row],[Actual Arrival]]-Table1[[#This Row],[Ezpected_Arrival_After]])*24</f>
        <v>21.999999999941792</v>
      </c>
      <c r="J223" s="7">
        <f>(Table1[[#This Row],[Actual_Arrival After]]-Table1[[#This Row],[Ezpected_Arrival_After]])</f>
        <v>0</v>
      </c>
      <c r="K223" s="7">
        <f>IF(Table1[[#This Row],[Actual_Arrival After]]&lt;=Table1[[#This Row],[Ezpected_Arrival_After]],1,0)</f>
        <v>1</v>
      </c>
      <c r="L223" s="7">
        <f>(Table1[[#This Row],[Actual_Arrival After]]-Table1[[#This Row],[Dispatch_After]])</f>
        <v>0</v>
      </c>
      <c r="M223" t="s">
        <v>2029</v>
      </c>
      <c r="N223">
        <v>658</v>
      </c>
      <c r="O223" s="16">
        <v>3051</v>
      </c>
      <c r="P223" s="16">
        <v>454</v>
      </c>
      <c r="Q223">
        <v>14</v>
      </c>
      <c r="R223" t="str">
        <f t="shared" si="14"/>
        <v>OK</v>
      </c>
      <c r="S223" t="s">
        <v>2035</v>
      </c>
      <c r="T223" t="s">
        <v>2040</v>
      </c>
      <c r="U223" t="s">
        <v>2049</v>
      </c>
      <c r="V223" t="s">
        <v>2093</v>
      </c>
      <c r="W223" t="s">
        <v>2096</v>
      </c>
      <c r="X223">
        <v>3.8</v>
      </c>
      <c r="Y223">
        <f t="shared" si="15"/>
        <v>3.8</v>
      </c>
      <c r="Z223" s="14" t="str">
        <f>LEFT(Table1[[#This Row],[Rating After]],3)</f>
        <v>3.8</v>
      </c>
      <c r="AA223" s="11">
        <f>Table1[[#This Row],[Revenue ($)]]/(Table1[[#This Row],[Distance (KM)]])</f>
        <v>4.63677811550152</v>
      </c>
    </row>
    <row r="224" spans="1:27" x14ac:dyDescent="0.3">
      <c r="A224" t="s">
        <v>792</v>
      </c>
      <c r="B224" s="1" t="s">
        <v>1792</v>
      </c>
      <c r="C224" s="1" t="s">
        <v>2131</v>
      </c>
      <c r="D224" s="1" t="s">
        <v>1804</v>
      </c>
      <c r="E224" s="1" t="str">
        <f t="shared" si="13"/>
        <v>2024/02/02</v>
      </c>
      <c r="F224" s="1" t="s">
        <v>1802</v>
      </c>
      <c r="G224" t="str">
        <f t="shared" si="16"/>
        <v>2024/02/02</v>
      </c>
      <c r="H224" s="13" t="s">
        <v>2161</v>
      </c>
      <c r="I224" s="7">
        <f>(Table1[[#This Row],[Actual Arrival]]-Table1[[#This Row],[Ezpected_Arrival_After]])*24</f>
        <v>21</v>
      </c>
      <c r="J224" s="7">
        <f>(Table1[[#This Row],[Actual_Arrival After]]-Table1[[#This Row],[Ezpected_Arrival_After]])</f>
        <v>0</v>
      </c>
      <c r="K224" s="7">
        <f>IF(Table1[[#This Row],[Actual_Arrival After]]&lt;=Table1[[#This Row],[Ezpected_Arrival_After]],1,0)</f>
        <v>1</v>
      </c>
      <c r="L224" s="7">
        <f>(Table1[[#This Row],[Actual_Arrival After]]-Table1[[#This Row],[Dispatch_After]])</f>
        <v>0</v>
      </c>
      <c r="M224" t="s">
        <v>2027</v>
      </c>
      <c r="N224">
        <v>215</v>
      </c>
      <c r="O224" s="16">
        <v>4877</v>
      </c>
      <c r="P224" s="16">
        <v>105</v>
      </c>
      <c r="Q224">
        <v>6</v>
      </c>
      <c r="R224" t="str">
        <f t="shared" si="14"/>
        <v>OK</v>
      </c>
      <c r="S224" t="s">
        <v>2035</v>
      </c>
      <c r="T224" t="s">
        <v>2038</v>
      </c>
      <c r="U224" t="s">
        <v>2087</v>
      </c>
      <c r="V224" t="s">
        <v>2091</v>
      </c>
      <c r="W224" t="s">
        <v>2096</v>
      </c>
      <c r="X224">
        <v>4.5</v>
      </c>
      <c r="Y224">
        <f t="shared" si="15"/>
        <v>4.5</v>
      </c>
      <c r="Z224" s="14" t="str">
        <f>LEFT(Table1[[#This Row],[Rating After]],3)</f>
        <v>4.5</v>
      </c>
      <c r="AA224" s="11">
        <f>Table1[[#This Row],[Revenue ($)]]/(Table1[[#This Row],[Distance (KM)]])</f>
        <v>22.683720930232557</v>
      </c>
    </row>
    <row r="225" spans="1:27" x14ac:dyDescent="0.3">
      <c r="A225" t="s">
        <v>791</v>
      </c>
      <c r="B225" s="1" t="s">
        <v>1791</v>
      </c>
      <c r="C225" s="1" t="s">
        <v>2131</v>
      </c>
      <c r="D225" s="1" t="s">
        <v>1803</v>
      </c>
      <c r="E225" s="1" t="str">
        <f t="shared" si="13"/>
        <v>2024/02/02</v>
      </c>
      <c r="F225" s="1" t="s">
        <v>1801</v>
      </c>
      <c r="G225" t="str">
        <f t="shared" si="16"/>
        <v>2024/02/02</v>
      </c>
      <c r="H225" s="13" t="s">
        <v>2161</v>
      </c>
      <c r="I225" s="7">
        <f>(Table1[[#This Row],[Actual Arrival]]-Table1[[#This Row],[Ezpected_Arrival_After]])*24</f>
        <v>20.000000000058208</v>
      </c>
      <c r="J225" s="7">
        <f>(Table1[[#This Row],[Actual_Arrival After]]-Table1[[#This Row],[Ezpected_Arrival_After]])</f>
        <v>0</v>
      </c>
      <c r="K225" s="7">
        <f>IF(Table1[[#This Row],[Actual_Arrival After]]&lt;=Table1[[#This Row],[Ezpected_Arrival_After]],1,0)</f>
        <v>1</v>
      </c>
      <c r="L225" s="7">
        <f>(Table1[[#This Row],[Actual_Arrival After]]-Table1[[#This Row],[Dispatch_After]])</f>
        <v>0</v>
      </c>
      <c r="M225" t="s">
        <v>2028</v>
      </c>
      <c r="N225">
        <v>250</v>
      </c>
      <c r="O225" s="16">
        <v>2359</v>
      </c>
      <c r="P225" s="16">
        <v>343</v>
      </c>
      <c r="Q225">
        <v>16</v>
      </c>
      <c r="R225" t="str">
        <f t="shared" si="14"/>
        <v>OK</v>
      </c>
      <c r="S225" t="s">
        <v>2033</v>
      </c>
      <c r="T225" t="s">
        <v>2039</v>
      </c>
      <c r="U225" t="s">
        <v>2052</v>
      </c>
      <c r="V225" t="s">
        <v>2092</v>
      </c>
      <c r="W225" t="s">
        <v>2096</v>
      </c>
      <c r="X225">
        <v>3.8</v>
      </c>
      <c r="Y225">
        <f t="shared" si="15"/>
        <v>3.8</v>
      </c>
      <c r="Z225" s="14" t="str">
        <f>LEFT(Table1[[#This Row],[Rating After]],3)</f>
        <v>3.8</v>
      </c>
      <c r="AA225" s="11">
        <f>Table1[[#This Row],[Revenue ($)]]/(Table1[[#This Row],[Distance (KM)]])</f>
        <v>9.4359999999999999</v>
      </c>
    </row>
    <row r="226" spans="1:27" x14ac:dyDescent="0.3">
      <c r="A226" t="s">
        <v>790</v>
      </c>
      <c r="B226" s="1" t="s">
        <v>1790</v>
      </c>
      <c r="C226" s="1" t="s">
        <v>2131</v>
      </c>
      <c r="D226" s="1" t="s">
        <v>1802</v>
      </c>
      <c r="E226" s="1" t="str">
        <f t="shared" si="13"/>
        <v>2024/02/02</v>
      </c>
      <c r="F226" s="1" t="s">
        <v>1800</v>
      </c>
      <c r="G226" t="str">
        <f t="shared" si="16"/>
        <v>2024/02/02</v>
      </c>
      <c r="H226" s="13" t="s">
        <v>2161</v>
      </c>
      <c r="I226" s="7">
        <f>(Table1[[#This Row],[Actual Arrival]]-Table1[[#This Row],[Ezpected_Arrival_After]])*24</f>
        <v>18.999999999941792</v>
      </c>
      <c r="J226" s="7">
        <f>(Table1[[#This Row],[Actual_Arrival After]]-Table1[[#This Row],[Ezpected_Arrival_After]])</f>
        <v>0</v>
      </c>
      <c r="K226" s="7">
        <f>IF(Table1[[#This Row],[Actual_Arrival After]]&lt;=Table1[[#This Row],[Ezpected_Arrival_After]],1,0)</f>
        <v>1</v>
      </c>
      <c r="L226" s="7">
        <f>(Table1[[#This Row],[Actual_Arrival After]]-Table1[[#This Row],[Dispatch_After]])</f>
        <v>0</v>
      </c>
      <c r="M226" t="s">
        <v>2028</v>
      </c>
      <c r="N226">
        <v>681</v>
      </c>
      <c r="O226" s="16">
        <v>3691</v>
      </c>
      <c r="P226" s="16">
        <v>145</v>
      </c>
      <c r="Q226">
        <v>3</v>
      </c>
      <c r="R226" t="str">
        <f t="shared" si="14"/>
        <v>OK</v>
      </c>
      <c r="S226" t="s">
        <v>2036</v>
      </c>
      <c r="T226" t="s">
        <v>2039</v>
      </c>
      <c r="U226" t="s">
        <v>2072</v>
      </c>
      <c r="V226" t="s">
        <v>2094</v>
      </c>
      <c r="W226" t="s">
        <v>2097</v>
      </c>
      <c r="Y226">
        <f t="shared" si="15"/>
        <v>4.2263888888888879</v>
      </c>
      <c r="Z226" s="14" t="str">
        <f>LEFT(Table1[[#This Row],[Rating After]],3)</f>
        <v>4.2</v>
      </c>
      <c r="AA226" s="11">
        <f>Table1[[#This Row],[Revenue ($)]]/(Table1[[#This Row],[Distance (KM)]])</f>
        <v>5.4199706314243761</v>
      </c>
    </row>
    <row r="227" spans="1:27" x14ac:dyDescent="0.3">
      <c r="A227" t="s">
        <v>789</v>
      </c>
      <c r="B227" s="1" t="s">
        <v>1789</v>
      </c>
      <c r="C227" s="1" t="s">
        <v>2131</v>
      </c>
      <c r="D227" s="1" t="s">
        <v>1801</v>
      </c>
      <c r="E227" s="1" t="str">
        <f t="shared" si="13"/>
        <v>2024/02/02</v>
      </c>
      <c r="F227" s="1" t="s">
        <v>1799</v>
      </c>
      <c r="G227" t="str">
        <f t="shared" si="16"/>
        <v>2024/02/02</v>
      </c>
      <c r="H227" s="13" t="s">
        <v>2161</v>
      </c>
      <c r="I227" s="7">
        <f>(Table1[[#This Row],[Actual Arrival]]-Table1[[#This Row],[Ezpected_Arrival_After]])*24</f>
        <v>18</v>
      </c>
      <c r="J227" s="7">
        <f>(Table1[[#This Row],[Actual_Arrival After]]-Table1[[#This Row],[Ezpected_Arrival_After]])</f>
        <v>0</v>
      </c>
      <c r="K227" s="7">
        <f>IF(Table1[[#This Row],[Actual_Arrival After]]&lt;=Table1[[#This Row],[Ezpected_Arrival_After]],1,0)</f>
        <v>1</v>
      </c>
      <c r="L227" s="7">
        <f>(Table1[[#This Row],[Actual_Arrival After]]-Table1[[#This Row],[Dispatch_After]])</f>
        <v>0</v>
      </c>
      <c r="M227" t="s">
        <v>2028</v>
      </c>
      <c r="N227">
        <v>69</v>
      </c>
      <c r="O227" s="16">
        <v>2876</v>
      </c>
      <c r="P227" s="16">
        <v>305</v>
      </c>
      <c r="Q227">
        <v>22</v>
      </c>
      <c r="R227" t="str">
        <f t="shared" si="14"/>
        <v>OK</v>
      </c>
      <c r="S227" t="s">
        <v>2036</v>
      </c>
      <c r="T227" t="s">
        <v>2038</v>
      </c>
      <c r="U227" t="s">
        <v>2079</v>
      </c>
      <c r="V227" t="s">
        <v>2094</v>
      </c>
      <c r="W227" t="s">
        <v>2096</v>
      </c>
      <c r="X227">
        <v>4</v>
      </c>
      <c r="Y227">
        <f t="shared" si="15"/>
        <v>4</v>
      </c>
      <c r="Z227" s="14" t="str">
        <f>LEFT(Table1[[#This Row],[Rating After]],3)</f>
        <v>4</v>
      </c>
      <c r="AA227" s="11">
        <f>Table1[[#This Row],[Revenue ($)]]/(Table1[[#This Row],[Distance (KM)]])</f>
        <v>41.681159420289852</v>
      </c>
    </row>
    <row r="228" spans="1:27" x14ac:dyDescent="0.3">
      <c r="A228" t="s">
        <v>788</v>
      </c>
      <c r="B228" s="1" t="s">
        <v>1788</v>
      </c>
      <c r="C228" s="1" t="s">
        <v>2131</v>
      </c>
      <c r="D228" s="1" t="s">
        <v>1800</v>
      </c>
      <c r="E228" s="1" t="str">
        <f t="shared" si="13"/>
        <v>2024/02/02</v>
      </c>
      <c r="F228" s="1" t="s">
        <v>1798</v>
      </c>
      <c r="G228" t="str">
        <f t="shared" si="16"/>
        <v>2024/02/02</v>
      </c>
      <c r="H228" s="13" t="s">
        <v>2161</v>
      </c>
      <c r="I228" s="7">
        <f>(Table1[[#This Row],[Actual Arrival]]-Table1[[#This Row],[Ezpected_Arrival_After]])*24</f>
        <v>17.000000000058208</v>
      </c>
      <c r="J228" s="7">
        <f>(Table1[[#This Row],[Actual_Arrival After]]-Table1[[#This Row],[Ezpected_Arrival_After]])</f>
        <v>0</v>
      </c>
      <c r="K228" s="7">
        <f>IF(Table1[[#This Row],[Actual_Arrival After]]&lt;=Table1[[#This Row],[Ezpected_Arrival_After]],1,0)</f>
        <v>1</v>
      </c>
      <c r="L228" s="7">
        <f>(Table1[[#This Row],[Actual_Arrival After]]-Table1[[#This Row],[Dispatch_After]])</f>
        <v>0</v>
      </c>
      <c r="M228" t="s">
        <v>2030</v>
      </c>
      <c r="N228">
        <v>216</v>
      </c>
      <c r="O228" s="16">
        <v>4698</v>
      </c>
      <c r="P228" s="16">
        <v>73</v>
      </c>
      <c r="Q228">
        <v>17</v>
      </c>
      <c r="R228" t="str">
        <f t="shared" si="14"/>
        <v>OK</v>
      </c>
      <c r="S228" t="s">
        <v>2036</v>
      </c>
      <c r="T228" t="s">
        <v>2040</v>
      </c>
      <c r="U228" t="s">
        <v>2080</v>
      </c>
      <c r="V228" t="s">
        <v>2095</v>
      </c>
      <c r="W228" t="s">
        <v>2096</v>
      </c>
      <c r="X228">
        <v>4.2</v>
      </c>
      <c r="Y228">
        <f t="shared" si="15"/>
        <v>4.2</v>
      </c>
      <c r="Z228" s="14" t="str">
        <f>LEFT(Table1[[#This Row],[Rating After]],3)</f>
        <v>4.2</v>
      </c>
      <c r="AA228" s="11">
        <f>Table1[[#This Row],[Revenue ($)]]/(Table1[[#This Row],[Distance (KM)]])</f>
        <v>21.75</v>
      </c>
    </row>
    <row r="229" spans="1:27" x14ac:dyDescent="0.3">
      <c r="A229" t="s">
        <v>787</v>
      </c>
      <c r="B229" s="1" t="s">
        <v>1787</v>
      </c>
      <c r="C229" s="1" t="s">
        <v>2131</v>
      </c>
      <c r="D229" s="1" t="s">
        <v>1799</v>
      </c>
      <c r="E229" s="1" t="str">
        <f t="shared" si="13"/>
        <v>2024/02/02</v>
      </c>
      <c r="F229" s="1" t="s">
        <v>1797</v>
      </c>
      <c r="G229" t="str">
        <f t="shared" si="16"/>
        <v>2024/02/02</v>
      </c>
      <c r="H229" s="13" t="s">
        <v>2161</v>
      </c>
      <c r="I229" s="7">
        <f>(Table1[[#This Row],[Actual Arrival]]-Table1[[#This Row],[Ezpected_Arrival_After]])*24</f>
        <v>15.999999999941792</v>
      </c>
      <c r="J229" s="7">
        <f>(Table1[[#This Row],[Actual_Arrival After]]-Table1[[#This Row],[Ezpected_Arrival_After]])</f>
        <v>0</v>
      </c>
      <c r="K229" s="7">
        <f>IF(Table1[[#This Row],[Actual_Arrival After]]&lt;=Table1[[#This Row],[Ezpected_Arrival_After]],1,0)</f>
        <v>1</v>
      </c>
      <c r="L229" s="7">
        <f>(Table1[[#This Row],[Actual_Arrival After]]-Table1[[#This Row],[Dispatch_After]])</f>
        <v>0</v>
      </c>
      <c r="M229" t="s">
        <v>2032</v>
      </c>
      <c r="N229">
        <v>185</v>
      </c>
      <c r="O229" s="16">
        <v>2144</v>
      </c>
      <c r="P229" s="16">
        <v>165</v>
      </c>
      <c r="Q229">
        <v>17</v>
      </c>
      <c r="R229" t="str">
        <f t="shared" si="14"/>
        <v>OK</v>
      </c>
      <c r="S229" t="s">
        <v>2036</v>
      </c>
      <c r="T229" t="s">
        <v>2040</v>
      </c>
      <c r="U229" t="s">
        <v>2043</v>
      </c>
      <c r="V229" t="s">
        <v>2095</v>
      </c>
      <c r="W229" t="s">
        <v>2097</v>
      </c>
      <c r="X229">
        <v>4</v>
      </c>
      <c r="Y229">
        <f t="shared" si="15"/>
        <v>4</v>
      </c>
      <c r="Z229" s="14" t="str">
        <f>LEFT(Table1[[#This Row],[Rating After]],3)</f>
        <v>4</v>
      </c>
      <c r="AA229" s="11">
        <f>Table1[[#This Row],[Revenue ($)]]/(Table1[[#This Row],[Distance (KM)]])</f>
        <v>11.58918918918919</v>
      </c>
    </row>
    <row r="230" spans="1:27" x14ac:dyDescent="0.3">
      <c r="A230" t="s">
        <v>786</v>
      </c>
      <c r="B230" s="1" t="s">
        <v>1786</v>
      </c>
      <c r="C230" s="1" t="s">
        <v>2131</v>
      </c>
      <c r="D230" s="1" t="s">
        <v>1798</v>
      </c>
      <c r="E230" s="1" t="str">
        <f t="shared" si="13"/>
        <v>2024/02/02</v>
      </c>
      <c r="F230" s="1" t="s">
        <v>1796</v>
      </c>
      <c r="G230" t="str">
        <f t="shared" si="16"/>
        <v>2024/02/02</v>
      </c>
      <c r="H230" s="13" t="s">
        <v>2161</v>
      </c>
      <c r="I230" s="7">
        <f>(Table1[[#This Row],[Actual Arrival]]-Table1[[#This Row],[Ezpected_Arrival_After]])*24</f>
        <v>15</v>
      </c>
      <c r="J230" s="7">
        <f>(Table1[[#This Row],[Actual_Arrival After]]-Table1[[#This Row],[Ezpected_Arrival_After]])</f>
        <v>0</v>
      </c>
      <c r="K230" s="7">
        <f>IF(Table1[[#This Row],[Actual_Arrival After]]&lt;=Table1[[#This Row],[Ezpected_Arrival_After]],1,0)</f>
        <v>1</v>
      </c>
      <c r="L230" s="7">
        <f>(Table1[[#This Row],[Actual_Arrival After]]-Table1[[#This Row],[Dispatch_After]])</f>
        <v>0</v>
      </c>
      <c r="M230" t="s">
        <v>2030</v>
      </c>
      <c r="N230">
        <v>754</v>
      </c>
      <c r="O230" s="16">
        <v>4557</v>
      </c>
      <c r="P230" s="16">
        <v>443</v>
      </c>
      <c r="Q230">
        <v>13</v>
      </c>
      <c r="R230" t="str">
        <f t="shared" si="14"/>
        <v>OK</v>
      </c>
      <c r="S230" t="s">
        <v>2036</v>
      </c>
      <c r="T230" t="s">
        <v>2038</v>
      </c>
      <c r="U230" t="s">
        <v>2057</v>
      </c>
      <c r="V230" t="s">
        <v>2091</v>
      </c>
      <c r="W230" t="s">
        <v>2097</v>
      </c>
      <c r="X230">
        <v>4.7</v>
      </c>
      <c r="Y230">
        <f t="shared" si="15"/>
        <v>4.7</v>
      </c>
      <c r="Z230" s="14" t="str">
        <f>LEFT(Table1[[#This Row],[Rating After]],3)</f>
        <v>4.7</v>
      </c>
      <c r="AA230" s="11">
        <f>Table1[[#This Row],[Revenue ($)]]/(Table1[[#This Row],[Distance (KM)]])</f>
        <v>6.0437665782493371</v>
      </c>
    </row>
    <row r="231" spans="1:27" x14ac:dyDescent="0.3">
      <c r="A231" t="s">
        <v>785</v>
      </c>
      <c r="B231" s="1" t="s">
        <v>1785</v>
      </c>
      <c r="C231" s="1" t="s">
        <v>2131</v>
      </c>
      <c r="D231" s="1" t="s">
        <v>1797</v>
      </c>
      <c r="E231" s="1" t="str">
        <f t="shared" si="13"/>
        <v>2024/02/02</v>
      </c>
      <c r="F231" s="1" t="s">
        <v>1795</v>
      </c>
      <c r="G231" t="str">
        <f t="shared" si="16"/>
        <v>2024/02/02</v>
      </c>
      <c r="H231" s="13" t="s">
        <v>2161</v>
      </c>
      <c r="I231" s="7">
        <f>(Table1[[#This Row],[Actual Arrival]]-Table1[[#This Row],[Ezpected_Arrival_After]])*24</f>
        <v>14.000000000058208</v>
      </c>
      <c r="J231" s="7">
        <f>(Table1[[#This Row],[Actual_Arrival After]]-Table1[[#This Row],[Ezpected_Arrival_After]])</f>
        <v>0</v>
      </c>
      <c r="K231" s="7">
        <f>IF(Table1[[#This Row],[Actual_Arrival After]]&lt;=Table1[[#This Row],[Ezpected_Arrival_After]],1,0)</f>
        <v>1</v>
      </c>
      <c r="L231" s="7">
        <f>(Table1[[#This Row],[Actual_Arrival After]]-Table1[[#This Row],[Dispatch_After]])</f>
        <v>0</v>
      </c>
      <c r="M231" t="s">
        <v>2031</v>
      </c>
      <c r="N231">
        <v>972</v>
      </c>
      <c r="O231" s="16">
        <v>3523</v>
      </c>
      <c r="P231" s="16">
        <v>705</v>
      </c>
      <c r="Q231">
        <v>23</v>
      </c>
      <c r="R231" t="str">
        <f t="shared" si="14"/>
        <v>OK</v>
      </c>
      <c r="S231" t="s">
        <v>2033</v>
      </c>
      <c r="T231" t="s">
        <v>2038</v>
      </c>
      <c r="U231" t="s">
        <v>2087</v>
      </c>
      <c r="V231" t="s">
        <v>2095</v>
      </c>
      <c r="W231" t="s">
        <v>2097</v>
      </c>
      <c r="X231">
        <v>3.8</v>
      </c>
      <c r="Y231">
        <f t="shared" si="15"/>
        <v>3.8</v>
      </c>
      <c r="Z231" s="14" t="str">
        <f>LEFT(Table1[[#This Row],[Rating After]],3)</f>
        <v>3.8</v>
      </c>
      <c r="AA231" s="11">
        <f>Table1[[#This Row],[Revenue ($)]]/(Table1[[#This Row],[Distance (KM)]])</f>
        <v>3.6244855967078191</v>
      </c>
    </row>
    <row r="232" spans="1:27" x14ac:dyDescent="0.3">
      <c r="A232" t="s">
        <v>784</v>
      </c>
      <c r="B232" s="1" t="s">
        <v>1784</v>
      </c>
      <c r="C232" s="1" t="s">
        <v>2131</v>
      </c>
      <c r="D232" s="1" t="s">
        <v>1796</v>
      </c>
      <c r="E232" s="1" t="str">
        <f t="shared" si="13"/>
        <v>2024/02/02</v>
      </c>
      <c r="F232" s="1" t="s">
        <v>1794</v>
      </c>
      <c r="G232" t="str">
        <f t="shared" si="16"/>
        <v>2024/02/02</v>
      </c>
      <c r="H232" s="13" t="s">
        <v>2161</v>
      </c>
      <c r="I232" s="7">
        <f>(Table1[[#This Row],[Actual Arrival]]-Table1[[#This Row],[Ezpected_Arrival_After]])*24</f>
        <v>12.999999999941792</v>
      </c>
      <c r="J232" s="7">
        <f>(Table1[[#This Row],[Actual_Arrival After]]-Table1[[#This Row],[Ezpected_Arrival_After]])</f>
        <v>0</v>
      </c>
      <c r="K232" s="7">
        <f>IF(Table1[[#This Row],[Actual_Arrival After]]&lt;=Table1[[#This Row],[Ezpected_Arrival_After]],1,0)</f>
        <v>1</v>
      </c>
      <c r="L232" s="7">
        <f>(Table1[[#This Row],[Actual_Arrival After]]-Table1[[#This Row],[Dispatch_After]])</f>
        <v>0</v>
      </c>
      <c r="M232" t="s">
        <v>2031</v>
      </c>
      <c r="N232">
        <v>725</v>
      </c>
      <c r="O232" s="16">
        <v>4514</v>
      </c>
      <c r="P232" s="16">
        <v>104</v>
      </c>
      <c r="Q232">
        <v>4</v>
      </c>
      <c r="R232" t="str">
        <f t="shared" si="14"/>
        <v>OK</v>
      </c>
      <c r="S232" t="s">
        <v>2034</v>
      </c>
      <c r="T232" t="s">
        <v>2039</v>
      </c>
      <c r="U232" t="s">
        <v>2046</v>
      </c>
      <c r="V232" t="s">
        <v>2094</v>
      </c>
      <c r="W232" t="s">
        <v>2096</v>
      </c>
      <c r="X232">
        <v>4.2</v>
      </c>
      <c r="Y232">
        <f t="shared" si="15"/>
        <v>4.2</v>
      </c>
      <c r="Z232" s="14" t="str">
        <f>LEFT(Table1[[#This Row],[Rating After]],3)</f>
        <v>4.2</v>
      </c>
      <c r="AA232" s="11">
        <f>Table1[[#This Row],[Revenue ($)]]/(Table1[[#This Row],[Distance (KM)]])</f>
        <v>6.2262068965517239</v>
      </c>
    </row>
    <row r="233" spans="1:27" x14ac:dyDescent="0.3">
      <c r="A233" t="s">
        <v>783</v>
      </c>
      <c r="B233" s="1" t="s">
        <v>1783</v>
      </c>
      <c r="C233" s="1" t="s">
        <v>2131</v>
      </c>
      <c r="D233" s="1" t="s">
        <v>1795</v>
      </c>
      <c r="E233" s="1" t="str">
        <f t="shared" si="13"/>
        <v>2024/02/02</v>
      </c>
      <c r="F233" s="1" t="s">
        <v>1793</v>
      </c>
      <c r="G233" t="str">
        <f t="shared" si="16"/>
        <v>2024/02/02</v>
      </c>
      <c r="H233" s="13" t="s">
        <v>2161</v>
      </c>
      <c r="I233" s="7">
        <f>(Table1[[#This Row],[Actual Arrival]]-Table1[[#This Row],[Ezpected_Arrival_After]])*24</f>
        <v>12</v>
      </c>
      <c r="J233" s="7">
        <f>(Table1[[#This Row],[Actual_Arrival After]]-Table1[[#This Row],[Ezpected_Arrival_After]])</f>
        <v>0</v>
      </c>
      <c r="K233" s="7">
        <f>IF(Table1[[#This Row],[Actual_Arrival After]]&lt;=Table1[[#This Row],[Ezpected_Arrival_After]],1,0)</f>
        <v>1</v>
      </c>
      <c r="L233" s="7">
        <f>(Table1[[#This Row],[Actual_Arrival After]]-Table1[[#This Row],[Dispatch_After]])</f>
        <v>0</v>
      </c>
      <c r="M233" t="s">
        <v>2027</v>
      </c>
      <c r="N233">
        <v>801</v>
      </c>
      <c r="O233" s="16">
        <v>4954</v>
      </c>
      <c r="P233" s="16">
        <v>317</v>
      </c>
      <c r="Q233">
        <v>10</v>
      </c>
      <c r="R233" t="str">
        <f t="shared" si="14"/>
        <v>OK</v>
      </c>
      <c r="S233" t="s">
        <v>2033</v>
      </c>
      <c r="T233" t="s">
        <v>2039</v>
      </c>
      <c r="U233" t="s">
        <v>2050</v>
      </c>
      <c r="V233" t="s">
        <v>2095</v>
      </c>
      <c r="W233" t="s">
        <v>2097</v>
      </c>
      <c r="X233">
        <v>4.7</v>
      </c>
      <c r="Y233">
        <f t="shared" si="15"/>
        <v>4.7</v>
      </c>
      <c r="Z233" s="14" t="str">
        <f>LEFT(Table1[[#This Row],[Rating After]],3)</f>
        <v>4.7</v>
      </c>
      <c r="AA233" s="11">
        <f>Table1[[#This Row],[Revenue ($)]]/(Table1[[#This Row],[Distance (KM)]])</f>
        <v>6.1847690387016225</v>
      </c>
    </row>
    <row r="234" spans="1:27" x14ac:dyDescent="0.3">
      <c r="A234" t="s">
        <v>782</v>
      </c>
      <c r="B234" s="1" t="s">
        <v>1782</v>
      </c>
      <c r="C234" s="1" t="s">
        <v>2130</v>
      </c>
      <c r="D234" s="1" t="s">
        <v>1794</v>
      </c>
      <c r="E234" s="1" t="str">
        <f t="shared" si="13"/>
        <v>2024/02/02</v>
      </c>
      <c r="F234" s="1" t="s">
        <v>1792</v>
      </c>
      <c r="G234" t="str">
        <f t="shared" si="16"/>
        <v>2024/02/02</v>
      </c>
      <c r="H234" s="13" t="s">
        <v>2161</v>
      </c>
      <c r="I234" s="7">
        <f>(Table1[[#This Row],[Actual Arrival]]-Table1[[#This Row],[Ezpected_Arrival_After]])*24</f>
        <v>11.000000000058208</v>
      </c>
      <c r="J234" s="7">
        <f>(Table1[[#This Row],[Actual_Arrival After]]-Table1[[#This Row],[Ezpected_Arrival_After]])</f>
        <v>0</v>
      </c>
      <c r="K234" s="7">
        <f>IF(Table1[[#This Row],[Actual_Arrival After]]&lt;=Table1[[#This Row],[Ezpected_Arrival_After]],1,0)</f>
        <v>1</v>
      </c>
      <c r="L234" s="7">
        <f>(Table1[[#This Row],[Actual_Arrival After]]-Table1[[#This Row],[Dispatch_After]])</f>
        <v>1</v>
      </c>
      <c r="M234" t="s">
        <v>2028</v>
      </c>
      <c r="N234">
        <v>75</v>
      </c>
      <c r="O234" s="16">
        <v>2787</v>
      </c>
      <c r="P234" s="16">
        <v>624</v>
      </c>
      <c r="Q234">
        <v>7</v>
      </c>
      <c r="R234" t="str">
        <f t="shared" si="14"/>
        <v>OK</v>
      </c>
      <c r="S234" t="s">
        <v>2035</v>
      </c>
      <c r="T234" t="s">
        <v>2039</v>
      </c>
      <c r="U234" t="s">
        <v>2049</v>
      </c>
      <c r="V234" t="s">
        <v>2095</v>
      </c>
      <c r="W234" t="s">
        <v>2097</v>
      </c>
      <c r="Y234">
        <f t="shared" si="15"/>
        <v>4.3559999999999981</v>
      </c>
      <c r="Z234" s="14" t="str">
        <f>LEFT(Table1[[#This Row],[Rating After]],3)</f>
        <v>4.3</v>
      </c>
      <c r="AA234" s="11">
        <f>Table1[[#This Row],[Revenue ($)]]/(Table1[[#This Row],[Distance (KM)]])</f>
        <v>37.159999999999997</v>
      </c>
    </row>
    <row r="235" spans="1:27" x14ac:dyDescent="0.3">
      <c r="A235" t="s">
        <v>781</v>
      </c>
      <c r="B235" s="1" t="s">
        <v>1781</v>
      </c>
      <c r="C235" s="1" t="s">
        <v>2130</v>
      </c>
      <c r="D235" s="1" t="s">
        <v>1793</v>
      </c>
      <c r="E235" s="1" t="str">
        <f t="shared" si="13"/>
        <v>2024/02/02</v>
      </c>
      <c r="F235" s="1" t="s">
        <v>1791</v>
      </c>
      <c r="G235" t="str">
        <f t="shared" si="16"/>
        <v>2024/02/02</v>
      </c>
      <c r="H235" s="13" t="s">
        <v>2161</v>
      </c>
      <c r="I235" s="7">
        <f>(Table1[[#This Row],[Actual Arrival]]-Table1[[#This Row],[Ezpected_Arrival_After]])*24</f>
        <v>9.9999999999417923</v>
      </c>
      <c r="J235" s="7">
        <f>(Table1[[#This Row],[Actual_Arrival After]]-Table1[[#This Row],[Ezpected_Arrival_After]])</f>
        <v>0</v>
      </c>
      <c r="K235" s="7">
        <f>IF(Table1[[#This Row],[Actual_Arrival After]]&lt;=Table1[[#This Row],[Ezpected_Arrival_After]],1,0)</f>
        <v>1</v>
      </c>
      <c r="L235" s="7">
        <f>(Table1[[#This Row],[Actual_Arrival After]]-Table1[[#This Row],[Dispatch_After]])</f>
        <v>1</v>
      </c>
      <c r="M235" t="s">
        <v>2028</v>
      </c>
      <c r="N235">
        <v>205</v>
      </c>
      <c r="O235" s="16">
        <v>2969</v>
      </c>
      <c r="P235" s="16">
        <v>235</v>
      </c>
      <c r="Q235">
        <v>15</v>
      </c>
      <c r="R235" t="str">
        <f t="shared" si="14"/>
        <v>OK</v>
      </c>
      <c r="S235" t="s">
        <v>2034</v>
      </c>
      <c r="T235" t="s">
        <v>2039</v>
      </c>
      <c r="U235" t="s">
        <v>2057</v>
      </c>
      <c r="V235" t="s">
        <v>2094</v>
      </c>
      <c r="W235" t="s">
        <v>2096</v>
      </c>
      <c r="X235">
        <v>4.2</v>
      </c>
      <c r="Y235">
        <f t="shared" si="15"/>
        <v>4.2</v>
      </c>
      <c r="Z235" s="14" t="str">
        <f>LEFT(Table1[[#This Row],[Rating After]],3)</f>
        <v>4.2</v>
      </c>
      <c r="AA235" s="11">
        <f>Table1[[#This Row],[Revenue ($)]]/(Table1[[#This Row],[Distance (KM)]])</f>
        <v>14.482926829268292</v>
      </c>
    </row>
    <row r="236" spans="1:27" x14ac:dyDescent="0.3">
      <c r="A236" t="s">
        <v>780</v>
      </c>
      <c r="B236" s="1" t="s">
        <v>1780</v>
      </c>
      <c r="C236" s="1" t="s">
        <v>2130</v>
      </c>
      <c r="D236" s="1" t="s">
        <v>1792</v>
      </c>
      <c r="E236" s="1" t="str">
        <f t="shared" si="13"/>
        <v>2024/02/02</v>
      </c>
      <c r="F236" s="1" t="s">
        <v>1790</v>
      </c>
      <c r="G236" t="str">
        <f t="shared" si="16"/>
        <v>2024/02/02</v>
      </c>
      <c r="H236" s="13" t="s">
        <v>2161</v>
      </c>
      <c r="I236" s="7">
        <f>(Table1[[#This Row],[Actual Arrival]]-Table1[[#This Row],[Ezpected_Arrival_After]])*24</f>
        <v>9</v>
      </c>
      <c r="J236" s="7">
        <f>(Table1[[#This Row],[Actual_Arrival After]]-Table1[[#This Row],[Ezpected_Arrival_After]])</f>
        <v>0</v>
      </c>
      <c r="K236" s="7">
        <f>IF(Table1[[#This Row],[Actual_Arrival After]]&lt;=Table1[[#This Row],[Ezpected_Arrival_After]],1,0)</f>
        <v>1</v>
      </c>
      <c r="L236" s="7">
        <f>(Table1[[#This Row],[Actual_Arrival After]]-Table1[[#This Row],[Dispatch_After]])</f>
        <v>1</v>
      </c>
      <c r="M236" t="s">
        <v>2029</v>
      </c>
      <c r="N236">
        <v>108</v>
      </c>
      <c r="O236" s="16">
        <v>685</v>
      </c>
      <c r="P236" s="16">
        <v>601</v>
      </c>
      <c r="Q236">
        <v>19</v>
      </c>
      <c r="R236" t="str">
        <f t="shared" si="14"/>
        <v>OK</v>
      </c>
      <c r="S236" t="s">
        <v>2035</v>
      </c>
      <c r="T236" t="s">
        <v>2037</v>
      </c>
      <c r="U236" t="s">
        <v>2076</v>
      </c>
      <c r="V236" t="s">
        <v>2091</v>
      </c>
      <c r="W236" t="s">
        <v>2097</v>
      </c>
      <c r="X236">
        <v>4.7</v>
      </c>
      <c r="Y236">
        <f t="shared" si="15"/>
        <v>4.7</v>
      </c>
      <c r="Z236" s="14" t="str">
        <f>LEFT(Table1[[#This Row],[Rating After]],3)</f>
        <v>4.7</v>
      </c>
      <c r="AA236" s="11">
        <f>Table1[[#This Row],[Revenue ($)]]/(Table1[[#This Row],[Distance (KM)]])</f>
        <v>6.3425925925925926</v>
      </c>
    </row>
    <row r="237" spans="1:27" x14ac:dyDescent="0.3">
      <c r="A237" t="s">
        <v>779</v>
      </c>
      <c r="B237" s="1" t="s">
        <v>1779</v>
      </c>
      <c r="C237" s="1" t="s">
        <v>2130</v>
      </c>
      <c r="D237" s="1" t="s">
        <v>1791</v>
      </c>
      <c r="E237" s="1" t="str">
        <f t="shared" si="13"/>
        <v>2024/02/02</v>
      </c>
      <c r="F237" s="1" t="s">
        <v>1789</v>
      </c>
      <c r="G237" t="str">
        <f t="shared" si="16"/>
        <v>2024/02/02</v>
      </c>
      <c r="H237" s="13" t="s">
        <v>2161</v>
      </c>
      <c r="I237" s="7">
        <f>(Table1[[#This Row],[Actual Arrival]]-Table1[[#This Row],[Ezpected_Arrival_After]])*24</f>
        <v>8.0000000000582077</v>
      </c>
      <c r="J237" s="7">
        <f>(Table1[[#This Row],[Actual_Arrival After]]-Table1[[#This Row],[Ezpected_Arrival_After]])</f>
        <v>0</v>
      </c>
      <c r="K237" s="7">
        <f>IF(Table1[[#This Row],[Actual_Arrival After]]&lt;=Table1[[#This Row],[Ezpected_Arrival_After]],1,0)</f>
        <v>1</v>
      </c>
      <c r="L237" s="7">
        <f>(Table1[[#This Row],[Actual_Arrival After]]-Table1[[#This Row],[Dispatch_After]])</f>
        <v>1</v>
      </c>
      <c r="M237" t="s">
        <v>2031</v>
      </c>
      <c r="N237">
        <v>367</v>
      </c>
      <c r="O237" s="16">
        <v>4212</v>
      </c>
      <c r="P237" s="16">
        <v>497</v>
      </c>
      <c r="Q237">
        <v>20</v>
      </c>
      <c r="R237" t="str">
        <f t="shared" si="14"/>
        <v>OK</v>
      </c>
      <c r="S237" t="s">
        <v>2036</v>
      </c>
      <c r="T237" t="s">
        <v>2040</v>
      </c>
      <c r="U237" t="s">
        <v>2059</v>
      </c>
      <c r="V237" t="s">
        <v>2092</v>
      </c>
      <c r="W237" t="s">
        <v>2096</v>
      </c>
      <c r="X237">
        <v>4.7</v>
      </c>
      <c r="Y237">
        <f t="shared" si="15"/>
        <v>4.7</v>
      </c>
      <c r="Z237" s="14" t="str">
        <f>LEFT(Table1[[#This Row],[Rating After]],3)</f>
        <v>4.7</v>
      </c>
      <c r="AA237" s="11">
        <f>Table1[[#This Row],[Revenue ($)]]/(Table1[[#This Row],[Distance (KM)]])</f>
        <v>11.47683923705722</v>
      </c>
    </row>
    <row r="238" spans="1:27" x14ac:dyDescent="0.3">
      <c r="A238" t="s">
        <v>778</v>
      </c>
      <c r="B238" s="1" t="s">
        <v>1778</v>
      </c>
      <c r="C238" s="1" t="s">
        <v>2130</v>
      </c>
      <c r="D238" s="1" t="s">
        <v>1790</v>
      </c>
      <c r="E238" s="1" t="str">
        <f t="shared" si="13"/>
        <v>2024/02/02</v>
      </c>
      <c r="F238" s="1" t="s">
        <v>1788</v>
      </c>
      <c r="G238" t="str">
        <f t="shared" si="16"/>
        <v>2024/02/02</v>
      </c>
      <c r="H238" s="13" t="s">
        <v>2161</v>
      </c>
      <c r="I238" s="7">
        <f>(Table1[[#This Row],[Actual Arrival]]-Table1[[#This Row],[Ezpected_Arrival_After]])*24</f>
        <v>6.9999999999417923</v>
      </c>
      <c r="J238" s="7">
        <f>(Table1[[#This Row],[Actual_Arrival After]]-Table1[[#This Row],[Ezpected_Arrival_After]])</f>
        <v>0</v>
      </c>
      <c r="K238" s="7">
        <f>IF(Table1[[#This Row],[Actual_Arrival After]]&lt;=Table1[[#This Row],[Ezpected_Arrival_After]],1,0)</f>
        <v>1</v>
      </c>
      <c r="L238" s="7">
        <f>(Table1[[#This Row],[Actual_Arrival After]]-Table1[[#This Row],[Dispatch_After]])</f>
        <v>1</v>
      </c>
      <c r="M238" t="s">
        <v>2029</v>
      </c>
      <c r="N238">
        <v>244</v>
      </c>
      <c r="O238" s="16">
        <v>3142</v>
      </c>
      <c r="P238" s="16">
        <v>623</v>
      </c>
      <c r="Q238">
        <v>22</v>
      </c>
      <c r="R238" t="str">
        <f t="shared" si="14"/>
        <v>OK</v>
      </c>
      <c r="S238" t="s">
        <v>2034</v>
      </c>
      <c r="T238" t="s">
        <v>2039</v>
      </c>
      <c r="U238" t="s">
        <v>2058</v>
      </c>
      <c r="V238" t="s">
        <v>2092</v>
      </c>
      <c r="W238" t="s">
        <v>2096</v>
      </c>
      <c r="X238">
        <v>4.5</v>
      </c>
      <c r="Y238">
        <f t="shared" si="15"/>
        <v>4.5</v>
      </c>
      <c r="Z238" s="14" t="str">
        <f>LEFT(Table1[[#This Row],[Rating After]],3)</f>
        <v>4.5</v>
      </c>
      <c r="AA238" s="11">
        <f>Table1[[#This Row],[Revenue ($)]]/(Table1[[#This Row],[Distance (KM)]])</f>
        <v>12.877049180327869</v>
      </c>
    </row>
    <row r="239" spans="1:27" x14ac:dyDescent="0.3">
      <c r="A239" t="s">
        <v>777</v>
      </c>
      <c r="B239" s="1" t="s">
        <v>1777</v>
      </c>
      <c r="C239" s="1" t="s">
        <v>2130</v>
      </c>
      <c r="D239" s="1" t="s">
        <v>1789</v>
      </c>
      <c r="E239" s="1" t="str">
        <f t="shared" si="13"/>
        <v>2024/02/02</v>
      </c>
      <c r="F239" s="1" t="s">
        <v>1787</v>
      </c>
      <c r="G239" t="str">
        <f t="shared" si="16"/>
        <v>2024/02/02</v>
      </c>
      <c r="H239" s="13" t="s">
        <v>2161</v>
      </c>
      <c r="I239" s="7">
        <f>(Table1[[#This Row],[Actual Arrival]]-Table1[[#This Row],[Ezpected_Arrival_After]])*24</f>
        <v>6</v>
      </c>
      <c r="J239" s="7">
        <f>(Table1[[#This Row],[Actual_Arrival After]]-Table1[[#This Row],[Ezpected_Arrival_After]])</f>
        <v>0</v>
      </c>
      <c r="K239" s="7">
        <f>IF(Table1[[#This Row],[Actual_Arrival After]]&lt;=Table1[[#This Row],[Ezpected_Arrival_After]],1,0)</f>
        <v>1</v>
      </c>
      <c r="L239" s="7">
        <f>(Table1[[#This Row],[Actual_Arrival After]]-Table1[[#This Row],[Dispatch_After]])</f>
        <v>1</v>
      </c>
      <c r="M239" t="s">
        <v>2031</v>
      </c>
      <c r="N239">
        <v>708</v>
      </c>
      <c r="O239" s="16">
        <v>3447</v>
      </c>
      <c r="P239" s="16">
        <v>552</v>
      </c>
      <c r="Q239">
        <v>11</v>
      </c>
      <c r="R239" t="str">
        <f t="shared" si="14"/>
        <v>OK</v>
      </c>
      <c r="S239" t="s">
        <v>2036</v>
      </c>
      <c r="T239" t="s">
        <v>2037</v>
      </c>
      <c r="U239" t="s">
        <v>2074</v>
      </c>
      <c r="V239" t="s">
        <v>2095</v>
      </c>
      <c r="W239" t="s">
        <v>2097</v>
      </c>
      <c r="X239">
        <v>4.7</v>
      </c>
      <c r="Y239">
        <f t="shared" si="15"/>
        <v>4.7</v>
      </c>
      <c r="Z239" s="14" t="str">
        <f>LEFT(Table1[[#This Row],[Rating After]],3)</f>
        <v>4.7</v>
      </c>
      <c r="AA239" s="11">
        <f>Table1[[#This Row],[Revenue ($)]]/(Table1[[#This Row],[Distance (KM)]])</f>
        <v>4.8686440677966099</v>
      </c>
    </row>
    <row r="240" spans="1:27" x14ac:dyDescent="0.3">
      <c r="A240" t="s">
        <v>776</v>
      </c>
      <c r="B240" s="1" t="s">
        <v>1776</v>
      </c>
      <c r="C240" s="1" t="s">
        <v>2130</v>
      </c>
      <c r="D240" s="1" t="s">
        <v>1788</v>
      </c>
      <c r="E240" s="1" t="str">
        <f t="shared" si="13"/>
        <v>2024/02/02</v>
      </c>
      <c r="F240" s="1" t="s">
        <v>1786</v>
      </c>
      <c r="G240" t="str">
        <f t="shared" si="16"/>
        <v>2024/02/02</v>
      </c>
      <c r="H240" s="13" t="s">
        <v>2161</v>
      </c>
      <c r="I240" s="7">
        <f>(Table1[[#This Row],[Actual Arrival]]-Table1[[#This Row],[Ezpected_Arrival_After]])*24</f>
        <v>5.0000000000582077</v>
      </c>
      <c r="J240" s="7">
        <f>(Table1[[#This Row],[Actual_Arrival After]]-Table1[[#This Row],[Ezpected_Arrival_After]])</f>
        <v>0</v>
      </c>
      <c r="K240" s="7">
        <f>IF(Table1[[#This Row],[Actual_Arrival After]]&lt;=Table1[[#This Row],[Ezpected_Arrival_After]],1,0)</f>
        <v>1</v>
      </c>
      <c r="L240" s="7">
        <f>(Table1[[#This Row],[Actual_Arrival After]]-Table1[[#This Row],[Dispatch_After]])</f>
        <v>1</v>
      </c>
      <c r="M240" t="s">
        <v>2027</v>
      </c>
      <c r="N240">
        <v>290</v>
      </c>
      <c r="O240" s="16">
        <v>2282</v>
      </c>
      <c r="P240" s="16">
        <v>306</v>
      </c>
      <c r="Q240">
        <v>23</v>
      </c>
      <c r="R240" t="str">
        <f t="shared" si="14"/>
        <v>OK</v>
      </c>
      <c r="S240" t="s">
        <v>2035</v>
      </c>
      <c r="T240" t="s">
        <v>2039</v>
      </c>
      <c r="U240" t="s">
        <v>2080</v>
      </c>
      <c r="V240" t="s">
        <v>2092</v>
      </c>
      <c r="W240" t="s">
        <v>2097</v>
      </c>
      <c r="X240">
        <v>4.2</v>
      </c>
      <c r="Y240">
        <f t="shared" si="15"/>
        <v>4.2</v>
      </c>
      <c r="Z240" s="14" t="str">
        <f>LEFT(Table1[[#This Row],[Rating After]],3)</f>
        <v>4.2</v>
      </c>
      <c r="AA240" s="11">
        <f>Table1[[#This Row],[Revenue ($)]]/(Table1[[#This Row],[Distance (KM)]])</f>
        <v>7.8689655172413797</v>
      </c>
    </row>
    <row r="241" spans="1:27" x14ac:dyDescent="0.3">
      <c r="A241" t="s">
        <v>775</v>
      </c>
      <c r="B241" s="1" t="s">
        <v>1775</v>
      </c>
      <c r="C241" s="1" t="s">
        <v>2130</v>
      </c>
      <c r="D241" s="1" t="s">
        <v>1787</v>
      </c>
      <c r="E241" s="1" t="str">
        <f t="shared" si="13"/>
        <v>2024/02/02</v>
      </c>
      <c r="F241" s="1" t="s">
        <v>1785</v>
      </c>
      <c r="G241" t="str">
        <f t="shared" si="16"/>
        <v>2024/02/02</v>
      </c>
      <c r="H241" s="13" t="s">
        <v>2161</v>
      </c>
      <c r="I241" s="7">
        <f>(Table1[[#This Row],[Actual Arrival]]-Table1[[#This Row],[Ezpected_Arrival_After]])*24</f>
        <v>3.9999999999417923</v>
      </c>
      <c r="J241" s="7">
        <f>(Table1[[#This Row],[Actual_Arrival After]]-Table1[[#This Row],[Ezpected_Arrival_After]])</f>
        <v>0</v>
      </c>
      <c r="K241" s="7">
        <f>IF(Table1[[#This Row],[Actual_Arrival After]]&lt;=Table1[[#This Row],[Ezpected_Arrival_After]],1,0)</f>
        <v>1</v>
      </c>
      <c r="L241" s="7">
        <f>(Table1[[#This Row],[Actual_Arrival After]]-Table1[[#This Row],[Dispatch_After]])</f>
        <v>1</v>
      </c>
      <c r="M241" t="s">
        <v>2029</v>
      </c>
      <c r="N241">
        <v>256</v>
      </c>
      <c r="O241" s="16">
        <v>4255</v>
      </c>
      <c r="P241" s="16">
        <v>74</v>
      </c>
      <c r="Q241">
        <v>18</v>
      </c>
      <c r="R241" t="str">
        <f t="shared" si="14"/>
        <v>OK</v>
      </c>
      <c r="S241" t="s">
        <v>2033</v>
      </c>
      <c r="T241" t="s">
        <v>2037</v>
      </c>
      <c r="U241" t="s">
        <v>2076</v>
      </c>
      <c r="V241" t="s">
        <v>2095</v>
      </c>
      <c r="W241" t="s">
        <v>2097</v>
      </c>
      <c r="Y241">
        <f t="shared" si="15"/>
        <v>4.3559999999999981</v>
      </c>
      <c r="Z241" s="14" t="str">
        <f>LEFT(Table1[[#This Row],[Rating After]],3)</f>
        <v>4.3</v>
      </c>
      <c r="AA241" s="11">
        <f>Table1[[#This Row],[Revenue ($)]]/(Table1[[#This Row],[Distance (KM)]])</f>
        <v>16.62109375</v>
      </c>
    </row>
    <row r="242" spans="1:27" x14ac:dyDescent="0.3">
      <c r="A242" t="s">
        <v>774</v>
      </c>
      <c r="B242" s="1" t="s">
        <v>1774</v>
      </c>
      <c r="C242" s="1" t="s">
        <v>2130</v>
      </c>
      <c r="D242" s="1" t="s">
        <v>1786</v>
      </c>
      <c r="E242" s="1" t="str">
        <f t="shared" si="13"/>
        <v>2024/02/02</v>
      </c>
      <c r="F242" s="1" t="s">
        <v>1784</v>
      </c>
      <c r="G242" t="str">
        <f t="shared" si="16"/>
        <v>2024/02/02</v>
      </c>
      <c r="H242" s="13" t="s">
        <v>2161</v>
      </c>
      <c r="I242" s="7">
        <f>(Table1[[#This Row],[Actual Arrival]]-Table1[[#This Row],[Ezpected_Arrival_After]])*24</f>
        <v>3</v>
      </c>
      <c r="J242" s="7">
        <f>(Table1[[#This Row],[Actual_Arrival After]]-Table1[[#This Row],[Ezpected_Arrival_After]])</f>
        <v>0</v>
      </c>
      <c r="K242" s="7">
        <f>IF(Table1[[#This Row],[Actual_Arrival After]]&lt;=Table1[[#This Row],[Ezpected_Arrival_After]],1,0)</f>
        <v>1</v>
      </c>
      <c r="L242" s="7">
        <f>(Table1[[#This Row],[Actual_Arrival After]]-Table1[[#This Row],[Dispatch_After]])</f>
        <v>1</v>
      </c>
      <c r="M242" t="s">
        <v>2031</v>
      </c>
      <c r="N242">
        <v>451</v>
      </c>
      <c r="O242" s="16">
        <v>4592</v>
      </c>
      <c r="P242" s="16">
        <v>381</v>
      </c>
      <c r="Q242">
        <v>8</v>
      </c>
      <c r="R242" t="str">
        <f t="shared" si="14"/>
        <v>OK</v>
      </c>
      <c r="S242" t="s">
        <v>2035</v>
      </c>
      <c r="T242" t="s">
        <v>2039</v>
      </c>
      <c r="U242" t="s">
        <v>2078</v>
      </c>
      <c r="V242" t="s">
        <v>2091</v>
      </c>
      <c r="W242" t="s">
        <v>2096</v>
      </c>
      <c r="X242">
        <v>3.8</v>
      </c>
      <c r="Y242">
        <f t="shared" si="15"/>
        <v>3.8</v>
      </c>
      <c r="Z242" s="14" t="str">
        <f>LEFT(Table1[[#This Row],[Rating After]],3)</f>
        <v>3.8</v>
      </c>
      <c r="AA242" s="11">
        <f>Table1[[#This Row],[Revenue ($)]]/(Table1[[#This Row],[Distance (KM)]])</f>
        <v>10.181818181818182</v>
      </c>
    </row>
    <row r="243" spans="1:27" x14ac:dyDescent="0.3">
      <c r="A243" t="s">
        <v>773</v>
      </c>
      <c r="B243" s="1" t="s">
        <v>1773</v>
      </c>
      <c r="C243" s="1" t="s">
        <v>2130</v>
      </c>
      <c r="D243" s="1" t="s">
        <v>1785</v>
      </c>
      <c r="E243" s="1" t="str">
        <f t="shared" si="13"/>
        <v>2024/02/02</v>
      </c>
      <c r="F243" s="1" t="s">
        <v>1783</v>
      </c>
      <c r="G243" t="str">
        <f t="shared" si="16"/>
        <v>2024/02/02</v>
      </c>
      <c r="H243" s="13" t="s">
        <v>2161</v>
      </c>
      <c r="I243" s="7">
        <f>(Table1[[#This Row],[Actual Arrival]]-Table1[[#This Row],[Ezpected_Arrival_After]])*24</f>
        <v>2.0000000000582077</v>
      </c>
      <c r="J243" s="7">
        <f>(Table1[[#This Row],[Actual_Arrival After]]-Table1[[#This Row],[Ezpected_Arrival_After]])</f>
        <v>0</v>
      </c>
      <c r="K243" s="7">
        <f>IF(Table1[[#This Row],[Actual_Arrival After]]&lt;=Table1[[#This Row],[Ezpected_Arrival_After]],1,0)</f>
        <v>1</v>
      </c>
      <c r="L243" s="7">
        <f>(Table1[[#This Row],[Actual_Arrival After]]-Table1[[#This Row],[Dispatch_After]])</f>
        <v>1</v>
      </c>
      <c r="M243" t="s">
        <v>2029</v>
      </c>
      <c r="N243">
        <v>984</v>
      </c>
      <c r="O243" s="16">
        <v>3894</v>
      </c>
      <c r="P243" s="16">
        <v>738</v>
      </c>
      <c r="Q243">
        <v>28</v>
      </c>
      <c r="R243" t="str">
        <f t="shared" si="14"/>
        <v>OK</v>
      </c>
      <c r="S243" t="s">
        <v>2033</v>
      </c>
      <c r="T243" t="s">
        <v>2037</v>
      </c>
      <c r="U243" t="s">
        <v>2069</v>
      </c>
      <c r="V243" t="s">
        <v>2093</v>
      </c>
      <c r="W243" t="s">
        <v>2096</v>
      </c>
      <c r="X243">
        <v>4.7</v>
      </c>
      <c r="Y243">
        <f t="shared" si="15"/>
        <v>4.7</v>
      </c>
      <c r="Z243" s="14" t="str">
        <f>LEFT(Table1[[#This Row],[Rating After]],3)</f>
        <v>4.7</v>
      </c>
      <c r="AA243" s="11">
        <f>Table1[[#This Row],[Revenue ($)]]/(Table1[[#This Row],[Distance (KM)]])</f>
        <v>3.9573170731707319</v>
      </c>
    </row>
    <row r="244" spans="1:27" x14ac:dyDescent="0.3">
      <c r="A244" t="s">
        <v>772</v>
      </c>
      <c r="B244" s="1" t="s">
        <v>1772</v>
      </c>
      <c r="C244" s="1" t="s">
        <v>2130</v>
      </c>
      <c r="D244" s="1" t="s">
        <v>1784</v>
      </c>
      <c r="E244" s="1" t="str">
        <f t="shared" si="13"/>
        <v>2024/02/02</v>
      </c>
      <c r="F244" s="1" t="s">
        <v>1782</v>
      </c>
      <c r="G244" t="str">
        <f t="shared" si="16"/>
        <v>2024/02/01</v>
      </c>
      <c r="H244" s="13" t="s">
        <v>2161</v>
      </c>
      <c r="I244" s="7">
        <f>(Table1[[#This Row],[Actual Arrival]]-Table1[[#This Row],[Ezpected_Arrival_After]])*24</f>
        <v>24.999999999941792</v>
      </c>
      <c r="J244" s="7">
        <f>(Table1[[#This Row],[Actual_Arrival After]]-Table1[[#This Row],[Ezpected_Arrival_After]])</f>
        <v>1</v>
      </c>
      <c r="K244" s="7">
        <f>IF(Table1[[#This Row],[Actual_Arrival After]]&lt;=Table1[[#This Row],[Ezpected_Arrival_After]],1,0)</f>
        <v>0</v>
      </c>
      <c r="L244" s="7">
        <f>(Table1[[#This Row],[Actual_Arrival After]]-Table1[[#This Row],[Dispatch_After]])</f>
        <v>1</v>
      </c>
      <c r="M244" t="s">
        <v>2027</v>
      </c>
      <c r="N244">
        <v>682</v>
      </c>
      <c r="O244" s="16">
        <v>3094</v>
      </c>
      <c r="P244" s="16">
        <v>546</v>
      </c>
      <c r="Q244">
        <v>23</v>
      </c>
      <c r="R244" t="str">
        <f t="shared" si="14"/>
        <v>OK</v>
      </c>
      <c r="S244" t="s">
        <v>2035</v>
      </c>
      <c r="T244" t="s">
        <v>2039</v>
      </c>
      <c r="U244" t="s">
        <v>2076</v>
      </c>
      <c r="V244" t="s">
        <v>2095</v>
      </c>
      <c r="W244" t="s">
        <v>2096</v>
      </c>
      <c r="X244">
        <v>4.5</v>
      </c>
      <c r="Y244">
        <f t="shared" si="15"/>
        <v>4.5</v>
      </c>
      <c r="Z244" s="14" t="str">
        <f>LEFT(Table1[[#This Row],[Rating After]],3)</f>
        <v>4.5</v>
      </c>
      <c r="AA244" s="11">
        <f>Table1[[#This Row],[Revenue ($)]]/(Table1[[#This Row],[Distance (KM)]])</f>
        <v>4.5366568914956016</v>
      </c>
    </row>
    <row r="245" spans="1:27" x14ac:dyDescent="0.3">
      <c r="A245" t="s">
        <v>771</v>
      </c>
      <c r="B245" s="1" t="s">
        <v>1771</v>
      </c>
      <c r="C245" s="1" t="s">
        <v>2130</v>
      </c>
      <c r="D245" s="1" t="s">
        <v>1783</v>
      </c>
      <c r="E245" s="1" t="str">
        <f t="shared" si="13"/>
        <v>2024/02/02</v>
      </c>
      <c r="F245" s="1" t="s">
        <v>1781</v>
      </c>
      <c r="G245" t="str">
        <f t="shared" si="16"/>
        <v>2024/02/01</v>
      </c>
      <c r="H245" s="13" t="s">
        <v>2161</v>
      </c>
      <c r="I245" s="7">
        <f>(Table1[[#This Row],[Actual Arrival]]-Table1[[#This Row],[Ezpected_Arrival_After]])*24</f>
        <v>24</v>
      </c>
      <c r="J245" s="7">
        <f>(Table1[[#This Row],[Actual_Arrival After]]-Table1[[#This Row],[Ezpected_Arrival_After]])</f>
        <v>1</v>
      </c>
      <c r="K245" s="7">
        <f>IF(Table1[[#This Row],[Actual_Arrival After]]&lt;=Table1[[#This Row],[Ezpected_Arrival_After]],1,0)</f>
        <v>0</v>
      </c>
      <c r="L245" s="7">
        <f>(Table1[[#This Row],[Actual_Arrival After]]-Table1[[#This Row],[Dispatch_After]])</f>
        <v>1</v>
      </c>
      <c r="M245" t="s">
        <v>2027</v>
      </c>
      <c r="N245">
        <v>146</v>
      </c>
      <c r="O245" s="16">
        <v>3649</v>
      </c>
      <c r="P245" s="16">
        <v>481</v>
      </c>
      <c r="Q245">
        <v>1</v>
      </c>
      <c r="R245" t="str">
        <f t="shared" si="14"/>
        <v>OK</v>
      </c>
      <c r="S245" t="s">
        <v>2033</v>
      </c>
      <c r="T245" t="s">
        <v>2037</v>
      </c>
      <c r="U245" t="s">
        <v>2073</v>
      </c>
      <c r="V245" t="s">
        <v>2092</v>
      </c>
      <c r="W245" t="s">
        <v>2097</v>
      </c>
      <c r="X245">
        <v>3.8</v>
      </c>
      <c r="Y245">
        <f t="shared" si="15"/>
        <v>3.8</v>
      </c>
      <c r="Z245" s="14" t="str">
        <f>LEFT(Table1[[#This Row],[Rating After]],3)</f>
        <v>3.8</v>
      </c>
      <c r="AA245" s="11">
        <f>Table1[[#This Row],[Revenue ($)]]/(Table1[[#This Row],[Distance (KM)]])</f>
        <v>24.993150684931507</v>
      </c>
    </row>
    <row r="246" spans="1:27" x14ac:dyDescent="0.3">
      <c r="A246" t="s">
        <v>770</v>
      </c>
      <c r="B246" s="1" t="s">
        <v>1770</v>
      </c>
      <c r="C246" s="1" t="s">
        <v>2130</v>
      </c>
      <c r="D246" s="1" t="s">
        <v>1782</v>
      </c>
      <c r="E246" s="1" t="str">
        <f t="shared" si="13"/>
        <v>2024/02/01</v>
      </c>
      <c r="F246" s="1" t="s">
        <v>1780</v>
      </c>
      <c r="G246" t="str">
        <f t="shared" si="16"/>
        <v>2024/02/01</v>
      </c>
      <c r="H246" s="13" t="s">
        <v>2161</v>
      </c>
      <c r="I246" s="7">
        <f>(Table1[[#This Row],[Actual Arrival]]-Table1[[#This Row],[Ezpected_Arrival_After]])*24</f>
        <v>23.000000000058208</v>
      </c>
      <c r="J246" s="7">
        <f>(Table1[[#This Row],[Actual_Arrival After]]-Table1[[#This Row],[Ezpected_Arrival_After]])</f>
        <v>0</v>
      </c>
      <c r="K246" s="7">
        <f>IF(Table1[[#This Row],[Actual_Arrival After]]&lt;=Table1[[#This Row],[Ezpected_Arrival_After]],1,0)</f>
        <v>1</v>
      </c>
      <c r="L246" s="7">
        <f>(Table1[[#This Row],[Actual_Arrival After]]-Table1[[#This Row],[Dispatch_After]])</f>
        <v>0</v>
      </c>
      <c r="M246" t="s">
        <v>2030</v>
      </c>
      <c r="N246">
        <v>495</v>
      </c>
      <c r="O246" s="16">
        <v>897</v>
      </c>
      <c r="P246" s="16">
        <v>364</v>
      </c>
      <c r="Q246">
        <v>10</v>
      </c>
      <c r="R246" t="str">
        <f t="shared" si="14"/>
        <v>OK</v>
      </c>
      <c r="S246" t="s">
        <v>2036</v>
      </c>
      <c r="T246" t="s">
        <v>2037</v>
      </c>
      <c r="U246" t="s">
        <v>2054</v>
      </c>
      <c r="V246" t="s">
        <v>2094</v>
      </c>
      <c r="W246" t="s">
        <v>2097</v>
      </c>
      <c r="X246">
        <v>4.7</v>
      </c>
      <c r="Y246">
        <f t="shared" si="15"/>
        <v>4.7</v>
      </c>
      <c r="Z246" s="14" t="str">
        <f>LEFT(Table1[[#This Row],[Rating After]],3)</f>
        <v>4.7</v>
      </c>
      <c r="AA246" s="11">
        <f>Table1[[#This Row],[Revenue ($)]]/(Table1[[#This Row],[Distance (KM)]])</f>
        <v>1.812121212121212</v>
      </c>
    </row>
    <row r="247" spans="1:27" x14ac:dyDescent="0.3">
      <c r="A247" t="s">
        <v>769</v>
      </c>
      <c r="B247" s="1" t="s">
        <v>1769</v>
      </c>
      <c r="C247" s="1" t="s">
        <v>2130</v>
      </c>
      <c r="D247" s="1" t="s">
        <v>1781</v>
      </c>
      <c r="E247" s="1" t="str">
        <f t="shared" si="13"/>
        <v>2024/02/01</v>
      </c>
      <c r="F247" s="1" t="s">
        <v>1779</v>
      </c>
      <c r="G247" t="str">
        <f t="shared" si="16"/>
        <v>2024/02/01</v>
      </c>
      <c r="H247" s="13" t="s">
        <v>2161</v>
      </c>
      <c r="I247" s="7">
        <f>(Table1[[#This Row],[Actual Arrival]]-Table1[[#This Row],[Ezpected_Arrival_After]])*24</f>
        <v>21.999999999941792</v>
      </c>
      <c r="J247" s="7">
        <f>(Table1[[#This Row],[Actual_Arrival After]]-Table1[[#This Row],[Ezpected_Arrival_After]])</f>
        <v>0</v>
      </c>
      <c r="K247" s="7">
        <f>IF(Table1[[#This Row],[Actual_Arrival After]]&lt;=Table1[[#This Row],[Ezpected_Arrival_After]],1,0)</f>
        <v>1</v>
      </c>
      <c r="L247" s="7">
        <f>(Table1[[#This Row],[Actual_Arrival After]]-Table1[[#This Row],[Dispatch_After]])</f>
        <v>0</v>
      </c>
      <c r="M247" t="s">
        <v>2029</v>
      </c>
      <c r="N247">
        <v>978</v>
      </c>
      <c r="O247" s="16">
        <v>2158</v>
      </c>
      <c r="P247" s="16">
        <v>643</v>
      </c>
      <c r="Q247">
        <v>23</v>
      </c>
      <c r="R247" t="str">
        <f t="shared" si="14"/>
        <v>OK</v>
      </c>
      <c r="S247" t="s">
        <v>2034</v>
      </c>
      <c r="T247" t="s">
        <v>2038</v>
      </c>
      <c r="U247" t="s">
        <v>2041</v>
      </c>
      <c r="V247" t="s">
        <v>2092</v>
      </c>
      <c r="W247" t="s">
        <v>2097</v>
      </c>
      <c r="X247">
        <v>4.7</v>
      </c>
      <c r="Y247">
        <f t="shared" si="15"/>
        <v>4.7</v>
      </c>
      <c r="Z247" s="14" t="str">
        <f>LEFT(Table1[[#This Row],[Rating After]],3)</f>
        <v>4.7</v>
      </c>
      <c r="AA247" s="11">
        <f>Table1[[#This Row],[Revenue ($)]]/(Table1[[#This Row],[Distance (KM)]])</f>
        <v>2.2065439672801634</v>
      </c>
    </row>
    <row r="248" spans="1:27" x14ac:dyDescent="0.3">
      <c r="A248" t="s">
        <v>768</v>
      </c>
      <c r="B248" s="1" t="s">
        <v>1768</v>
      </c>
      <c r="C248" s="1" t="s">
        <v>2130</v>
      </c>
      <c r="D248" s="1" t="s">
        <v>1780</v>
      </c>
      <c r="E248" s="1" t="str">
        <f t="shared" si="13"/>
        <v>2024/02/01</v>
      </c>
      <c r="F248" s="1" t="s">
        <v>1778</v>
      </c>
      <c r="G248" t="str">
        <f t="shared" si="16"/>
        <v>2024/02/01</v>
      </c>
      <c r="H248" s="13" t="s">
        <v>2161</v>
      </c>
      <c r="I248" s="7">
        <f>(Table1[[#This Row],[Actual Arrival]]-Table1[[#This Row],[Ezpected_Arrival_After]])*24</f>
        <v>21</v>
      </c>
      <c r="J248" s="7">
        <f>(Table1[[#This Row],[Actual_Arrival After]]-Table1[[#This Row],[Ezpected_Arrival_After]])</f>
        <v>0</v>
      </c>
      <c r="K248" s="7">
        <f>IF(Table1[[#This Row],[Actual_Arrival After]]&lt;=Table1[[#This Row],[Ezpected_Arrival_After]],1,0)</f>
        <v>1</v>
      </c>
      <c r="L248" s="7">
        <f>(Table1[[#This Row],[Actual_Arrival After]]-Table1[[#This Row],[Dispatch_After]])</f>
        <v>0</v>
      </c>
      <c r="M248" t="s">
        <v>2031</v>
      </c>
      <c r="N248">
        <v>509</v>
      </c>
      <c r="O248" s="16">
        <v>4781</v>
      </c>
      <c r="P248" s="16">
        <v>561</v>
      </c>
      <c r="Q248">
        <v>15</v>
      </c>
      <c r="R248" t="str">
        <f t="shared" si="14"/>
        <v>OK</v>
      </c>
      <c r="S248" t="s">
        <v>2035</v>
      </c>
      <c r="T248" t="s">
        <v>2039</v>
      </c>
      <c r="U248" t="s">
        <v>2041</v>
      </c>
      <c r="V248" t="s">
        <v>2095</v>
      </c>
      <c r="W248" t="s">
        <v>2097</v>
      </c>
      <c r="X248">
        <v>4.7</v>
      </c>
      <c r="Y248">
        <f t="shared" si="15"/>
        <v>4.7</v>
      </c>
      <c r="Z248" s="14" t="str">
        <f>LEFT(Table1[[#This Row],[Rating After]],3)</f>
        <v>4.7</v>
      </c>
      <c r="AA248" s="11">
        <f>Table1[[#This Row],[Revenue ($)]]/(Table1[[#This Row],[Distance (KM)]])</f>
        <v>9.3929273084479377</v>
      </c>
    </row>
    <row r="249" spans="1:27" x14ac:dyDescent="0.3">
      <c r="A249" t="s">
        <v>767</v>
      </c>
      <c r="B249" s="1" t="s">
        <v>1767</v>
      </c>
      <c r="C249" s="1" t="s">
        <v>2130</v>
      </c>
      <c r="D249" s="1" t="s">
        <v>1779</v>
      </c>
      <c r="E249" s="1" t="str">
        <f t="shared" si="13"/>
        <v>2024/02/01</v>
      </c>
      <c r="F249" s="1" t="s">
        <v>1777</v>
      </c>
      <c r="G249" t="str">
        <f t="shared" si="16"/>
        <v>2024/02/01</v>
      </c>
      <c r="H249" s="13" t="s">
        <v>2161</v>
      </c>
      <c r="I249" s="7">
        <f>(Table1[[#This Row],[Actual Arrival]]-Table1[[#This Row],[Ezpected_Arrival_After]])*24</f>
        <v>20.000000000058208</v>
      </c>
      <c r="J249" s="7">
        <f>(Table1[[#This Row],[Actual_Arrival After]]-Table1[[#This Row],[Ezpected_Arrival_After]])</f>
        <v>0</v>
      </c>
      <c r="K249" s="7">
        <f>IF(Table1[[#This Row],[Actual_Arrival After]]&lt;=Table1[[#This Row],[Ezpected_Arrival_After]],1,0)</f>
        <v>1</v>
      </c>
      <c r="L249" s="7">
        <f>(Table1[[#This Row],[Actual_Arrival After]]-Table1[[#This Row],[Dispatch_After]])</f>
        <v>0</v>
      </c>
      <c r="M249" t="s">
        <v>2031</v>
      </c>
      <c r="N249">
        <v>901</v>
      </c>
      <c r="O249" s="16">
        <v>3972</v>
      </c>
      <c r="P249" s="16">
        <v>462</v>
      </c>
      <c r="Q249">
        <v>20</v>
      </c>
      <c r="R249" t="str">
        <f t="shared" si="14"/>
        <v>OK</v>
      </c>
      <c r="S249" t="s">
        <v>2033</v>
      </c>
      <c r="T249" t="s">
        <v>2037</v>
      </c>
      <c r="U249" t="s">
        <v>2045</v>
      </c>
      <c r="V249" t="s">
        <v>2094</v>
      </c>
      <c r="W249" t="s">
        <v>2097</v>
      </c>
      <c r="X249">
        <v>4</v>
      </c>
      <c r="Y249">
        <f t="shared" si="15"/>
        <v>4</v>
      </c>
      <c r="Z249" s="14" t="str">
        <f>LEFT(Table1[[#This Row],[Rating After]],3)</f>
        <v>4</v>
      </c>
      <c r="AA249" s="11">
        <f>Table1[[#This Row],[Revenue ($)]]/(Table1[[#This Row],[Distance (KM)]])</f>
        <v>4.4084350721420646</v>
      </c>
    </row>
    <row r="250" spans="1:27" x14ac:dyDescent="0.3">
      <c r="A250" t="s">
        <v>766</v>
      </c>
      <c r="B250" s="1" t="s">
        <v>1766</v>
      </c>
      <c r="C250" s="1" t="s">
        <v>2130</v>
      </c>
      <c r="D250" s="1" t="s">
        <v>1778</v>
      </c>
      <c r="E250" s="1" t="str">
        <f t="shared" si="13"/>
        <v>2024/02/01</v>
      </c>
      <c r="F250" s="1" t="s">
        <v>1776</v>
      </c>
      <c r="G250" t="str">
        <f t="shared" si="16"/>
        <v>2024/02/01</v>
      </c>
      <c r="H250" s="13" t="s">
        <v>2161</v>
      </c>
      <c r="I250" s="7">
        <f>(Table1[[#This Row],[Actual Arrival]]-Table1[[#This Row],[Ezpected_Arrival_After]])*24</f>
        <v>18.999999999941792</v>
      </c>
      <c r="J250" s="7">
        <f>(Table1[[#This Row],[Actual_Arrival After]]-Table1[[#This Row],[Ezpected_Arrival_After]])</f>
        <v>0</v>
      </c>
      <c r="K250" s="7">
        <f>IF(Table1[[#This Row],[Actual_Arrival After]]&lt;=Table1[[#This Row],[Ezpected_Arrival_After]],1,0)</f>
        <v>1</v>
      </c>
      <c r="L250" s="7">
        <f>(Table1[[#This Row],[Actual_Arrival After]]-Table1[[#This Row],[Dispatch_After]])</f>
        <v>0</v>
      </c>
      <c r="M250" t="s">
        <v>2030</v>
      </c>
      <c r="N250">
        <v>556</v>
      </c>
      <c r="O250" s="16">
        <v>4077</v>
      </c>
      <c r="P250" s="16">
        <v>385</v>
      </c>
      <c r="Q250">
        <v>3</v>
      </c>
      <c r="R250" t="str">
        <f t="shared" si="14"/>
        <v>OK</v>
      </c>
      <c r="S250" t="s">
        <v>2034</v>
      </c>
      <c r="T250" t="s">
        <v>2040</v>
      </c>
      <c r="U250" t="s">
        <v>2070</v>
      </c>
      <c r="V250" t="s">
        <v>2093</v>
      </c>
      <c r="W250" t="s">
        <v>2096</v>
      </c>
      <c r="Y250">
        <f t="shared" si="15"/>
        <v>4.2184210526315784</v>
      </c>
      <c r="Z250" s="14" t="str">
        <f>LEFT(Table1[[#This Row],[Rating After]],3)</f>
        <v>4.2</v>
      </c>
      <c r="AA250" s="11">
        <f>Table1[[#This Row],[Revenue ($)]]/(Table1[[#This Row],[Distance (KM)]])</f>
        <v>7.3327338129496402</v>
      </c>
    </row>
    <row r="251" spans="1:27" x14ac:dyDescent="0.3">
      <c r="A251" t="s">
        <v>765</v>
      </c>
      <c r="B251" s="1" t="s">
        <v>1765</v>
      </c>
      <c r="C251" s="1" t="s">
        <v>2130</v>
      </c>
      <c r="D251" s="1" t="s">
        <v>1777</v>
      </c>
      <c r="E251" s="1" t="str">
        <f t="shared" si="13"/>
        <v>2024/02/01</v>
      </c>
      <c r="F251" s="1" t="s">
        <v>1775</v>
      </c>
      <c r="G251" t="str">
        <f t="shared" si="16"/>
        <v>2024/02/01</v>
      </c>
      <c r="H251" s="13" t="s">
        <v>2161</v>
      </c>
      <c r="I251" s="7">
        <f>(Table1[[#This Row],[Actual Arrival]]-Table1[[#This Row],[Ezpected_Arrival_After]])*24</f>
        <v>18</v>
      </c>
      <c r="J251" s="7">
        <f>(Table1[[#This Row],[Actual_Arrival After]]-Table1[[#This Row],[Ezpected_Arrival_After]])</f>
        <v>0</v>
      </c>
      <c r="K251" s="7">
        <f>IF(Table1[[#This Row],[Actual_Arrival After]]&lt;=Table1[[#This Row],[Ezpected_Arrival_After]],1,0)</f>
        <v>1</v>
      </c>
      <c r="L251" s="7">
        <f>(Table1[[#This Row],[Actual_Arrival After]]-Table1[[#This Row],[Dispatch_After]])</f>
        <v>0</v>
      </c>
      <c r="M251" t="s">
        <v>2031</v>
      </c>
      <c r="N251">
        <v>836</v>
      </c>
      <c r="O251" s="16">
        <v>4405</v>
      </c>
      <c r="P251" s="16">
        <v>173</v>
      </c>
      <c r="Q251">
        <v>28</v>
      </c>
      <c r="R251" t="str">
        <f t="shared" si="14"/>
        <v>OK</v>
      </c>
      <c r="S251" t="s">
        <v>2033</v>
      </c>
      <c r="T251" t="s">
        <v>2040</v>
      </c>
      <c r="U251" t="s">
        <v>2052</v>
      </c>
      <c r="V251" t="s">
        <v>2091</v>
      </c>
      <c r="W251" t="s">
        <v>2097</v>
      </c>
      <c r="Y251">
        <f t="shared" si="15"/>
        <v>4.2415584415584409</v>
      </c>
      <c r="Z251" s="14" t="str">
        <f>LEFT(Table1[[#This Row],[Rating After]],3)</f>
        <v>4.2</v>
      </c>
      <c r="AA251" s="11">
        <f>Table1[[#This Row],[Revenue ($)]]/(Table1[[#This Row],[Distance (KM)]])</f>
        <v>5.2691387559808609</v>
      </c>
    </row>
    <row r="252" spans="1:27" x14ac:dyDescent="0.3">
      <c r="A252" t="s">
        <v>764</v>
      </c>
      <c r="B252" s="1" t="s">
        <v>1764</v>
      </c>
      <c r="C252" s="1" t="s">
        <v>2130</v>
      </c>
      <c r="D252" s="1" t="s">
        <v>1776</v>
      </c>
      <c r="E252" s="1" t="str">
        <f t="shared" si="13"/>
        <v>2024/02/01</v>
      </c>
      <c r="F252" s="1" t="s">
        <v>1774</v>
      </c>
      <c r="G252" t="str">
        <f t="shared" si="16"/>
        <v>2024/02/01</v>
      </c>
      <c r="H252" s="13" t="s">
        <v>2161</v>
      </c>
      <c r="I252" s="7">
        <f>(Table1[[#This Row],[Actual Arrival]]-Table1[[#This Row],[Ezpected_Arrival_After]])*24</f>
        <v>17.000000000058208</v>
      </c>
      <c r="J252" s="7">
        <f>(Table1[[#This Row],[Actual_Arrival After]]-Table1[[#This Row],[Ezpected_Arrival_After]])</f>
        <v>0</v>
      </c>
      <c r="K252" s="7">
        <f>IF(Table1[[#This Row],[Actual_Arrival After]]&lt;=Table1[[#This Row],[Ezpected_Arrival_After]],1,0)</f>
        <v>1</v>
      </c>
      <c r="L252" s="7">
        <f>(Table1[[#This Row],[Actual_Arrival After]]-Table1[[#This Row],[Dispatch_After]])</f>
        <v>0</v>
      </c>
      <c r="M252" t="s">
        <v>2031</v>
      </c>
      <c r="N252">
        <v>464</v>
      </c>
      <c r="O252" s="16">
        <v>1023</v>
      </c>
      <c r="P252" s="16">
        <v>55</v>
      </c>
      <c r="Q252">
        <v>27</v>
      </c>
      <c r="R252" t="str">
        <f t="shared" si="14"/>
        <v>OK</v>
      </c>
      <c r="S252" t="s">
        <v>2036</v>
      </c>
      <c r="T252" t="s">
        <v>2039</v>
      </c>
      <c r="U252" t="s">
        <v>2079</v>
      </c>
      <c r="V252" t="s">
        <v>2091</v>
      </c>
      <c r="W252" t="s">
        <v>2096</v>
      </c>
      <c r="Y252">
        <f t="shared" si="15"/>
        <v>4.3169491525423709</v>
      </c>
      <c r="Z252" s="14" t="str">
        <f>LEFT(Table1[[#This Row],[Rating After]],3)</f>
        <v>4.3</v>
      </c>
      <c r="AA252" s="11">
        <f>Table1[[#This Row],[Revenue ($)]]/(Table1[[#This Row],[Distance (KM)]])</f>
        <v>2.2047413793103448</v>
      </c>
    </row>
    <row r="253" spans="1:27" x14ac:dyDescent="0.3">
      <c r="A253" t="s">
        <v>763</v>
      </c>
      <c r="B253" s="1" t="s">
        <v>1763</v>
      </c>
      <c r="C253" s="1" t="s">
        <v>2130</v>
      </c>
      <c r="D253" s="1" t="s">
        <v>1775</v>
      </c>
      <c r="E253" s="1" t="str">
        <f t="shared" si="13"/>
        <v>2024/02/01</v>
      </c>
      <c r="F253" s="1" t="s">
        <v>1773</v>
      </c>
      <c r="G253" t="str">
        <f t="shared" si="16"/>
        <v>2024/02/01</v>
      </c>
      <c r="H253" s="13" t="s">
        <v>2161</v>
      </c>
      <c r="I253" s="7">
        <f>(Table1[[#This Row],[Actual Arrival]]-Table1[[#This Row],[Ezpected_Arrival_After]])*24</f>
        <v>15.999999999941792</v>
      </c>
      <c r="J253" s="7">
        <f>(Table1[[#This Row],[Actual_Arrival After]]-Table1[[#This Row],[Ezpected_Arrival_After]])</f>
        <v>0</v>
      </c>
      <c r="K253" s="7">
        <f>IF(Table1[[#This Row],[Actual_Arrival After]]&lt;=Table1[[#This Row],[Ezpected_Arrival_After]],1,0)</f>
        <v>1</v>
      </c>
      <c r="L253" s="7">
        <f>(Table1[[#This Row],[Actual_Arrival After]]-Table1[[#This Row],[Dispatch_After]])</f>
        <v>0</v>
      </c>
      <c r="M253" t="s">
        <v>2030</v>
      </c>
      <c r="N253">
        <v>190</v>
      </c>
      <c r="O253" s="16">
        <v>4873</v>
      </c>
      <c r="P253" s="16">
        <v>442</v>
      </c>
      <c r="Q253">
        <v>12</v>
      </c>
      <c r="R253" t="str">
        <f t="shared" si="14"/>
        <v>OK</v>
      </c>
      <c r="S253" t="s">
        <v>2033</v>
      </c>
      <c r="T253" t="s">
        <v>2038</v>
      </c>
      <c r="U253" t="s">
        <v>2059</v>
      </c>
      <c r="V253" t="s">
        <v>2093</v>
      </c>
      <c r="W253" t="s">
        <v>2096</v>
      </c>
      <c r="X253">
        <v>4.5</v>
      </c>
      <c r="Y253">
        <f t="shared" si="15"/>
        <v>4.5</v>
      </c>
      <c r="Z253" s="14" t="str">
        <f>LEFT(Table1[[#This Row],[Rating After]],3)</f>
        <v>4.5</v>
      </c>
      <c r="AA253" s="11">
        <f>Table1[[#This Row],[Revenue ($)]]/(Table1[[#This Row],[Distance (KM)]])</f>
        <v>25.647368421052633</v>
      </c>
    </row>
    <row r="254" spans="1:27" x14ac:dyDescent="0.3">
      <c r="A254" t="s">
        <v>762</v>
      </c>
      <c r="B254" s="1" t="s">
        <v>1762</v>
      </c>
      <c r="C254" s="1" t="s">
        <v>2130</v>
      </c>
      <c r="D254" s="1" t="s">
        <v>1774</v>
      </c>
      <c r="E254" s="1" t="str">
        <f t="shared" si="13"/>
        <v>2024/02/01</v>
      </c>
      <c r="F254" s="1" t="s">
        <v>1772</v>
      </c>
      <c r="G254" t="str">
        <f t="shared" si="16"/>
        <v>2024/02/01</v>
      </c>
      <c r="H254" s="13" t="s">
        <v>2161</v>
      </c>
      <c r="I254" s="7">
        <f>(Table1[[#This Row],[Actual Arrival]]-Table1[[#This Row],[Ezpected_Arrival_After]])*24</f>
        <v>15</v>
      </c>
      <c r="J254" s="7">
        <f>(Table1[[#This Row],[Actual_Arrival After]]-Table1[[#This Row],[Ezpected_Arrival_After]])</f>
        <v>0</v>
      </c>
      <c r="K254" s="7">
        <f>IF(Table1[[#This Row],[Actual_Arrival After]]&lt;=Table1[[#This Row],[Ezpected_Arrival_After]],1,0)</f>
        <v>1</v>
      </c>
      <c r="L254" s="7">
        <f>(Table1[[#This Row],[Actual_Arrival After]]-Table1[[#This Row],[Dispatch_After]])</f>
        <v>0</v>
      </c>
      <c r="M254" t="s">
        <v>2029</v>
      </c>
      <c r="N254">
        <v>321</v>
      </c>
      <c r="O254" s="16">
        <v>2676</v>
      </c>
      <c r="P254" s="16">
        <v>704</v>
      </c>
      <c r="Q254">
        <v>1</v>
      </c>
      <c r="R254" t="str">
        <f t="shared" si="14"/>
        <v>OK</v>
      </c>
      <c r="S254" t="s">
        <v>2036</v>
      </c>
      <c r="T254" t="s">
        <v>2038</v>
      </c>
      <c r="U254" t="s">
        <v>2090</v>
      </c>
      <c r="V254" t="s">
        <v>2093</v>
      </c>
      <c r="W254" t="s">
        <v>2097</v>
      </c>
      <c r="X254">
        <v>4.2</v>
      </c>
      <c r="Y254">
        <f t="shared" si="15"/>
        <v>4.2</v>
      </c>
      <c r="Z254" s="14" t="str">
        <f>LEFT(Table1[[#This Row],[Rating After]],3)</f>
        <v>4.2</v>
      </c>
      <c r="AA254" s="11">
        <f>Table1[[#This Row],[Revenue ($)]]/(Table1[[#This Row],[Distance (KM)]])</f>
        <v>8.3364485981308416</v>
      </c>
    </row>
    <row r="255" spans="1:27" x14ac:dyDescent="0.3">
      <c r="A255" t="s">
        <v>761</v>
      </c>
      <c r="B255" s="1" t="s">
        <v>1761</v>
      </c>
      <c r="C255" s="1" t="s">
        <v>2130</v>
      </c>
      <c r="D255" s="1" t="s">
        <v>1773</v>
      </c>
      <c r="E255" s="1" t="str">
        <f t="shared" si="13"/>
        <v>2024/02/01</v>
      </c>
      <c r="F255" s="1" t="s">
        <v>1771</v>
      </c>
      <c r="G255" t="str">
        <f t="shared" si="16"/>
        <v>2024/02/01</v>
      </c>
      <c r="H255" s="13" t="s">
        <v>2161</v>
      </c>
      <c r="I255" s="7">
        <f>(Table1[[#This Row],[Actual Arrival]]-Table1[[#This Row],[Ezpected_Arrival_After]])*24</f>
        <v>14.000000000058208</v>
      </c>
      <c r="J255" s="7">
        <f>(Table1[[#This Row],[Actual_Arrival After]]-Table1[[#This Row],[Ezpected_Arrival_After]])</f>
        <v>0</v>
      </c>
      <c r="K255" s="7">
        <f>IF(Table1[[#This Row],[Actual_Arrival After]]&lt;=Table1[[#This Row],[Ezpected_Arrival_After]],1,0)</f>
        <v>1</v>
      </c>
      <c r="L255" s="7">
        <f>(Table1[[#This Row],[Actual_Arrival After]]-Table1[[#This Row],[Dispatch_After]])</f>
        <v>0</v>
      </c>
      <c r="M255" t="s">
        <v>2031</v>
      </c>
      <c r="N255">
        <v>484</v>
      </c>
      <c r="O255" s="16">
        <v>4296</v>
      </c>
      <c r="P255" s="16">
        <v>563</v>
      </c>
      <c r="Q255">
        <v>9</v>
      </c>
      <c r="R255" t="str">
        <f t="shared" si="14"/>
        <v>OK</v>
      </c>
      <c r="S255" t="s">
        <v>2033</v>
      </c>
      <c r="T255" t="s">
        <v>2040</v>
      </c>
      <c r="U255" t="s">
        <v>2075</v>
      </c>
      <c r="V255" t="s">
        <v>2094</v>
      </c>
      <c r="W255" t="s">
        <v>2096</v>
      </c>
      <c r="Y255">
        <f t="shared" si="15"/>
        <v>4.1939759036144579</v>
      </c>
      <c r="Z255" s="14" t="str">
        <f>LEFT(Table1[[#This Row],[Rating After]],3)</f>
        <v>4.1</v>
      </c>
      <c r="AA255" s="11">
        <f>Table1[[#This Row],[Revenue ($)]]/(Table1[[#This Row],[Distance (KM)]])</f>
        <v>8.8760330578512399</v>
      </c>
    </row>
    <row r="256" spans="1:27" x14ac:dyDescent="0.3">
      <c r="A256" t="s">
        <v>760</v>
      </c>
      <c r="B256" s="1" t="s">
        <v>1760</v>
      </c>
      <c r="C256" s="1" t="s">
        <v>2130</v>
      </c>
      <c r="D256" s="1" t="s">
        <v>1772</v>
      </c>
      <c r="E256" s="1" t="str">
        <f t="shared" si="13"/>
        <v>2024/02/01</v>
      </c>
      <c r="F256" s="1" t="s">
        <v>1770</v>
      </c>
      <c r="G256" t="str">
        <f t="shared" si="16"/>
        <v>2024/02/01</v>
      </c>
      <c r="H256" s="13" t="s">
        <v>2161</v>
      </c>
      <c r="I256" s="7">
        <f>(Table1[[#This Row],[Actual Arrival]]-Table1[[#This Row],[Ezpected_Arrival_After]])*24</f>
        <v>12.999999999941792</v>
      </c>
      <c r="J256" s="7">
        <f>(Table1[[#This Row],[Actual_Arrival After]]-Table1[[#This Row],[Ezpected_Arrival_After]])</f>
        <v>0</v>
      </c>
      <c r="K256" s="7">
        <f>IF(Table1[[#This Row],[Actual_Arrival After]]&lt;=Table1[[#This Row],[Ezpected_Arrival_After]],1,0)</f>
        <v>1</v>
      </c>
      <c r="L256" s="7">
        <f>(Table1[[#This Row],[Actual_Arrival After]]-Table1[[#This Row],[Dispatch_After]])</f>
        <v>0</v>
      </c>
      <c r="M256" t="s">
        <v>2030</v>
      </c>
      <c r="N256">
        <v>100</v>
      </c>
      <c r="O256" s="16">
        <v>4562</v>
      </c>
      <c r="P256" s="16">
        <v>353</v>
      </c>
      <c r="Q256">
        <v>3</v>
      </c>
      <c r="R256" t="str">
        <f t="shared" si="14"/>
        <v>OK</v>
      </c>
      <c r="S256" t="s">
        <v>2035</v>
      </c>
      <c r="T256" t="s">
        <v>2039</v>
      </c>
      <c r="U256" t="s">
        <v>2078</v>
      </c>
      <c r="V256" t="s">
        <v>2095</v>
      </c>
      <c r="W256" t="s">
        <v>2096</v>
      </c>
      <c r="X256">
        <v>4.7</v>
      </c>
      <c r="Y256">
        <f t="shared" si="15"/>
        <v>4.7</v>
      </c>
      <c r="Z256" s="14" t="str">
        <f>LEFT(Table1[[#This Row],[Rating After]],3)</f>
        <v>4.7</v>
      </c>
      <c r="AA256" s="11">
        <f>Table1[[#This Row],[Revenue ($)]]/(Table1[[#This Row],[Distance (KM)]])</f>
        <v>45.62</v>
      </c>
    </row>
    <row r="257" spans="1:27" x14ac:dyDescent="0.3">
      <c r="A257" t="s">
        <v>759</v>
      </c>
      <c r="B257" s="1" t="s">
        <v>1759</v>
      </c>
      <c r="C257" s="1" t="s">
        <v>2130</v>
      </c>
      <c r="D257" s="1" t="s">
        <v>1771</v>
      </c>
      <c r="E257" s="1" t="str">
        <f t="shared" si="13"/>
        <v>2024/02/01</v>
      </c>
      <c r="F257" s="1" t="s">
        <v>1769</v>
      </c>
      <c r="G257" t="str">
        <f t="shared" si="16"/>
        <v>2024/02/01</v>
      </c>
      <c r="H257" s="13" t="s">
        <v>2161</v>
      </c>
      <c r="I257" s="7">
        <f>(Table1[[#This Row],[Actual Arrival]]-Table1[[#This Row],[Ezpected_Arrival_After]])*24</f>
        <v>12</v>
      </c>
      <c r="J257" s="7">
        <f>(Table1[[#This Row],[Actual_Arrival After]]-Table1[[#This Row],[Ezpected_Arrival_After]])</f>
        <v>0</v>
      </c>
      <c r="K257" s="7">
        <f>IF(Table1[[#This Row],[Actual_Arrival After]]&lt;=Table1[[#This Row],[Ezpected_Arrival_After]],1,0)</f>
        <v>1</v>
      </c>
      <c r="L257" s="7">
        <f>(Table1[[#This Row],[Actual_Arrival After]]-Table1[[#This Row],[Dispatch_After]])</f>
        <v>0</v>
      </c>
      <c r="M257" t="s">
        <v>2031</v>
      </c>
      <c r="N257">
        <v>946</v>
      </c>
      <c r="O257" s="16">
        <v>1803</v>
      </c>
      <c r="P257" s="16">
        <v>440</v>
      </c>
      <c r="Q257">
        <v>9</v>
      </c>
      <c r="R257" t="str">
        <f t="shared" si="14"/>
        <v>OK</v>
      </c>
      <c r="S257" t="s">
        <v>2034</v>
      </c>
      <c r="T257" t="s">
        <v>2038</v>
      </c>
      <c r="U257" t="s">
        <v>2050</v>
      </c>
      <c r="V257" t="s">
        <v>2091</v>
      </c>
      <c r="W257" t="s">
        <v>2096</v>
      </c>
      <c r="Y257">
        <f t="shared" si="15"/>
        <v>4.3169491525423709</v>
      </c>
      <c r="Z257" s="14" t="str">
        <f>LEFT(Table1[[#This Row],[Rating After]],3)</f>
        <v>4.3</v>
      </c>
      <c r="AA257" s="11">
        <f>Table1[[#This Row],[Revenue ($)]]/(Table1[[#This Row],[Distance (KM)]])</f>
        <v>1.9059196617336152</v>
      </c>
    </row>
    <row r="258" spans="1:27" x14ac:dyDescent="0.3">
      <c r="A258" t="s">
        <v>758</v>
      </c>
      <c r="B258" s="1" t="s">
        <v>1758</v>
      </c>
      <c r="C258" s="1" t="s">
        <v>2129</v>
      </c>
      <c r="D258" s="1" t="s">
        <v>1770</v>
      </c>
      <c r="E258" s="1" t="str">
        <f t="shared" ref="E258:E321" si="17">TEXT(D258,"yyyy/mm/dd")</f>
        <v>2024/02/01</v>
      </c>
      <c r="F258" s="1" t="s">
        <v>1768</v>
      </c>
      <c r="G258" t="str">
        <f t="shared" si="16"/>
        <v>2024/02/01</v>
      </c>
      <c r="H258" s="13" t="s">
        <v>2161</v>
      </c>
      <c r="I258" s="7">
        <f>(Table1[[#This Row],[Actual Arrival]]-Table1[[#This Row],[Ezpected_Arrival_After]])*24</f>
        <v>11.000000000058208</v>
      </c>
      <c r="J258" s="7">
        <f>(Table1[[#This Row],[Actual_Arrival After]]-Table1[[#This Row],[Ezpected_Arrival_After]])</f>
        <v>0</v>
      </c>
      <c r="K258" s="7">
        <f>IF(Table1[[#This Row],[Actual_Arrival After]]&lt;=Table1[[#This Row],[Ezpected_Arrival_After]],1,0)</f>
        <v>1</v>
      </c>
      <c r="L258" s="7">
        <f>(Table1[[#This Row],[Actual_Arrival After]]-Table1[[#This Row],[Dispatch_After]])</f>
        <v>1</v>
      </c>
      <c r="M258" t="s">
        <v>2027</v>
      </c>
      <c r="N258">
        <v>758</v>
      </c>
      <c r="O258" s="16">
        <v>1663</v>
      </c>
      <c r="P258" s="16">
        <v>240</v>
      </c>
      <c r="Q258">
        <v>24</v>
      </c>
      <c r="R258" t="str">
        <f t="shared" ref="R258:R321" si="18">IF(Q258&lt;=0, "Flag Record", "OK")</f>
        <v>OK</v>
      </c>
      <c r="S258" t="s">
        <v>2036</v>
      </c>
      <c r="T258" t="s">
        <v>2040</v>
      </c>
      <c r="U258" t="s">
        <v>2082</v>
      </c>
      <c r="V258" t="s">
        <v>2095</v>
      </c>
      <c r="W258" t="s">
        <v>2097</v>
      </c>
      <c r="X258">
        <v>4</v>
      </c>
      <c r="Y258">
        <f t="shared" ref="Y258:Y321" si="19">IF(ISBLANK(X258), AVERAGEIFS(X:X, V:V, V258, W:W, W258), X258)</f>
        <v>4</v>
      </c>
      <c r="Z258" s="14" t="str">
        <f>LEFT(Table1[[#This Row],[Rating After]],3)</f>
        <v>4</v>
      </c>
      <c r="AA258" s="11">
        <f>Table1[[#This Row],[Revenue ($)]]/(Table1[[#This Row],[Distance (KM)]])</f>
        <v>2.1939313984168867</v>
      </c>
    </row>
    <row r="259" spans="1:27" x14ac:dyDescent="0.3">
      <c r="A259" t="s">
        <v>757</v>
      </c>
      <c r="B259" s="1" t="s">
        <v>1757</v>
      </c>
      <c r="C259" s="1" t="s">
        <v>2129</v>
      </c>
      <c r="D259" s="1" t="s">
        <v>1769</v>
      </c>
      <c r="E259" s="1" t="str">
        <f t="shared" si="17"/>
        <v>2024/02/01</v>
      </c>
      <c r="F259" s="1" t="s">
        <v>1767</v>
      </c>
      <c r="G259" t="str">
        <f t="shared" si="16"/>
        <v>2024/02/01</v>
      </c>
      <c r="H259" s="13" t="s">
        <v>2161</v>
      </c>
      <c r="I259" s="7">
        <f>(Table1[[#This Row],[Actual Arrival]]-Table1[[#This Row],[Ezpected_Arrival_After]])*24</f>
        <v>9.9999999999417923</v>
      </c>
      <c r="J259" s="7">
        <f>(Table1[[#This Row],[Actual_Arrival After]]-Table1[[#This Row],[Ezpected_Arrival_After]])</f>
        <v>0</v>
      </c>
      <c r="K259" s="7">
        <f>IF(Table1[[#This Row],[Actual_Arrival After]]&lt;=Table1[[#This Row],[Ezpected_Arrival_After]],1,0)</f>
        <v>1</v>
      </c>
      <c r="L259" s="7">
        <f>(Table1[[#This Row],[Actual_Arrival After]]-Table1[[#This Row],[Dispatch_After]])</f>
        <v>1</v>
      </c>
      <c r="M259" t="s">
        <v>2031</v>
      </c>
      <c r="N259">
        <v>960</v>
      </c>
      <c r="O259" s="16">
        <v>4522</v>
      </c>
      <c r="P259" s="16">
        <v>471</v>
      </c>
      <c r="Q259">
        <v>17</v>
      </c>
      <c r="R259" t="str">
        <f t="shared" si="18"/>
        <v>OK</v>
      </c>
      <c r="S259" t="s">
        <v>2034</v>
      </c>
      <c r="T259" t="s">
        <v>2038</v>
      </c>
      <c r="U259" t="s">
        <v>2062</v>
      </c>
      <c r="V259" t="s">
        <v>2095</v>
      </c>
      <c r="W259" t="s">
        <v>2097</v>
      </c>
      <c r="X259">
        <v>4.5</v>
      </c>
      <c r="Y259">
        <f t="shared" si="19"/>
        <v>4.5</v>
      </c>
      <c r="Z259" s="14" t="str">
        <f>LEFT(Table1[[#This Row],[Rating After]],3)</f>
        <v>4.5</v>
      </c>
      <c r="AA259" s="11">
        <f>Table1[[#This Row],[Revenue ($)]]/(Table1[[#This Row],[Distance (KM)]])</f>
        <v>4.7104166666666663</v>
      </c>
    </row>
    <row r="260" spans="1:27" x14ac:dyDescent="0.3">
      <c r="A260" t="s">
        <v>756</v>
      </c>
      <c r="B260" s="1" t="s">
        <v>1756</v>
      </c>
      <c r="C260" s="1" t="s">
        <v>2129</v>
      </c>
      <c r="D260" s="1" t="s">
        <v>1768</v>
      </c>
      <c r="E260" s="1" t="str">
        <f t="shared" si="17"/>
        <v>2024/02/01</v>
      </c>
      <c r="F260" s="1" t="s">
        <v>1766</v>
      </c>
      <c r="G260" t="str">
        <f t="shared" si="16"/>
        <v>2024/02/01</v>
      </c>
      <c r="H260" s="13" t="s">
        <v>2161</v>
      </c>
      <c r="I260" s="7">
        <f>(Table1[[#This Row],[Actual Arrival]]-Table1[[#This Row],[Ezpected_Arrival_After]])*24</f>
        <v>9</v>
      </c>
      <c r="J260" s="7">
        <f>(Table1[[#This Row],[Actual_Arrival After]]-Table1[[#This Row],[Ezpected_Arrival_After]])</f>
        <v>0</v>
      </c>
      <c r="K260" s="7">
        <f>IF(Table1[[#This Row],[Actual_Arrival After]]&lt;=Table1[[#This Row],[Ezpected_Arrival_After]],1,0)</f>
        <v>1</v>
      </c>
      <c r="L260" s="7">
        <f>(Table1[[#This Row],[Actual_Arrival After]]-Table1[[#This Row],[Dispatch_After]])</f>
        <v>1</v>
      </c>
      <c r="M260" t="s">
        <v>2029</v>
      </c>
      <c r="N260">
        <v>290</v>
      </c>
      <c r="O260" s="16">
        <v>4700</v>
      </c>
      <c r="P260" s="16">
        <v>379</v>
      </c>
      <c r="Q260">
        <v>3</v>
      </c>
      <c r="R260" t="str">
        <f t="shared" si="18"/>
        <v>OK</v>
      </c>
      <c r="S260" t="s">
        <v>2034</v>
      </c>
      <c r="T260" t="s">
        <v>2040</v>
      </c>
      <c r="U260" t="s">
        <v>2066</v>
      </c>
      <c r="V260" t="s">
        <v>2091</v>
      </c>
      <c r="W260" t="s">
        <v>2096</v>
      </c>
      <c r="X260">
        <v>4.5</v>
      </c>
      <c r="Y260">
        <f t="shared" si="19"/>
        <v>4.5</v>
      </c>
      <c r="Z260" s="14" t="str">
        <f>LEFT(Table1[[#This Row],[Rating After]],3)</f>
        <v>4.5</v>
      </c>
      <c r="AA260" s="11">
        <f>Table1[[#This Row],[Revenue ($)]]/(Table1[[#This Row],[Distance (KM)]])</f>
        <v>16.206896551724139</v>
      </c>
    </row>
    <row r="261" spans="1:27" x14ac:dyDescent="0.3">
      <c r="A261" t="s">
        <v>755</v>
      </c>
      <c r="B261" s="1" t="s">
        <v>1755</v>
      </c>
      <c r="C261" s="1" t="s">
        <v>2129</v>
      </c>
      <c r="D261" s="1" t="s">
        <v>1767</v>
      </c>
      <c r="E261" s="1" t="str">
        <f t="shared" si="17"/>
        <v>2024/02/01</v>
      </c>
      <c r="F261" s="1" t="s">
        <v>1765</v>
      </c>
      <c r="G261" t="str">
        <f t="shared" si="16"/>
        <v>2024/02/01</v>
      </c>
      <c r="H261" s="13" t="s">
        <v>2161</v>
      </c>
      <c r="I261" s="7">
        <f>(Table1[[#This Row],[Actual Arrival]]-Table1[[#This Row],[Ezpected_Arrival_After]])*24</f>
        <v>8.0000000000582077</v>
      </c>
      <c r="J261" s="7">
        <f>(Table1[[#This Row],[Actual_Arrival After]]-Table1[[#This Row],[Ezpected_Arrival_After]])</f>
        <v>0</v>
      </c>
      <c r="K261" s="7">
        <f>IF(Table1[[#This Row],[Actual_Arrival After]]&lt;=Table1[[#This Row],[Ezpected_Arrival_After]],1,0)</f>
        <v>1</v>
      </c>
      <c r="L261" s="7">
        <f>(Table1[[#This Row],[Actual_Arrival After]]-Table1[[#This Row],[Dispatch_After]])</f>
        <v>1</v>
      </c>
      <c r="M261" t="s">
        <v>2028</v>
      </c>
      <c r="N261">
        <v>222</v>
      </c>
      <c r="O261" s="16">
        <v>2343</v>
      </c>
      <c r="P261" s="16">
        <v>324</v>
      </c>
      <c r="Q261">
        <v>26</v>
      </c>
      <c r="R261" t="str">
        <f t="shared" si="18"/>
        <v>OK</v>
      </c>
      <c r="S261" t="s">
        <v>2033</v>
      </c>
      <c r="T261" t="s">
        <v>2040</v>
      </c>
      <c r="U261" t="s">
        <v>2057</v>
      </c>
      <c r="V261" t="s">
        <v>2091</v>
      </c>
      <c r="W261" t="s">
        <v>2097</v>
      </c>
      <c r="X261">
        <v>4.7</v>
      </c>
      <c r="Y261">
        <f t="shared" si="19"/>
        <v>4.7</v>
      </c>
      <c r="Z261" s="14" t="str">
        <f>LEFT(Table1[[#This Row],[Rating After]],3)</f>
        <v>4.7</v>
      </c>
      <c r="AA261" s="11">
        <f>Table1[[#This Row],[Revenue ($)]]/(Table1[[#This Row],[Distance (KM)]])</f>
        <v>10.554054054054054</v>
      </c>
    </row>
    <row r="262" spans="1:27" x14ac:dyDescent="0.3">
      <c r="A262" t="s">
        <v>754</v>
      </c>
      <c r="B262" s="1" t="s">
        <v>1754</v>
      </c>
      <c r="C262" s="1" t="s">
        <v>2129</v>
      </c>
      <c r="D262" s="1" t="s">
        <v>1766</v>
      </c>
      <c r="E262" s="1" t="str">
        <f t="shared" si="17"/>
        <v>2024/02/01</v>
      </c>
      <c r="F262" s="1" t="s">
        <v>1764</v>
      </c>
      <c r="G262" t="str">
        <f t="shared" si="16"/>
        <v>2024/02/01</v>
      </c>
      <c r="H262" s="13" t="s">
        <v>2161</v>
      </c>
      <c r="I262" s="7">
        <f>(Table1[[#This Row],[Actual Arrival]]-Table1[[#This Row],[Ezpected_Arrival_After]])*24</f>
        <v>6.9999999999417923</v>
      </c>
      <c r="J262" s="7">
        <f>(Table1[[#This Row],[Actual_Arrival After]]-Table1[[#This Row],[Ezpected_Arrival_After]])</f>
        <v>0</v>
      </c>
      <c r="K262" s="7">
        <f>IF(Table1[[#This Row],[Actual_Arrival After]]&lt;=Table1[[#This Row],[Ezpected_Arrival_After]],1,0)</f>
        <v>1</v>
      </c>
      <c r="L262" s="7">
        <f>(Table1[[#This Row],[Actual_Arrival After]]-Table1[[#This Row],[Dispatch_After]])</f>
        <v>1</v>
      </c>
      <c r="M262" t="s">
        <v>2031</v>
      </c>
      <c r="N262">
        <v>514</v>
      </c>
      <c r="O262" s="16">
        <v>2484</v>
      </c>
      <c r="P262" s="16">
        <v>127</v>
      </c>
      <c r="Q262">
        <v>18</v>
      </c>
      <c r="R262" t="str">
        <f t="shared" si="18"/>
        <v>OK</v>
      </c>
      <c r="S262" t="s">
        <v>2035</v>
      </c>
      <c r="T262" t="s">
        <v>2040</v>
      </c>
      <c r="U262" t="s">
        <v>2059</v>
      </c>
      <c r="V262" t="s">
        <v>2091</v>
      </c>
      <c r="W262" t="s">
        <v>2096</v>
      </c>
      <c r="Y262">
        <f t="shared" si="19"/>
        <v>4.3169491525423709</v>
      </c>
      <c r="Z262" s="14" t="str">
        <f>LEFT(Table1[[#This Row],[Rating After]],3)</f>
        <v>4.3</v>
      </c>
      <c r="AA262" s="11">
        <f>Table1[[#This Row],[Revenue ($)]]/(Table1[[#This Row],[Distance (KM)]])</f>
        <v>4.8326848249027234</v>
      </c>
    </row>
    <row r="263" spans="1:27" x14ac:dyDescent="0.3">
      <c r="A263" t="s">
        <v>753</v>
      </c>
      <c r="B263" s="1" t="s">
        <v>1753</v>
      </c>
      <c r="C263" s="1" t="s">
        <v>2129</v>
      </c>
      <c r="D263" s="1" t="s">
        <v>1765</v>
      </c>
      <c r="E263" s="1" t="str">
        <f t="shared" si="17"/>
        <v>2024/02/01</v>
      </c>
      <c r="F263" s="1" t="s">
        <v>1763</v>
      </c>
      <c r="G263" t="str">
        <f t="shared" si="16"/>
        <v>2024/02/01</v>
      </c>
      <c r="H263" s="13" t="s">
        <v>2161</v>
      </c>
      <c r="I263" s="7">
        <f>(Table1[[#This Row],[Actual Arrival]]-Table1[[#This Row],[Ezpected_Arrival_After]])*24</f>
        <v>6</v>
      </c>
      <c r="J263" s="7">
        <f>(Table1[[#This Row],[Actual_Arrival After]]-Table1[[#This Row],[Ezpected_Arrival_After]])</f>
        <v>0</v>
      </c>
      <c r="K263" s="7">
        <f>IF(Table1[[#This Row],[Actual_Arrival After]]&lt;=Table1[[#This Row],[Ezpected_Arrival_After]],1,0)</f>
        <v>1</v>
      </c>
      <c r="L263" s="7">
        <f>(Table1[[#This Row],[Actual_Arrival After]]-Table1[[#This Row],[Dispatch_After]])</f>
        <v>1</v>
      </c>
      <c r="M263" t="s">
        <v>2029</v>
      </c>
      <c r="N263">
        <v>654</v>
      </c>
      <c r="O263" s="16">
        <v>2331</v>
      </c>
      <c r="P263" s="16">
        <v>272</v>
      </c>
      <c r="Q263">
        <v>23</v>
      </c>
      <c r="R263" t="str">
        <f t="shared" si="18"/>
        <v>OK</v>
      </c>
      <c r="S263" t="s">
        <v>2033</v>
      </c>
      <c r="T263" t="s">
        <v>2040</v>
      </c>
      <c r="U263" t="s">
        <v>2054</v>
      </c>
      <c r="V263" t="s">
        <v>2095</v>
      </c>
      <c r="W263" t="s">
        <v>2097</v>
      </c>
      <c r="Y263">
        <f t="shared" si="19"/>
        <v>4.3559999999999981</v>
      </c>
      <c r="Z263" s="14" t="str">
        <f>LEFT(Table1[[#This Row],[Rating After]],3)</f>
        <v>4.3</v>
      </c>
      <c r="AA263" s="11">
        <f>Table1[[#This Row],[Revenue ($)]]/(Table1[[#This Row],[Distance (KM)]])</f>
        <v>3.5642201834862384</v>
      </c>
    </row>
    <row r="264" spans="1:27" x14ac:dyDescent="0.3">
      <c r="A264" t="s">
        <v>752</v>
      </c>
      <c r="B264" s="1" t="s">
        <v>1752</v>
      </c>
      <c r="C264" s="1" t="s">
        <v>2129</v>
      </c>
      <c r="D264" s="1" t="s">
        <v>1764</v>
      </c>
      <c r="E264" s="1" t="str">
        <f t="shared" si="17"/>
        <v>2024/02/01</v>
      </c>
      <c r="F264" s="1" t="s">
        <v>1762</v>
      </c>
      <c r="G264" t="str">
        <f t="shared" si="16"/>
        <v>2024/02/01</v>
      </c>
      <c r="H264" s="13" t="s">
        <v>2161</v>
      </c>
      <c r="I264" s="7">
        <f>(Table1[[#This Row],[Actual Arrival]]-Table1[[#This Row],[Ezpected_Arrival_After]])*24</f>
        <v>5.0000000000582077</v>
      </c>
      <c r="J264" s="7">
        <f>(Table1[[#This Row],[Actual_Arrival After]]-Table1[[#This Row],[Ezpected_Arrival_After]])</f>
        <v>0</v>
      </c>
      <c r="K264" s="7">
        <f>IF(Table1[[#This Row],[Actual_Arrival After]]&lt;=Table1[[#This Row],[Ezpected_Arrival_After]],1,0)</f>
        <v>1</v>
      </c>
      <c r="L264" s="7">
        <f>(Table1[[#This Row],[Actual_Arrival After]]-Table1[[#This Row],[Dispatch_After]])</f>
        <v>1</v>
      </c>
      <c r="M264" t="s">
        <v>2032</v>
      </c>
      <c r="N264">
        <v>56</v>
      </c>
      <c r="O264" s="16">
        <v>3741</v>
      </c>
      <c r="P264" s="16">
        <v>539</v>
      </c>
      <c r="Q264">
        <v>18</v>
      </c>
      <c r="R264" t="str">
        <f t="shared" si="18"/>
        <v>OK</v>
      </c>
      <c r="S264" t="s">
        <v>2034</v>
      </c>
      <c r="T264" t="s">
        <v>2039</v>
      </c>
      <c r="U264" t="s">
        <v>2049</v>
      </c>
      <c r="V264" t="s">
        <v>2091</v>
      </c>
      <c r="W264" t="s">
        <v>2097</v>
      </c>
      <c r="X264">
        <v>4.2</v>
      </c>
      <c r="Y264">
        <f t="shared" si="19"/>
        <v>4.2</v>
      </c>
      <c r="Z264" s="14" t="str">
        <f>LEFT(Table1[[#This Row],[Rating After]],3)</f>
        <v>4.2</v>
      </c>
      <c r="AA264" s="11">
        <f>Table1[[#This Row],[Revenue ($)]]/(Table1[[#This Row],[Distance (KM)]])</f>
        <v>66.803571428571431</v>
      </c>
    </row>
    <row r="265" spans="1:27" x14ac:dyDescent="0.3">
      <c r="A265" t="s">
        <v>751</v>
      </c>
      <c r="B265" s="1" t="s">
        <v>1751</v>
      </c>
      <c r="C265" s="1" t="s">
        <v>2129</v>
      </c>
      <c r="D265" s="1" t="s">
        <v>1763</v>
      </c>
      <c r="E265" s="1" t="str">
        <f t="shared" si="17"/>
        <v>2024/02/01</v>
      </c>
      <c r="F265" s="1" t="s">
        <v>1761</v>
      </c>
      <c r="G265" t="str">
        <f t="shared" ref="G265:G328" si="20">TEXT(F265,"yyyy/mm/dd")</f>
        <v>2024/02/01</v>
      </c>
      <c r="H265" s="13" t="s">
        <v>2161</v>
      </c>
      <c r="I265" s="7">
        <f>(Table1[[#This Row],[Actual Arrival]]-Table1[[#This Row],[Ezpected_Arrival_After]])*24</f>
        <v>3.9999999999417923</v>
      </c>
      <c r="J265" s="7">
        <f>(Table1[[#This Row],[Actual_Arrival After]]-Table1[[#This Row],[Ezpected_Arrival_After]])</f>
        <v>0</v>
      </c>
      <c r="K265" s="7">
        <f>IF(Table1[[#This Row],[Actual_Arrival After]]&lt;=Table1[[#This Row],[Ezpected_Arrival_After]],1,0)</f>
        <v>1</v>
      </c>
      <c r="L265" s="7">
        <f>(Table1[[#This Row],[Actual_Arrival After]]-Table1[[#This Row],[Dispatch_After]])</f>
        <v>1</v>
      </c>
      <c r="M265" t="s">
        <v>2029</v>
      </c>
      <c r="N265">
        <v>276</v>
      </c>
      <c r="O265" s="16">
        <v>4512</v>
      </c>
      <c r="P265" s="16">
        <v>180</v>
      </c>
      <c r="Q265">
        <v>29</v>
      </c>
      <c r="R265" t="str">
        <f t="shared" si="18"/>
        <v>OK</v>
      </c>
      <c r="S265" t="s">
        <v>2034</v>
      </c>
      <c r="T265" t="s">
        <v>2040</v>
      </c>
      <c r="U265" t="s">
        <v>2089</v>
      </c>
      <c r="V265" t="s">
        <v>2093</v>
      </c>
      <c r="W265" t="s">
        <v>2097</v>
      </c>
      <c r="X265">
        <v>4</v>
      </c>
      <c r="Y265">
        <f t="shared" si="19"/>
        <v>4</v>
      </c>
      <c r="Z265" s="14" t="str">
        <f>LEFT(Table1[[#This Row],[Rating After]],3)</f>
        <v>4</v>
      </c>
      <c r="AA265" s="11">
        <f>Table1[[#This Row],[Revenue ($)]]/(Table1[[#This Row],[Distance (KM)]])</f>
        <v>16.347826086956523</v>
      </c>
    </row>
    <row r="266" spans="1:27" x14ac:dyDescent="0.3">
      <c r="A266" t="s">
        <v>750</v>
      </c>
      <c r="B266" s="1" t="s">
        <v>1750</v>
      </c>
      <c r="C266" s="1" t="s">
        <v>2129</v>
      </c>
      <c r="D266" s="1" t="s">
        <v>1762</v>
      </c>
      <c r="E266" s="1" t="str">
        <f t="shared" si="17"/>
        <v>2024/02/01</v>
      </c>
      <c r="F266" s="1" t="s">
        <v>1760</v>
      </c>
      <c r="G266" t="str">
        <f t="shared" si="20"/>
        <v>2024/02/01</v>
      </c>
      <c r="H266" s="13" t="s">
        <v>2161</v>
      </c>
      <c r="I266" s="7">
        <f>(Table1[[#This Row],[Actual Arrival]]-Table1[[#This Row],[Ezpected_Arrival_After]])*24</f>
        <v>3</v>
      </c>
      <c r="J266" s="7">
        <f>(Table1[[#This Row],[Actual_Arrival After]]-Table1[[#This Row],[Ezpected_Arrival_After]])</f>
        <v>0</v>
      </c>
      <c r="K266" s="7">
        <f>IF(Table1[[#This Row],[Actual_Arrival After]]&lt;=Table1[[#This Row],[Ezpected_Arrival_After]],1,0)</f>
        <v>1</v>
      </c>
      <c r="L266" s="7">
        <f>(Table1[[#This Row],[Actual_Arrival After]]-Table1[[#This Row],[Dispatch_After]])</f>
        <v>1</v>
      </c>
      <c r="M266" t="s">
        <v>2029</v>
      </c>
      <c r="N266">
        <v>956</v>
      </c>
      <c r="O266" s="16">
        <v>540</v>
      </c>
      <c r="P266" s="16">
        <v>609</v>
      </c>
      <c r="Q266">
        <v>13</v>
      </c>
      <c r="R266" t="str">
        <f t="shared" si="18"/>
        <v>OK</v>
      </c>
      <c r="S266" t="s">
        <v>2033</v>
      </c>
      <c r="T266" t="s">
        <v>2037</v>
      </c>
      <c r="U266" t="s">
        <v>2062</v>
      </c>
      <c r="V266" t="s">
        <v>2095</v>
      </c>
      <c r="W266" t="s">
        <v>2096</v>
      </c>
      <c r="X266">
        <v>4.2</v>
      </c>
      <c r="Y266">
        <f t="shared" si="19"/>
        <v>4.2</v>
      </c>
      <c r="Z266" s="14" t="str">
        <f>LEFT(Table1[[#This Row],[Rating After]],3)</f>
        <v>4.2</v>
      </c>
      <c r="AA266" s="11">
        <f>Table1[[#This Row],[Revenue ($)]]/(Table1[[#This Row],[Distance (KM)]])</f>
        <v>0.56485355648535562</v>
      </c>
    </row>
    <row r="267" spans="1:27" x14ac:dyDescent="0.3">
      <c r="A267" t="s">
        <v>749</v>
      </c>
      <c r="B267" s="1" t="s">
        <v>1749</v>
      </c>
      <c r="C267" s="1" t="s">
        <v>2129</v>
      </c>
      <c r="D267" s="1" t="s">
        <v>1761</v>
      </c>
      <c r="E267" s="1" t="str">
        <f t="shared" si="17"/>
        <v>2024/02/01</v>
      </c>
      <c r="F267" s="1" t="s">
        <v>1759</v>
      </c>
      <c r="G267" t="str">
        <f t="shared" si="20"/>
        <v>2024/02/01</v>
      </c>
      <c r="H267" s="13" t="s">
        <v>2161</v>
      </c>
      <c r="I267" s="7">
        <f>(Table1[[#This Row],[Actual Arrival]]-Table1[[#This Row],[Ezpected_Arrival_After]])*24</f>
        <v>2.0000000000582077</v>
      </c>
      <c r="J267" s="7">
        <f>(Table1[[#This Row],[Actual_Arrival After]]-Table1[[#This Row],[Ezpected_Arrival_After]])</f>
        <v>0</v>
      </c>
      <c r="K267" s="7">
        <f>IF(Table1[[#This Row],[Actual_Arrival After]]&lt;=Table1[[#This Row],[Ezpected_Arrival_After]],1,0)</f>
        <v>1</v>
      </c>
      <c r="L267" s="7">
        <f>(Table1[[#This Row],[Actual_Arrival After]]-Table1[[#This Row],[Dispatch_After]])</f>
        <v>1</v>
      </c>
      <c r="M267" t="s">
        <v>2029</v>
      </c>
      <c r="N267">
        <v>261</v>
      </c>
      <c r="O267" s="16">
        <v>2100</v>
      </c>
      <c r="P267" s="16">
        <v>150</v>
      </c>
      <c r="Q267">
        <v>5</v>
      </c>
      <c r="R267" t="str">
        <f t="shared" si="18"/>
        <v>OK</v>
      </c>
      <c r="S267" t="s">
        <v>2035</v>
      </c>
      <c r="T267" t="s">
        <v>2040</v>
      </c>
      <c r="U267" t="s">
        <v>2057</v>
      </c>
      <c r="V267" t="s">
        <v>2093</v>
      </c>
      <c r="W267" t="s">
        <v>2096</v>
      </c>
      <c r="X267">
        <v>4.7</v>
      </c>
      <c r="Y267">
        <f t="shared" si="19"/>
        <v>4.7</v>
      </c>
      <c r="Z267" s="14" t="str">
        <f>LEFT(Table1[[#This Row],[Rating After]],3)</f>
        <v>4.7</v>
      </c>
      <c r="AA267" s="11">
        <f>Table1[[#This Row],[Revenue ($)]]/(Table1[[#This Row],[Distance (KM)]])</f>
        <v>8.0459770114942533</v>
      </c>
    </row>
    <row r="268" spans="1:27" x14ac:dyDescent="0.3">
      <c r="A268" t="s">
        <v>748</v>
      </c>
      <c r="B268" s="1" t="s">
        <v>1748</v>
      </c>
      <c r="C268" s="1" t="s">
        <v>2129</v>
      </c>
      <c r="D268" s="1" t="s">
        <v>1760</v>
      </c>
      <c r="E268" s="1" t="str">
        <f t="shared" si="17"/>
        <v>2024/02/01</v>
      </c>
      <c r="F268" s="1" t="s">
        <v>1758</v>
      </c>
      <c r="G268" t="str">
        <f t="shared" si="20"/>
        <v>2024/01/31</v>
      </c>
      <c r="H268" s="13" t="s">
        <v>2161</v>
      </c>
      <c r="I268" s="7">
        <f>(Table1[[#This Row],[Actual Arrival]]-Table1[[#This Row],[Ezpected_Arrival_After]])*24</f>
        <v>24.999999999941792</v>
      </c>
      <c r="J268" s="7">
        <f>(Table1[[#This Row],[Actual_Arrival After]]-Table1[[#This Row],[Ezpected_Arrival_After]])</f>
        <v>1</v>
      </c>
      <c r="K268" s="7">
        <f>IF(Table1[[#This Row],[Actual_Arrival After]]&lt;=Table1[[#This Row],[Ezpected_Arrival_After]],1,0)</f>
        <v>0</v>
      </c>
      <c r="L268" s="7">
        <f>(Table1[[#This Row],[Actual_Arrival After]]-Table1[[#This Row],[Dispatch_After]])</f>
        <v>1</v>
      </c>
      <c r="M268" t="s">
        <v>2028</v>
      </c>
      <c r="N268">
        <v>387</v>
      </c>
      <c r="O268" s="16">
        <v>4914</v>
      </c>
      <c r="P268" s="16">
        <v>660</v>
      </c>
      <c r="Q268">
        <v>17</v>
      </c>
      <c r="R268" t="str">
        <f t="shared" si="18"/>
        <v>OK</v>
      </c>
      <c r="S268" t="s">
        <v>2034</v>
      </c>
      <c r="T268" t="s">
        <v>2037</v>
      </c>
      <c r="U268" t="s">
        <v>2060</v>
      </c>
      <c r="V268" t="s">
        <v>2093</v>
      </c>
      <c r="W268" t="s">
        <v>2096</v>
      </c>
      <c r="X268">
        <v>4.7</v>
      </c>
      <c r="Y268">
        <f t="shared" si="19"/>
        <v>4.7</v>
      </c>
      <c r="Z268" s="14" t="str">
        <f>LEFT(Table1[[#This Row],[Rating After]],3)</f>
        <v>4.7</v>
      </c>
      <c r="AA268" s="11">
        <f>Table1[[#This Row],[Revenue ($)]]/(Table1[[#This Row],[Distance (KM)]])</f>
        <v>12.697674418604651</v>
      </c>
    </row>
    <row r="269" spans="1:27" x14ac:dyDescent="0.3">
      <c r="A269" t="s">
        <v>747</v>
      </c>
      <c r="B269" s="1" t="s">
        <v>1747</v>
      </c>
      <c r="C269" s="1" t="s">
        <v>2129</v>
      </c>
      <c r="D269" s="1" t="s">
        <v>1759</v>
      </c>
      <c r="E269" s="1" t="str">
        <f t="shared" si="17"/>
        <v>2024/02/01</v>
      </c>
      <c r="F269" s="1" t="s">
        <v>1757</v>
      </c>
      <c r="G269" t="str">
        <f t="shared" si="20"/>
        <v>2024/01/31</v>
      </c>
      <c r="H269" s="13" t="s">
        <v>2161</v>
      </c>
      <c r="I269" s="7">
        <f>(Table1[[#This Row],[Actual Arrival]]-Table1[[#This Row],[Ezpected_Arrival_After]])*24</f>
        <v>24</v>
      </c>
      <c r="J269" s="7">
        <f>(Table1[[#This Row],[Actual_Arrival After]]-Table1[[#This Row],[Ezpected_Arrival_After]])</f>
        <v>1</v>
      </c>
      <c r="K269" s="7">
        <f>IF(Table1[[#This Row],[Actual_Arrival After]]&lt;=Table1[[#This Row],[Ezpected_Arrival_After]],1,0)</f>
        <v>0</v>
      </c>
      <c r="L269" s="7">
        <f>(Table1[[#This Row],[Actual_Arrival After]]-Table1[[#This Row],[Dispatch_After]])</f>
        <v>1</v>
      </c>
      <c r="M269" t="s">
        <v>2029</v>
      </c>
      <c r="N269">
        <v>179</v>
      </c>
      <c r="O269" s="16">
        <v>2206</v>
      </c>
      <c r="P269" s="16">
        <v>647</v>
      </c>
      <c r="Q269">
        <v>27</v>
      </c>
      <c r="R269" t="str">
        <f t="shared" si="18"/>
        <v>OK</v>
      </c>
      <c r="S269" t="s">
        <v>2035</v>
      </c>
      <c r="T269" t="s">
        <v>2040</v>
      </c>
      <c r="U269" t="s">
        <v>2046</v>
      </c>
      <c r="V269" t="s">
        <v>2093</v>
      </c>
      <c r="W269" t="s">
        <v>2097</v>
      </c>
      <c r="Y269">
        <f t="shared" si="19"/>
        <v>4.2134146341463401</v>
      </c>
      <c r="Z269" s="14" t="str">
        <f>LEFT(Table1[[#This Row],[Rating After]],3)</f>
        <v>4.2</v>
      </c>
      <c r="AA269" s="11">
        <f>Table1[[#This Row],[Revenue ($)]]/(Table1[[#This Row],[Distance (KM)]])</f>
        <v>12.324022346368714</v>
      </c>
    </row>
    <row r="270" spans="1:27" x14ac:dyDescent="0.3">
      <c r="A270" t="s">
        <v>746</v>
      </c>
      <c r="B270" s="1" t="s">
        <v>1746</v>
      </c>
      <c r="C270" s="1" t="s">
        <v>2129</v>
      </c>
      <c r="D270" s="1" t="s">
        <v>1758</v>
      </c>
      <c r="E270" s="1" t="str">
        <f t="shared" si="17"/>
        <v>2024/01/31</v>
      </c>
      <c r="F270" s="1" t="s">
        <v>1756</v>
      </c>
      <c r="G270" t="str">
        <f t="shared" si="20"/>
        <v>2024/01/31</v>
      </c>
      <c r="H270" s="13" t="s">
        <v>2161</v>
      </c>
      <c r="I270" s="7">
        <f>(Table1[[#This Row],[Actual Arrival]]-Table1[[#This Row],[Ezpected_Arrival_After]])*24</f>
        <v>23.000000000058208</v>
      </c>
      <c r="J270" s="7">
        <f>(Table1[[#This Row],[Actual_Arrival After]]-Table1[[#This Row],[Ezpected_Arrival_After]])</f>
        <v>0</v>
      </c>
      <c r="K270" s="7">
        <f>IF(Table1[[#This Row],[Actual_Arrival After]]&lt;=Table1[[#This Row],[Ezpected_Arrival_After]],1,0)</f>
        <v>1</v>
      </c>
      <c r="L270" s="7">
        <f>(Table1[[#This Row],[Actual_Arrival After]]-Table1[[#This Row],[Dispatch_After]])</f>
        <v>0</v>
      </c>
      <c r="M270" t="s">
        <v>2032</v>
      </c>
      <c r="N270">
        <v>153</v>
      </c>
      <c r="O270" s="16">
        <v>3190</v>
      </c>
      <c r="P270" s="16">
        <v>304</v>
      </c>
      <c r="Q270">
        <v>4</v>
      </c>
      <c r="R270" t="str">
        <f t="shared" si="18"/>
        <v>OK</v>
      </c>
      <c r="S270" t="s">
        <v>2036</v>
      </c>
      <c r="T270" t="s">
        <v>2040</v>
      </c>
      <c r="U270" t="s">
        <v>2082</v>
      </c>
      <c r="V270" t="s">
        <v>2094</v>
      </c>
      <c r="W270" t="s">
        <v>2096</v>
      </c>
      <c r="X270">
        <v>3.8</v>
      </c>
      <c r="Y270">
        <f t="shared" si="19"/>
        <v>3.8</v>
      </c>
      <c r="Z270" s="14" t="str">
        <f>LEFT(Table1[[#This Row],[Rating After]],3)</f>
        <v>3.8</v>
      </c>
      <c r="AA270" s="11">
        <f>Table1[[#This Row],[Revenue ($)]]/(Table1[[#This Row],[Distance (KM)]])</f>
        <v>20.84967320261438</v>
      </c>
    </row>
    <row r="271" spans="1:27" x14ac:dyDescent="0.3">
      <c r="A271" t="s">
        <v>745</v>
      </c>
      <c r="B271" s="1" t="s">
        <v>1745</v>
      </c>
      <c r="C271" s="1" t="s">
        <v>2129</v>
      </c>
      <c r="D271" s="1" t="s">
        <v>1757</v>
      </c>
      <c r="E271" s="1" t="str">
        <f t="shared" si="17"/>
        <v>2024/01/31</v>
      </c>
      <c r="F271" s="1" t="s">
        <v>1755</v>
      </c>
      <c r="G271" t="str">
        <f t="shared" si="20"/>
        <v>2024/01/31</v>
      </c>
      <c r="H271" s="13" t="s">
        <v>2161</v>
      </c>
      <c r="I271" s="7">
        <f>(Table1[[#This Row],[Actual Arrival]]-Table1[[#This Row],[Ezpected_Arrival_After]])*24</f>
        <v>21.999999999941792</v>
      </c>
      <c r="J271" s="7">
        <f>(Table1[[#This Row],[Actual_Arrival After]]-Table1[[#This Row],[Ezpected_Arrival_After]])</f>
        <v>0</v>
      </c>
      <c r="K271" s="7">
        <f>IF(Table1[[#This Row],[Actual_Arrival After]]&lt;=Table1[[#This Row],[Ezpected_Arrival_After]],1,0)</f>
        <v>1</v>
      </c>
      <c r="L271" s="7">
        <f>(Table1[[#This Row],[Actual_Arrival After]]-Table1[[#This Row],[Dispatch_After]])</f>
        <v>0</v>
      </c>
      <c r="M271" t="s">
        <v>2030</v>
      </c>
      <c r="N271">
        <v>669</v>
      </c>
      <c r="O271" s="16">
        <v>1377</v>
      </c>
      <c r="P271" s="16">
        <v>792</v>
      </c>
      <c r="Q271">
        <v>1</v>
      </c>
      <c r="R271" t="str">
        <f t="shared" si="18"/>
        <v>OK</v>
      </c>
      <c r="S271" t="s">
        <v>2033</v>
      </c>
      <c r="T271" t="s">
        <v>2039</v>
      </c>
      <c r="U271" t="s">
        <v>2063</v>
      </c>
      <c r="V271" t="s">
        <v>2092</v>
      </c>
      <c r="W271" t="s">
        <v>2097</v>
      </c>
      <c r="X271">
        <v>4.7</v>
      </c>
      <c r="Y271">
        <f t="shared" si="19"/>
        <v>4.7</v>
      </c>
      <c r="Z271" s="14" t="str">
        <f>LEFT(Table1[[#This Row],[Rating After]],3)</f>
        <v>4.7</v>
      </c>
      <c r="AA271" s="11">
        <f>Table1[[#This Row],[Revenue ($)]]/(Table1[[#This Row],[Distance (KM)]])</f>
        <v>2.0582959641255605</v>
      </c>
    </row>
    <row r="272" spans="1:27" x14ac:dyDescent="0.3">
      <c r="A272" t="s">
        <v>744</v>
      </c>
      <c r="B272" s="1" t="s">
        <v>1744</v>
      </c>
      <c r="C272" s="1" t="s">
        <v>2129</v>
      </c>
      <c r="D272" s="1" t="s">
        <v>1756</v>
      </c>
      <c r="E272" s="1" t="str">
        <f t="shared" si="17"/>
        <v>2024/01/31</v>
      </c>
      <c r="F272" s="1" t="s">
        <v>1754</v>
      </c>
      <c r="G272" t="str">
        <f t="shared" si="20"/>
        <v>2024/01/31</v>
      </c>
      <c r="H272" s="13" t="s">
        <v>2161</v>
      </c>
      <c r="I272" s="7">
        <f>(Table1[[#This Row],[Actual Arrival]]-Table1[[#This Row],[Ezpected_Arrival_After]])*24</f>
        <v>21</v>
      </c>
      <c r="J272" s="7">
        <f>(Table1[[#This Row],[Actual_Arrival After]]-Table1[[#This Row],[Ezpected_Arrival_After]])</f>
        <v>0</v>
      </c>
      <c r="K272" s="7">
        <f>IF(Table1[[#This Row],[Actual_Arrival After]]&lt;=Table1[[#This Row],[Ezpected_Arrival_After]],1,0)</f>
        <v>1</v>
      </c>
      <c r="L272" s="7">
        <f>(Table1[[#This Row],[Actual_Arrival After]]-Table1[[#This Row],[Dispatch_After]])</f>
        <v>0</v>
      </c>
      <c r="M272" t="s">
        <v>2027</v>
      </c>
      <c r="N272">
        <v>905</v>
      </c>
      <c r="O272" s="16">
        <v>4667</v>
      </c>
      <c r="P272" s="16">
        <v>547</v>
      </c>
      <c r="Q272">
        <v>1</v>
      </c>
      <c r="R272" t="str">
        <f t="shared" si="18"/>
        <v>OK</v>
      </c>
      <c r="S272" t="s">
        <v>2034</v>
      </c>
      <c r="T272" t="s">
        <v>2038</v>
      </c>
      <c r="U272" t="s">
        <v>2078</v>
      </c>
      <c r="V272" t="s">
        <v>2092</v>
      </c>
      <c r="W272" t="s">
        <v>2097</v>
      </c>
      <c r="X272">
        <v>4.2</v>
      </c>
      <c r="Y272">
        <f t="shared" si="19"/>
        <v>4.2</v>
      </c>
      <c r="Z272" s="14" t="str">
        <f>LEFT(Table1[[#This Row],[Rating After]],3)</f>
        <v>4.2</v>
      </c>
      <c r="AA272" s="11">
        <f>Table1[[#This Row],[Revenue ($)]]/(Table1[[#This Row],[Distance (KM)]])</f>
        <v>5.1569060773480659</v>
      </c>
    </row>
    <row r="273" spans="1:27" x14ac:dyDescent="0.3">
      <c r="A273" t="s">
        <v>743</v>
      </c>
      <c r="B273" s="1" t="s">
        <v>1743</v>
      </c>
      <c r="C273" s="1" t="s">
        <v>2129</v>
      </c>
      <c r="D273" s="1" t="s">
        <v>1755</v>
      </c>
      <c r="E273" s="1" t="str">
        <f t="shared" si="17"/>
        <v>2024/01/31</v>
      </c>
      <c r="F273" s="1" t="s">
        <v>1753</v>
      </c>
      <c r="G273" t="str">
        <f t="shared" si="20"/>
        <v>2024/01/31</v>
      </c>
      <c r="H273" s="13" t="s">
        <v>2161</v>
      </c>
      <c r="I273" s="7">
        <f>(Table1[[#This Row],[Actual Arrival]]-Table1[[#This Row],[Ezpected_Arrival_After]])*24</f>
        <v>20.000000000058208</v>
      </c>
      <c r="J273" s="7">
        <f>(Table1[[#This Row],[Actual_Arrival After]]-Table1[[#This Row],[Ezpected_Arrival_After]])</f>
        <v>0</v>
      </c>
      <c r="K273" s="7">
        <f>IF(Table1[[#This Row],[Actual_Arrival After]]&lt;=Table1[[#This Row],[Ezpected_Arrival_After]],1,0)</f>
        <v>1</v>
      </c>
      <c r="L273" s="7">
        <f>(Table1[[#This Row],[Actual_Arrival After]]-Table1[[#This Row],[Dispatch_After]])</f>
        <v>0</v>
      </c>
      <c r="M273" t="s">
        <v>2028</v>
      </c>
      <c r="N273">
        <v>156</v>
      </c>
      <c r="O273" s="16">
        <v>4724</v>
      </c>
      <c r="P273" s="16">
        <v>798</v>
      </c>
      <c r="Q273">
        <v>26</v>
      </c>
      <c r="R273" t="str">
        <f t="shared" si="18"/>
        <v>OK</v>
      </c>
      <c r="S273" t="s">
        <v>2033</v>
      </c>
      <c r="T273" t="s">
        <v>2038</v>
      </c>
      <c r="U273" t="s">
        <v>2042</v>
      </c>
      <c r="V273" t="s">
        <v>2095</v>
      </c>
      <c r="W273" t="s">
        <v>2096</v>
      </c>
      <c r="Y273">
        <f t="shared" si="19"/>
        <v>4.2802816901408436</v>
      </c>
      <c r="Z273" s="14" t="str">
        <f>LEFT(Table1[[#This Row],[Rating After]],3)</f>
        <v>4.2</v>
      </c>
      <c r="AA273" s="11">
        <f>Table1[[#This Row],[Revenue ($)]]/(Table1[[#This Row],[Distance (KM)]])</f>
        <v>30.282051282051281</v>
      </c>
    </row>
    <row r="274" spans="1:27" x14ac:dyDescent="0.3">
      <c r="A274" t="s">
        <v>742</v>
      </c>
      <c r="B274" s="1" t="s">
        <v>1742</v>
      </c>
      <c r="C274" s="1" t="s">
        <v>2129</v>
      </c>
      <c r="D274" s="1" t="s">
        <v>1754</v>
      </c>
      <c r="E274" s="1" t="str">
        <f t="shared" si="17"/>
        <v>2024/01/31</v>
      </c>
      <c r="F274" s="1" t="s">
        <v>1752</v>
      </c>
      <c r="G274" t="str">
        <f t="shared" si="20"/>
        <v>2024/01/31</v>
      </c>
      <c r="H274" s="13" t="s">
        <v>2161</v>
      </c>
      <c r="I274" s="7">
        <f>(Table1[[#This Row],[Actual Arrival]]-Table1[[#This Row],[Ezpected_Arrival_After]])*24</f>
        <v>18.999999999941792</v>
      </c>
      <c r="J274" s="7">
        <f>(Table1[[#This Row],[Actual_Arrival After]]-Table1[[#This Row],[Ezpected_Arrival_After]])</f>
        <v>0</v>
      </c>
      <c r="K274" s="7">
        <f>IF(Table1[[#This Row],[Actual_Arrival After]]&lt;=Table1[[#This Row],[Ezpected_Arrival_After]],1,0)</f>
        <v>1</v>
      </c>
      <c r="L274" s="7">
        <f>(Table1[[#This Row],[Actual_Arrival After]]-Table1[[#This Row],[Dispatch_After]])</f>
        <v>0</v>
      </c>
      <c r="M274" t="s">
        <v>2027</v>
      </c>
      <c r="N274">
        <v>63</v>
      </c>
      <c r="O274" s="16">
        <v>506</v>
      </c>
      <c r="P274" s="16">
        <v>565</v>
      </c>
      <c r="Q274">
        <v>25</v>
      </c>
      <c r="R274" t="str">
        <f t="shared" si="18"/>
        <v>OK</v>
      </c>
      <c r="S274" t="s">
        <v>2034</v>
      </c>
      <c r="T274" t="s">
        <v>2040</v>
      </c>
      <c r="U274" t="s">
        <v>2072</v>
      </c>
      <c r="V274" t="s">
        <v>2093</v>
      </c>
      <c r="W274" t="s">
        <v>2096</v>
      </c>
      <c r="X274">
        <v>4.7</v>
      </c>
      <c r="Y274">
        <f t="shared" si="19"/>
        <v>4.7</v>
      </c>
      <c r="Z274" s="14" t="str">
        <f>LEFT(Table1[[#This Row],[Rating After]],3)</f>
        <v>4.7</v>
      </c>
      <c r="AA274" s="11">
        <f>Table1[[#This Row],[Revenue ($)]]/(Table1[[#This Row],[Distance (KM)]])</f>
        <v>8.0317460317460316</v>
      </c>
    </row>
    <row r="275" spans="1:27" x14ac:dyDescent="0.3">
      <c r="A275" t="s">
        <v>741</v>
      </c>
      <c r="B275" s="1" t="s">
        <v>1741</v>
      </c>
      <c r="C275" s="1" t="s">
        <v>2129</v>
      </c>
      <c r="D275" s="1" t="s">
        <v>1753</v>
      </c>
      <c r="E275" s="1" t="str">
        <f t="shared" si="17"/>
        <v>2024/01/31</v>
      </c>
      <c r="F275" s="1" t="s">
        <v>1751</v>
      </c>
      <c r="G275" t="str">
        <f t="shared" si="20"/>
        <v>2024/01/31</v>
      </c>
      <c r="H275" s="13" t="s">
        <v>2161</v>
      </c>
      <c r="I275" s="7">
        <f>(Table1[[#This Row],[Actual Arrival]]-Table1[[#This Row],[Ezpected_Arrival_After]])*24</f>
        <v>18</v>
      </c>
      <c r="J275" s="7">
        <f>(Table1[[#This Row],[Actual_Arrival After]]-Table1[[#This Row],[Ezpected_Arrival_After]])</f>
        <v>0</v>
      </c>
      <c r="K275" s="7">
        <f>IF(Table1[[#This Row],[Actual_Arrival After]]&lt;=Table1[[#This Row],[Ezpected_Arrival_After]],1,0)</f>
        <v>1</v>
      </c>
      <c r="L275" s="7">
        <f>(Table1[[#This Row],[Actual_Arrival After]]-Table1[[#This Row],[Dispatch_After]])</f>
        <v>0</v>
      </c>
      <c r="M275" t="s">
        <v>2029</v>
      </c>
      <c r="N275">
        <v>206</v>
      </c>
      <c r="O275" s="16">
        <v>4192</v>
      </c>
      <c r="P275" s="16">
        <v>94</v>
      </c>
      <c r="Q275">
        <v>14</v>
      </c>
      <c r="R275" t="str">
        <f t="shared" si="18"/>
        <v>OK</v>
      </c>
      <c r="S275" t="s">
        <v>2033</v>
      </c>
      <c r="T275" t="s">
        <v>2040</v>
      </c>
      <c r="U275" t="s">
        <v>2067</v>
      </c>
      <c r="V275" t="s">
        <v>2092</v>
      </c>
      <c r="W275" t="s">
        <v>2096</v>
      </c>
      <c r="Y275">
        <f t="shared" si="19"/>
        <v>4.2649999999999979</v>
      </c>
      <c r="Z275" s="14" t="str">
        <f>LEFT(Table1[[#This Row],[Rating After]],3)</f>
        <v>4.2</v>
      </c>
      <c r="AA275" s="11">
        <f>Table1[[#This Row],[Revenue ($)]]/(Table1[[#This Row],[Distance (KM)]])</f>
        <v>20.349514563106798</v>
      </c>
    </row>
    <row r="276" spans="1:27" x14ac:dyDescent="0.3">
      <c r="A276" t="s">
        <v>740</v>
      </c>
      <c r="B276" s="1" t="s">
        <v>1740</v>
      </c>
      <c r="C276" s="1" t="s">
        <v>2129</v>
      </c>
      <c r="D276" s="1" t="s">
        <v>1752</v>
      </c>
      <c r="E276" s="1" t="str">
        <f t="shared" si="17"/>
        <v>2024/01/31</v>
      </c>
      <c r="F276" s="1" t="s">
        <v>1750</v>
      </c>
      <c r="G276" t="str">
        <f t="shared" si="20"/>
        <v>2024/01/31</v>
      </c>
      <c r="H276" s="13" t="s">
        <v>2161</v>
      </c>
      <c r="I276" s="7">
        <f>(Table1[[#This Row],[Actual Arrival]]-Table1[[#This Row],[Ezpected_Arrival_After]])*24</f>
        <v>17.000000000058208</v>
      </c>
      <c r="J276" s="7">
        <f>(Table1[[#This Row],[Actual_Arrival After]]-Table1[[#This Row],[Ezpected_Arrival_After]])</f>
        <v>0</v>
      </c>
      <c r="K276" s="7">
        <f>IF(Table1[[#This Row],[Actual_Arrival After]]&lt;=Table1[[#This Row],[Ezpected_Arrival_After]],1,0)</f>
        <v>1</v>
      </c>
      <c r="L276" s="7">
        <f>(Table1[[#This Row],[Actual_Arrival After]]-Table1[[#This Row],[Dispatch_After]])</f>
        <v>0</v>
      </c>
      <c r="M276" t="s">
        <v>2031</v>
      </c>
      <c r="N276">
        <v>113</v>
      </c>
      <c r="O276" s="16">
        <v>1662</v>
      </c>
      <c r="P276" s="16">
        <v>472</v>
      </c>
      <c r="Q276">
        <v>24</v>
      </c>
      <c r="R276" t="str">
        <f t="shared" si="18"/>
        <v>OK</v>
      </c>
      <c r="S276" t="s">
        <v>2035</v>
      </c>
      <c r="T276" t="s">
        <v>2039</v>
      </c>
      <c r="U276" t="s">
        <v>2045</v>
      </c>
      <c r="V276" t="s">
        <v>2094</v>
      </c>
      <c r="W276" t="s">
        <v>2096</v>
      </c>
      <c r="Y276">
        <f t="shared" si="19"/>
        <v>4.1939759036144579</v>
      </c>
      <c r="Z276" s="14" t="str">
        <f>LEFT(Table1[[#This Row],[Rating After]],3)</f>
        <v>4.1</v>
      </c>
      <c r="AA276" s="11">
        <f>Table1[[#This Row],[Revenue ($)]]/(Table1[[#This Row],[Distance (KM)]])</f>
        <v>14.707964601769911</v>
      </c>
    </row>
    <row r="277" spans="1:27" x14ac:dyDescent="0.3">
      <c r="A277" t="s">
        <v>739</v>
      </c>
      <c r="B277" s="1" t="s">
        <v>1739</v>
      </c>
      <c r="C277" s="1" t="s">
        <v>2129</v>
      </c>
      <c r="D277" s="1" t="s">
        <v>1751</v>
      </c>
      <c r="E277" s="1" t="str">
        <f t="shared" si="17"/>
        <v>2024/01/31</v>
      </c>
      <c r="F277" s="1" t="s">
        <v>1749</v>
      </c>
      <c r="G277" t="str">
        <f t="shared" si="20"/>
        <v>2024/01/31</v>
      </c>
      <c r="H277" s="13" t="s">
        <v>2161</v>
      </c>
      <c r="I277" s="7">
        <f>(Table1[[#This Row],[Actual Arrival]]-Table1[[#This Row],[Ezpected_Arrival_After]])*24</f>
        <v>15.999999999941792</v>
      </c>
      <c r="J277" s="7">
        <f>(Table1[[#This Row],[Actual_Arrival After]]-Table1[[#This Row],[Ezpected_Arrival_After]])</f>
        <v>0</v>
      </c>
      <c r="K277" s="7">
        <f>IF(Table1[[#This Row],[Actual_Arrival After]]&lt;=Table1[[#This Row],[Ezpected_Arrival_After]],1,0)</f>
        <v>1</v>
      </c>
      <c r="L277" s="7">
        <f>(Table1[[#This Row],[Actual_Arrival After]]-Table1[[#This Row],[Dispatch_After]])</f>
        <v>0</v>
      </c>
      <c r="M277" t="s">
        <v>2030</v>
      </c>
      <c r="N277">
        <v>200</v>
      </c>
      <c r="O277" s="16">
        <v>4246</v>
      </c>
      <c r="P277" s="16">
        <v>503</v>
      </c>
      <c r="Q277">
        <v>15</v>
      </c>
      <c r="R277" t="str">
        <f t="shared" si="18"/>
        <v>OK</v>
      </c>
      <c r="S277" t="s">
        <v>2033</v>
      </c>
      <c r="T277" t="s">
        <v>2040</v>
      </c>
      <c r="U277" t="s">
        <v>2074</v>
      </c>
      <c r="V277" t="s">
        <v>2094</v>
      </c>
      <c r="W277" t="s">
        <v>2096</v>
      </c>
      <c r="X277">
        <v>3.8</v>
      </c>
      <c r="Y277">
        <f t="shared" si="19"/>
        <v>3.8</v>
      </c>
      <c r="Z277" s="14" t="str">
        <f>LEFT(Table1[[#This Row],[Rating After]],3)</f>
        <v>3.8</v>
      </c>
      <c r="AA277" s="11">
        <f>Table1[[#This Row],[Revenue ($)]]/(Table1[[#This Row],[Distance (KM)]])</f>
        <v>21.23</v>
      </c>
    </row>
    <row r="278" spans="1:27" x14ac:dyDescent="0.3">
      <c r="A278" t="s">
        <v>738</v>
      </c>
      <c r="B278" s="1" t="s">
        <v>1738</v>
      </c>
      <c r="C278" s="1" t="s">
        <v>2129</v>
      </c>
      <c r="D278" s="1" t="s">
        <v>1750</v>
      </c>
      <c r="E278" s="1" t="str">
        <f t="shared" si="17"/>
        <v>2024/01/31</v>
      </c>
      <c r="F278" s="1" t="s">
        <v>1748</v>
      </c>
      <c r="G278" t="str">
        <f t="shared" si="20"/>
        <v>2024/01/31</v>
      </c>
      <c r="H278" s="13" t="s">
        <v>2161</v>
      </c>
      <c r="I278" s="7">
        <f>(Table1[[#This Row],[Actual Arrival]]-Table1[[#This Row],[Ezpected_Arrival_After]])*24</f>
        <v>15</v>
      </c>
      <c r="J278" s="7">
        <f>(Table1[[#This Row],[Actual_Arrival After]]-Table1[[#This Row],[Ezpected_Arrival_After]])</f>
        <v>0</v>
      </c>
      <c r="K278" s="7">
        <f>IF(Table1[[#This Row],[Actual_Arrival After]]&lt;=Table1[[#This Row],[Ezpected_Arrival_After]],1,0)</f>
        <v>1</v>
      </c>
      <c r="L278" s="7">
        <f>(Table1[[#This Row],[Actual_Arrival After]]-Table1[[#This Row],[Dispatch_After]])</f>
        <v>0</v>
      </c>
      <c r="M278" t="s">
        <v>2027</v>
      </c>
      <c r="N278">
        <v>188</v>
      </c>
      <c r="O278" s="16">
        <v>2472</v>
      </c>
      <c r="P278" s="16">
        <v>650</v>
      </c>
      <c r="Q278">
        <v>4</v>
      </c>
      <c r="R278" t="str">
        <f t="shared" si="18"/>
        <v>OK</v>
      </c>
      <c r="S278" t="s">
        <v>2036</v>
      </c>
      <c r="T278" t="s">
        <v>2038</v>
      </c>
      <c r="U278" t="s">
        <v>2060</v>
      </c>
      <c r="V278" t="s">
        <v>2093</v>
      </c>
      <c r="W278" t="s">
        <v>2097</v>
      </c>
      <c r="X278">
        <v>3.8</v>
      </c>
      <c r="Y278">
        <f t="shared" si="19"/>
        <v>3.8</v>
      </c>
      <c r="Z278" s="14" t="str">
        <f>LEFT(Table1[[#This Row],[Rating After]],3)</f>
        <v>3.8</v>
      </c>
      <c r="AA278" s="11">
        <f>Table1[[#This Row],[Revenue ($)]]/(Table1[[#This Row],[Distance (KM)]])</f>
        <v>13.148936170212766</v>
      </c>
    </row>
    <row r="279" spans="1:27" x14ac:dyDescent="0.3">
      <c r="A279" t="s">
        <v>737</v>
      </c>
      <c r="B279" s="1" t="s">
        <v>1737</v>
      </c>
      <c r="C279" s="1" t="s">
        <v>2129</v>
      </c>
      <c r="D279" s="1" t="s">
        <v>1749</v>
      </c>
      <c r="E279" s="1" t="str">
        <f t="shared" si="17"/>
        <v>2024/01/31</v>
      </c>
      <c r="F279" s="1" t="s">
        <v>1747</v>
      </c>
      <c r="G279" t="str">
        <f t="shared" si="20"/>
        <v>2024/01/31</v>
      </c>
      <c r="H279" s="13" t="s">
        <v>2161</v>
      </c>
      <c r="I279" s="7">
        <f>(Table1[[#This Row],[Actual Arrival]]-Table1[[#This Row],[Ezpected_Arrival_After]])*24</f>
        <v>14.000000000058208</v>
      </c>
      <c r="J279" s="7">
        <f>(Table1[[#This Row],[Actual_Arrival After]]-Table1[[#This Row],[Ezpected_Arrival_After]])</f>
        <v>0</v>
      </c>
      <c r="K279" s="7">
        <f>IF(Table1[[#This Row],[Actual_Arrival After]]&lt;=Table1[[#This Row],[Ezpected_Arrival_After]],1,0)</f>
        <v>1</v>
      </c>
      <c r="L279" s="7">
        <f>(Table1[[#This Row],[Actual_Arrival After]]-Table1[[#This Row],[Dispatch_After]])</f>
        <v>0</v>
      </c>
      <c r="M279" t="s">
        <v>2032</v>
      </c>
      <c r="N279">
        <v>481</v>
      </c>
      <c r="O279" s="16">
        <v>2795</v>
      </c>
      <c r="P279" s="16">
        <v>91</v>
      </c>
      <c r="Q279">
        <v>16</v>
      </c>
      <c r="R279" t="str">
        <f t="shared" si="18"/>
        <v>OK</v>
      </c>
      <c r="S279" t="s">
        <v>2035</v>
      </c>
      <c r="T279" t="s">
        <v>2039</v>
      </c>
      <c r="U279" t="s">
        <v>2084</v>
      </c>
      <c r="V279" t="s">
        <v>2093</v>
      </c>
      <c r="W279" t="s">
        <v>2097</v>
      </c>
      <c r="X279">
        <v>4.7</v>
      </c>
      <c r="Y279">
        <f t="shared" si="19"/>
        <v>4.7</v>
      </c>
      <c r="Z279" s="14" t="str">
        <f>LEFT(Table1[[#This Row],[Rating After]],3)</f>
        <v>4.7</v>
      </c>
      <c r="AA279" s="11">
        <f>Table1[[#This Row],[Revenue ($)]]/(Table1[[#This Row],[Distance (KM)]])</f>
        <v>5.8108108108108105</v>
      </c>
    </row>
    <row r="280" spans="1:27" x14ac:dyDescent="0.3">
      <c r="A280" t="s">
        <v>736</v>
      </c>
      <c r="B280" s="1" t="s">
        <v>1736</v>
      </c>
      <c r="C280" s="1" t="s">
        <v>2129</v>
      </c>
      <c r="D280" s="1" t="s">
        <v>1748</v>
      </c>
      <c r="E280" s="1" t="str">
        <f t="shared" si="17"/>
        <v>2024/01/31</v>
      </c>
      <c r="F280" s="1" t="s">
        <v>1746</v>
      </c>
      <c r="G280" t="str">
        <f t="shared" si="20"/>
        <v>2024/01/31</v>
      </c>
      <c r="H280" s="13" t="s">
        <v>2161</v>
      </c>
      <c r="I280" s="7">
        <f>(Table1[[#This Row],[Actual Arrival]]-Table1[[#This Row],[Ezpected_Arrival_After]])*24</f>
        <v>12.999999999941792</v>
      </c>
      <c r="J280" s="7">
        <f>(Table1[[#This Row],[Actual_Arrival After]]-Table1[[#This Row],[Ezpected_Arrival_After]])</f>
        <v>0</v>
      </c>
      <c r="K280" s="7">
        <f>IF(Table1[[#This Row],[Actual_Arrival After]]&lt;=Table1[[#This Row],[Ezpected_Arrival_After]],1,0)</f>
        <v>1</v>
      </c>
      <c r="L280" s="7">
        <f>(Table1[[#This Row],[Actual_Arrival After]]-Table1[[#This Row],[Dispatch_After]])</f>
        <v>0</v>
      </c>
      <c r="M280" t="s">
        <v>2029</v>
      </c>
      <c r="N280">
        <v>148</v>
      </c>
      <c r="O280" s="16">
        <v>1319</v>
      </c>
      <c r="P280" s="16">
        <v>239</v>
      </c>
      <c r="Q280">
        <v>26</v>
      </c>
      <c r="R280" t="str">
        <f t="shared" si="18"/>
        <v>OK</v>
      </c>
      <c r="S280" t="s">
        <v>2033</v>
      </c>
      <c r="T280" t="s">
        <v>2037</v>
      </c>
      <c r="U280" t="s">
        <v>2059</v>
      </c>
      <c r="V280" t="s">
        <v>2091</v>
      </c>
      <c r="W280" t="s">
        <v>2096</v>
      </c>
      <c r="X280">
        <v>4.2</v>
      </c>
      <c r="Y280">
        <f t="shared" si="19"/>
        <v>4.2</v>
      </c>
      <c r="Z280" s="14" t="str">
        <f>LEFT(Table1[[#This Row],[Rating After]],3)</f>
        <v>4.2</v>
      </c>
      <c r="AA280" s="11">
        <f>Table1[[#This Row],[Revenue ($)]]/(Table1[[#This Row],[Distance (KM)]])</f>
        <v>8.9121621621621614</v>
      </c>
    </row>
    <row r="281" spans="1:27" x14ac:dyDescent="0.3">
      <c r="A281" t="s">
        <v>735</v>
      </c>
      <c r="B281" s="1" t="s">
        <v>1735</v>
      </c>
      <c r="C281" s="1" t="s">
        <v>2129</v>
      </c>
      <c r="D281" s="1" t="s">
        <v>1747</v>
      </c>
      <c r="E281" s="1" t="str">
        <f t="shared" si="17"/>
        <v>2024/01/31</v>
      </c>
      <c r="F281" s="1" t="s">
        <v>1745</v>
      </c>
      <c r="G281" t="str">
        <f t="shared" si="20"/>
        <v>2024/01/31</v>
      </c>
      <c r="H281" s="13" t="s">
        <v>2161</v>
      </c>
      <c r="I281" s="7">
        <f>(Table1[[#This Row],[Actual Arrival]]-Table1[[#This Row],[Ezpected_Arrival_After]])*24</f>
        <v>12</v>
      </c>
      <c r="J281" s="7">
        <f>(Table1[[#This Row],[Actual_Arrival After]]-Table1[[#This Row],[Ezpected_Arrival_After]])</f>
        <v>0</v>
      </c>
      <c r="K281" s="7">
        <f>IF(Table1[[#This Row],[Actual_Arrival After]]&lt;=Table1[[#This Row],[Ezpected_Arrival_After]],1,0)</f>
        <v>1</v>
      </c>
      <c r="L281" s="7">
        <f>(Table1[[#This Row],[Actual_Arrival After]]-Table1[[#This Row],[Dispatch_After]])</f>
        <v>0</v>
      </c>
      <c r="M281" t="s">
        <v>2032</v>
      </c>
      <c r="N281">
        <v>137</v>
      </c>
      <c r="O281" s="16">
        <v>1644</v>
      </c>
      <c r="P281" s="16">
        <v>417</v>
      </c>
      <c r="Q281">
        <v>2</v>
      </c>
      <c r="R281" t="str">
        <f t="shared" si="18"/>
        <v>OK</v>
      </c>
      <c r="S281" t="s">
        <v>2034</v>
      </c>
      <c r="T281" t="s">
        <v>2039</v>
      </c>
      <c r="U281" t="s">
        <v>2072</v>
      </c>
      <c r="V281" t="s">
        <v>2093</v>
      </c>
      <c r="W281" t="s">
        <v>2096</v>
      </c>
      <c r="Y281">
        <f t="shared" si="19"/>
        <v>4.2184210526315784</v>
      </c>
      <c r="Z281" s="14" t="str">
        <f>LEFT(Table1[[#This Row],[Rating After]],3)</f>
        <v>4.2</v>
      </c>
      <c r="AA281" s="11">
        <f>Table1[[#This Row],[Revenue ($)]]/(Table1[[#This Row],[Distance (KM)]])</f>
        <v>12</v>
      </c>
    </row>
    <row r="282" spans="1:27" x14ac:dyDescent="0.3">
      <c r="A282" t="s">
        <v>734</v>
      </c>
      <c r="B282" s="1" t="s">
        <v>1734</v>
      </c>
      <c r="C282" s="1" t="s">
        <v>2128</v>
      </c>
      <c r="D282" s="1" t="s">
        <v>1746</v>
      </c>
      <c r="E282" s="1" t="str">
        <f t="shared" si="17"/>
        <v>2024/01/31</v>
      </c>
      <c r="F282" s="1" t="s">
        <v>1744</v>
      </c>
      <c r="G282" t="str">
        <f t="shared" si="20"/>
        <v>2024/01/31</v>
      </c>
      <c r="H282" s="13" t="s">
        <v>2161</v>
      </c>
      <c r="I282" s="7">
        <f>(Table1[[#This Row],[Actual Arrival]]-Table1[[#This Row],[Ezpected_Arrival_After]])*24</f>
        <v>11.000000000058208</v>
      </c>
      <c r="J282" s="7">
        <f>(Table1[[#This Row],[Actual_Arrival After]]-Table1[[#This Row],[Ezpected_Arrival_After]])</f>
        <v>0</v>
      </c>
      <c r="K282" s="7">
        <f>IF(Table1[[#This Row],[Actual_Arrival After]]&lt;=Table1[[#This Row],[Ezpected_Arrival_After]],1,0)</f>
        <v>1</v>
      </c>
      <c r="L282" s="7">
        <f>(Table1[[#This Row],[Actual_Arrival After]]-Table1[[#This Row],[Dispatch_After]])</f>
        <v>1</v>
      </c>
      <c r="M282" t="s">
        <v>2029</v>
      </c>
      <c r="N282">
        <v>941</v>
      </c>
      <c r="O282" s="16">
        <v>4289</v>
      </c>
      <c r="P282" s="16">
        <v>423</v>
      </c>
      <c r="Q282">
        <v>16</v>
      </c>
      <c r="R282" t="str">
        <f t="shared" si="18"/>
        <v>OK</v>
      </c>
      <c r="S282" t="s">
        <v>2036</v>
      </c>
      <c r="T282" t="s">
        <v>2040</v>
      </c>
      <c r="U282" t="s">
        <v>2086</v>
      </c>
      <c r="V282" t="s">
        <v>2092</v>
      </c>
      <c r="W282" t="s">
        <v>2096</v>
      </c>
      <c r="X282">
        <v>4.5</v>
      </c>
      <c r="Y282">
        <f t="shared" si="19"/>
        <v>4.5</v>
      </c>
      <c r="Z282" s="14" t="str">
        <f>LEFT(Table1[[#This Row],[Rating After]],3)</f>
        <v>4.5</v>
      </c>
      <c r="AA282" s="11">
        <f>Table1[[#This Row],[Revenue ($)]]/(Table1[[#This Row],[Distance (KM)]])</f>
        <v>4.5579171094580238</v>
      </c>
    </row>
    <row r="283" spans="1:27" x14ac:dyDescent="0.3">
      <c r="A283" t="s">
        <v>733</v>
      </c>
      <c r="B283" s="1" t="s">
        <v>1733</v>
      </c>
      <c r="C283" s="1" t="s">
        <v>2128</v>
      </c>
      <c r="D283" s="1" t="s">
        <v>1745</v>
      </c>
      <c r="E283" s="1" t="str">
        <f t="shared" si="17"/>
        <v>2024/01/31</v>
      </c>
      <c r="F283" s="1" t="s">
        <v>1743</v>
      </c>
      <c r="G283" t="str">
        <f t="shared" si="20"/>
        <v>2024/01/31</v>
      </c>
      <c r="H283" s="13" t="s">
        <v>2161</v>
      </c>
      <c r="I283" s="7">
        <f>(Table1[[#This Row],[Actual Arrival]]-Table1[[#This Row],[Ezpected_Arrival_After]])*24</f>
        <v>9.9999999999417923</v>
      </c>
      <c r="J283" s="7">
        <f>(Table1[[#This Row],[Actual_Arrival After]]-Table1[[#This Row],[Ezpected_Arrival_After]])</f>
        <v>0</v>
      </c>
      <c r="K283" s="7">
        <f>IF(Table1[[#This Row],[Actual_Arrival After]]&lt;=Table1[[#This Row],[Ezpected_Arrival_After]],1,0)</f>
        <v>1</v>
      </c>
      <c r="L283" s="7">
        <f>(Table1[[#This Row],[Actual_Arrival After]]-Table1[[#This Row],[Dispatch_After]])</f>
        <v>1</v>
      </c>
      <c r="M283" t="s">
        <v>2027</v>
      </c>
      <c r="N283">
        <v>345</v>
      </c>
      <c r="O283" s="16">
        <v>3640</v>
      </c>
      <c r="P283" s="16">
        <v>162</v>
      </c>
      <c r="Q283">
        <v>26</v>
      </c>
      <c r="R283" t="str">
        <f t="shared" si="18"/>
        <v>OK</v>
      </c>
      <c r="S283" t="s">
        <v>2033</v>
      </c>
      <c r="T283" t="s">
        <v>2039</v>
      </c>
      <c r="U283" t="s">
        <v>2047</v>
      </c>
      <c r="V283" t="s">
        <v>2094</v>
      </c>
      <c r="W283" t="s">
        <v>2097</v>
      </c>
      <c r="X283">
        <v>4.7</v>
      </c>
      <c r="Y283">
        <f t="shared" si="19"/>
        <v>4.7</v>
      </c>
      <c r="Z283" s="14" t="str">
        <f>LEFT(Table1[[#This Row],[Rating After]],3)</f>
        <v>4.7</v>
      </c>
      <c r="AA283" s="11">
        <f>Table1[[#This Row],[Revenue ($)]]/(Table1[[#This Row],[Distance (KM)]])</f>
        <v>10.55072463768116</v>
      </c>
    </row>
    <row r="284" spans="1:27" x14ac:dyDescent="0.3">
      <c r="A284" t="s">
        <v>732</v>
      </c>
      <c r="B284" s="1" t="s">
        <v>1732</v>
      </c>
      <c r="C284" s="1" t="s">
        <v>2128</v>
      </c>
      <c r="D284" s="1" t="s">
        <v>1744</v>
      </c>
      <c r="E284" s="1" t="str">
        <f t="shared" si="17"/>
        <v>2024/01/31</v>
      </c>
      <c r="F284" s="1" t="s">
        <v>1742</v>
      </c>
      <c r="G284" t="str">
        <f t="shared" si="20"/>
        <v>2024/01/31</v>
      </c>
      <c r="H284" s="13" t="s">
        <v>2161</v>
      </c>
      <c r="I284" s="7">
        <f>(Table1[[#This Row],[Actual Arrival]]-Table1[[#This Row],[Ezpected_Arrival_After]])*24</f>
        <v>9</v>
      </c>
      <c r="J284" s="7">
        <f>(Table1[[#This Row],[Actual_Arrival After]]-Table1[[#This Row],[Ezpected_Arrival_After]])</f>
        <v>0</v>
      </c>
      <c r="K284" s="7">
        <f>IF(Table1[[#This Row],[Actual_Arrival After]]&lt;=Table1[[#This Row],[Ezpected_Arrival_After]],1,0)</f>
        <v>1</v>
      </c>
      <c r="L284" s="7">
        <f>(Table1[[#This Row],[Actual_Arrival After]]-Table1[[#This Row],[Dispatch_After]])</f>
        <v>1</v>
      </c>
      <c r="M284" t="s">
        <v>2030</v>
      </c>
      <c r="N284">
        <v>556</v>
      </c>
      <c r="O284" s="16">
        <v>1187</v>
      </c>
      <c r="P284" s="16">
        <v>625</v>
      </c>
      <c r="Q284">
        <v>28</v>
      </c>
      <c r="R284" t="str">
        <f t="shared" si="18"/>
        <v>OK</v>
      </c>
      <c r="S284" t="s">
        <v>2033</v>
      </c>
      <c r="T284" t="s">
        <v>2040</v>
      </c>
      <c r="U284" t="s">
        <v>2080</v>
      </c>
      <c r="V284" t="s">
        <v>2094</v>
      </c>
      <c r="W284" t="s">
        <v>2096</v>
      </c>
      <c r="Y284">
        <f t="shared" si="19"/>
        <v>4.1939759036144579</v>
      </c>
      <c r="Z284" s="14" t="str">
        <f>LEFT(Table1[[#This Row],[Rating After]],3)</f>
        <v>4.1</v>
      </c>
      <c r="AA284" s="11">
        <f>Table1[[#This Row],[Revenue ($)]]/(Table1[[#This Row],[Distance (KM)]])</f>
        <v>2.1348920863309351</v>
      </c>
    </row>
    <row r="285" spans="1:27" x14ac:dyDescent="0.3">
      <c r="A285" t="s">
        <v>731</v>
      </c>
      <c r="B285" s="1" t="s">
        <v>1731</v>
      </c>
      <c r="C285" s="1" t="s">
        <v>2128</v>
      </c>
      <c r="D285" s="1" t="s">
        <v>1743</v>
      </c>
      <c r="E285" s="1" t="str">
        <f t="shared" si="17"/>
        <v>2024/01/31</v>
      </c>
      <c r="F285" s="1" t="s">
        <v>1741</v>
      </c>
      <c r="G285" t="str">
        <f t="shared" si="20"/>
        <v>2024/01/31</v>
      </c>
      <c r="H285" s="13" t="s">
        <v>2161</v>
      </c>
      <c r="I285" s="7">
        <f>(Table1[[#This Row],[Actual Arrival]]-Table1[[#This Row],[Ezpected_Arrival_After]])*24</f>
        <v>8.0000000000582077</v>
      </c>
      <c r="J285" s="7">
        <f>(Table1[[#This Row],[Actual_Arrival After]]-Table1[[#This Row],[Ezpected_Arrival_After]])</f>
        <v>0</v>
      </c>
      <c r="K285" s="7">
        <f>IF(Table1[[#This Row],[Actual_Arrival After]]&lt;=Table1[[#This Row],[Ezpected_Arrival_After]],1,0)</f>
        <v>1</v>
      </c>
      <c r="L285" s="7">
        <f>(Table1[[#This Row],[Actual_Arrival After]]-Table1[[#This Row],[Dispatch_After]])</f>
        <v>1</v>
      </c>
      <c r="M285" t="s">
        <v>2027</v>
      </c>
      <c r="N285">
        <v>146</v>
      </c>
      <c r="O285" s="16">
        <v>1319</v>
      </c>
      <c r="P285" s="16">
        <v>247</v>
      </c>
      <c r="Q285">
        <v>23</v>
      </c>
      <c r="R285" t="str">
        <f t="shared" si="18"/>
        <v>OK</v>
      </c>
      <c r="S285" t="s">
        <v>2033</v>
      </c>
      <c r="T285" t="s">
        <v>2040</v>
      </c>
      <c r="U285" t="s">
        <v>2076</v>
      </c>
      <c r="V285" t="s">
        <v>2091</v>
      </c>
      <c r="W285" t="s">
        <v>2096</v>
      </c>
      <c r="Y285">
        <f t="shared" si="19"/>
        <v>4.3169491525423709</v>
      </c>
      <c r="Z285" s="14" t="str">
        <f>LEFT(Table1[[#This Row],[Rating After]],3)</f>
        <v>4.3</v>
      </c>
      <c r="AA285" s="11">
        <f>Table1[[#This Row],[Revenue ($)]]/(Table1[[#This Row],[Distance (KM)]])</f>
        <v>9.0342465753424666</v>
      </c>
    </row>
    <row r="286" spans="1:27" x14ac:dyDescent="0.3">
      <c r="A286" t="s">
        <v>730</v>
      </c>
      <c r="B286" s="1" t="s">
        <v>1730</v>
      </c>
      <c r="C286" s="1" t="s">
        <v>2128</v>
      </c>
      <c r="D286" s="1" t="s">
        <v>1742</v>
      </c>
      <c r="E286" s="1" t="str">
        <f t="shared" si="17"/>
        <v>2024/01/31</v>
      </c>
      <c r="F286" s="1" t="s">
        <v>1740</v>
      </c>
      <c r="G286" t="str">
        <f t="shared" si="20"/>
        <v>2024/01/31</v>
      </c>
      <c r="H286" s="13" t="s">
        <v>2161</v>
      </c>
      <c r="I286" s="7">
        <f>(Table1[[#This Row],[Actual Arrival]]-Table1[[#This Row],[Ezpected_Arrival_After]])*24</f>
        <v>6.9999999999417923</v>
      </c>
      <c r="J286" s="7">
        <f>(Table1[[#This Row],[Actual_Arrival After]]-Table1[[#This Row],[Ezpected_Arrival_After]])</f>
        <v>0</v>
      </c>
      <c r="K286" s="7">
        <f>IF(Table1[[#This Row],[Actual_Arrival After]]&lt;=Table1[[#This Row],[Ezpected_Arrival_After]],1,0)</f>
        <v>1</v>
      </c>
      <c r="L286" s="7">
        <f>(Table1[[#This Row],[Actual_Arrival After]]-Table1[[#This Row],[Dispatch_After]])</f>
        <v>1</v>
      </c>
      <c r="M286" t="s">
        <v>2030</v>
      </c>
      <c r="N286">
        <v>537</v>
      </c>
      <c r="O286" s="16">
        <v>2148</v>
      </c>
      <c r="P286" s="16">
        <v>424</v>
      </c>
      <c r="Q286">
        <v>20</v>
      </c>
      <c r="R286" t="str">
        <f t="shared" si="18"/>
        <v>OK</v>
      </c>
      <c r="S286" t="s">
        <v>2035</v>
      </c>
      <c r="T286" t="s">
        <v>2037</v>
      </c>
      <c r="U286" t="s">
        <v>2056</v>
      </c>
      <c r="V286" t="s">
        <v>2093</v>
      </c>
      <c r="W286" t="s">
        <v>2097</v>
      </c>
      <c r="X286">
        <v>4.5</v>
      </c>
      <c r="Y286">
        <f t="shared" si="19"/>
        <v>4.5</v>
      </c>
      <c r="Z286" s="14" t="str">
        <f>LEFT(Table1[[#This Row],[Rating After]],3)</f>
        <v>4.5</v>
      </c>
      <c r="AA286" s="11">
        <f>Table1[[#This Row],[Revenue ($)]]/(Table1[[#This Row],[Distance (KM)]])</f>
        <v>4</v>
      </c>
    </row>
    <row r="287" spans="1:27" x14ac:dyDescent="0.3">
      <c r="A287" t="s">
        <v>729</v>
      </c>
      <c r="B287" s="1" t="s">
        <v>1729</v>
      </c>
      <c r="C287" s="1" t="s">
        <v>2128</v>
      </c>
      <c r="D287" s="1" t="s">
        <v>1741</v>
      </c>
      <c r="E287" s="1" t="str">
        <f t="shared" si="17"/>
        <v>2024/01/31</v>
      </c>
      <c r="F287" s="1" t="s">
        <v>1739</v>
      </c>
      <c r="G287" t="str">
        <f t="shared" si="20"/>
        <v>2024/01/31</v>
      </c>
      <c r="H287" s="13" t="s">
        <v>2161</v>
      </c>
      <c r="I287" s="7">
        <f>(Table1[[#This Row],[Actual Arrival]]-Table1[[#This Row],[Ezpected_Arrival_After]])*24</f>
        <v>6</v>
      </c>
      <c r="J287" s="7">
        <f>(Table1[[#This Row],[Actual_Arrival After]]-Table1[[#This Row],[Ezpected_Arrival_After]])</f>
        <v>0</v>
      </c>
      <c r="K287" s="7">
        <f>IF(Table1[[#This Row],[Actual_Arrival After]]&lt;=Table1[[#This Row],[Ezpected_Arrival_After]],1,0)</f>
        <v>1</v>
      </c>
      <c r="L287" s="7">
        <f>(Table1[[#This Row],[Actual_Arrival After]]-Table1[[#This Row],[Dispatch_After]])</f>
        <v>1</v>
      </c>
      <c r="M287" t="s">
        <v>2030</v>
      </c>
      <c r="N287">
        <v>225</v>
      </c>
      <c r="O287" s="16">
        <v>666</v>
      </c>
      <c r="P287" s="16">
        <v>651</v>
      </c>
      <c r="Q287">
        <v>15</v>
      </c>
      <c r="R287" t="str">
        <f t="shared" si="18"/>
        <v>OK</v>
      </c>
      <c r="S287" t="s">
        <v>2034</v>
      </c>
      <c r="T287" t="s">
        <v>2037</v>
      </c>
      <c r="U287" t="s">
        <v>2058</v>
      </c>
      <c r="V287" t="s">
        <v>2094</v>
      </c>
      <c r="W287" t="s">
        <v>2097</v>
      </c>
      <c r="Y287">
        <f t="shared" si="19"/>
        <v>4.2263888888888879</v>
      </c>
      <c r="Z287" s="14" t="str">
        <f>LEFT(Table1[[#This Row],[Rating After]],3)</f>
        <v>4.2</v>
      </c>
      <c r="AA287" s="11">
        <f>Table1[[#This Row],[Revenue ($)]]/(Table1[[#This Row],[Distance (KM)]])</f>
        <v>2.96</v>
      </c>
    </row>
    <row r="288" spans="1:27" x14ac:dyDescent="0.3">
      <c r="A288" t="s">
        <v>728</v>
      </c>
      <c r="B288" s="1" t="s">
        <v>1728</v>
      </c>
      <c r="C288" s="1" t="s">
        <v>2128</v>
      </c>
      <c r="D288" s="1" t="s">
        <v>1740</v>
      </c>
      <c r="E288" s="1" t="str">
        <f t="shared" si="17"/>
        <v>2024/01/31</v>
      </c>
      <c r="F288" s="1" t="s">
        <v>1738</v>
      </c>
      <c r="G288" t="str">
        <f t="shared" si="20"/>
        <v>2024/01/31</v>
      </c>
      <c r="H288" s="13" t="s">
        <v>2161</v>
      </c>
      <c r="I288" s="7">
        <f>(Table1[[#This Row],[Actual Arrival]]-Table1[[#This Row],[Ezpected_Arrival_After]])*24</f>
        <v>5.0000000000582077</v>
      </c>
      <c r="J288" s="7">
        <f>(Table1[[#This Row],[Actual_Arrival After]]-Table1[[#This Row],[Ezpected_Arrival_After]])</f>
        <v>0</v>
      </c>
      <c r="K288" s="7">
        <f>IF(Table1[[#This Row],[Actual_Arrival After]]&lt;=Table1[[#This Row],[Ezpected_Arrival_After]],1,0)</f>
        <v>1</v>
      </c>
      <c r="L288" s="7">
        <f>(Table1[[#This Row],[Actual_Arrival After]]-Table1[[#This Row],[Dispatch_After]])</f>
        <v>1</v>
      </c>
      <c r="M288" t="s">
        <v>2028</v>
      </c>
      <c r="N288">
        <v>315</v>
      </c>
      <c r="O288" s="16">
        <v>3802</v>
      </c>
      <c r="P288" s="16">
        <v>93</v>
      </c>
      <c r="Q288">
        <v>7</v>
      </c>
      <c r="R288" t="str">
        <f t="shared" si="18"/>
        <v>OK</v>
      </c>
      <c r="S288" t="s">
        <v>2035</v>
      </c>
      <c r="T288" t="s">
        <v>2039</v>
      </c>
      <c r="U288" t="s">
        <v>2050</v>
      </c>
      <c r="V288" t="s">
        <v>2095</v>
      </c>
      <c r="W288" t="s">
        <v>2097</v>
      </c>
      <c r="X288">
        <v>4</v>
      </c>
      <c r="Y288">
        <f t="shared" si="19"/>
        <v>4</v>
      </c>
      <c r="Z288" s="14" t="str">
        <f>LEFT(Table1[[#This Row],[Rating After]],3)</f>
        <v>4</v>
      </c>
      <c r="AA288" s="11">
        <f>Table1[[#This Row],[Revenue ($)]]/(Table1[[#This Row],[Distance (KM)]])</f>
        <v>12.06984126984127</v>
      </c>
    </row>
    <row r="289" spans="1:27" x14ac:dyDescent="0.3">
      <c r="A289" t="s">
        <v>727</v>
      </c>
      <c r="B289" s="1" t="s">
        <v>1727</v>
      </c>
      <c r="C289" s="1" t="s">
        <v>2128</v>
      </c>
      <c r="D289" s="1" t="s">
        <v>1739</v>
      </c>
      <c r="E289" s="1" t="str">
        <f t="shared" si="17"/>
        <v>2024/01/31</v>
      </c>
      <c r="F289" s="1" t="s">
        <v>1737</v>
      </c>
      <c r="G289" t="str">
        <f t="shared" si="20"/>
        <v>2024/01/31</v>
      </c>
      <c r="H289" s="13" t="s">
        <v>2161</v>
      </c>
      <c r="I289" s="7">
        <f>(Table1[[#This Row],[Actual Arrival]]-Table1[[#This Row],[Ezpected_Arrival_After]])*24</f>
        <v>3.9999999999417923</v>
      </c>
      <c r="J289" s="7">
        <f>(Table1[[#This Row],[Actual_Arrival After]]-Table1[[#This Row],[Ezpected_Arrival_After]])</f>
        <v>0</v>
      </c>
      <c r="K289" s="7">
        <f>IF(Table1[[#This Row],[Actual_Arrival After]]&lt;=Table1[[#This Row],[Ezpected_Arrival_After]],1,0)</f>
        <v>1</v>
      </c>
      <c r="L289" s="7">
        <f>(Table1[[#This Row],[Actual_Arrival After]]-Table1[[#This Row],[Dispatch_After]])</f>
        <v>1</v>
      </c>
      <c r="M289" t="s">
        <v>2029</v>
      </c>
      <c r="N289">
        <v>496</v>
      </c>
      <c r="O289" s="16">
        <v>4924</v>
      </c>
      <c r="P289" s="16">
        <v>311</v>
      </c>
      <c r="Q289">
        <v>2</v>
      </c>
      <c r="R289" t="str">
        <f t="shared" si="18"/>
        <v>OK</v>
      </c>
      <c r="S289" t="s">
        <v>2036</v>
      </c>
      <c r="T289" t="s">
        <v>2038</v>
      </c>
      <c r="U289" t="s">
        <v>2071</v>
      </c>
      <c r="V289" t="s">
        <v>2092</v>
      </c>
      <c r="W289" t="s">
        <v>2096</v>
      </c>
      <c r="X289">
        <v>4.5</v>
      </c>
      <c r="Y289">
        <f t="shared" si="19"/>
        <v>4.5</v>
      </c>
      <c r="Z289" s="14" t="str">
        <f>LEFT(Table1[[#This Row],[Rating After]],3)</f>
        <v>4.5</v>
      </c>
      <c r="AA289" s="11">
        <f>Table1[[#This Row],[Revenue ($)]]/(Table1[[#This Row],[Distance (KM)]])</f>
        <v>9.92741935483871</v>
      </c>
    </row>
    <row r="290" spans="1:27" x14ac:dyDescent="0.3">
      <c r="A290" t="s">
        <v>726</v>
      </c>
      <c r="B290" s="1" t="s">
        <v>1726</v>
      </c>
      <c r="C290" s="1" t="s">
        <v>2128</v>
      </c>
      <c r="D290" s="1" t="s">
        <v>1738</v>
      </c>
      <c r="E290" s="1" t="str">
        <f t="shared" si="17"/>
        <v>2024/01/31</v>
      </c>
      <c r="F290" s="1" t="s">
        <v>1736</v>
      </c>
      <c r="G290" t="str">
        <f t="shared" si="20"/>
        <v>2024/01/31</v>
      </c>
      <c r="H290" s="13" t="s">
        <v>2161</v>
      </c>
      <c r="I290" s="7">
        <f>(Table1[[#This Row],[Actual Arrival]]-Table1[[#This Row],[Ezpected_Arrival_After]])*24</f>
        <v>3</v>
      </c>
      <c r="J290" s="7">
        <f>(Table1[[#This Row],[Actual_Arrival After]]-Table1[[#This Row],[Ezpected_Arrival_After]])</f>
        <v>0</v>
      </c>
      <c r="K290" s="7">
        <f>IF(Table1[[#This Row],[Actual_Arrival After]]&lt;=Table1[[#This Row],[Ezpected_Arrival_After]],1,0)</f>
        <v>1</v>
      </c>
      <c r="L290" s="7">
        <f>(Table1[[#This Row],[Actual_Arrival After]]-Table1[[#This Row],[Dispatch_After]])</f>
        <v>1</v>
      </c>
      <c r="M290" t="s">
        <v>2032</v>
      </c>
      <c r="N290">
        <v>492</v>
      </c>
      <c r="O290" s="16">
        <v>2783</v>
      </c>
      <c r="P290" s="16">
        <v>484</v>
      </c>
      <c r="Q290">
        <v>20</v>
      </c>
      <c r="R290" t="str">
        <f t="shared" si="18"/>
        <v>OK</v>
      </c>
      <c r="S290" t="s">
        <v>2036</v>
      </c>
      <c r="T290" t="s">
        <v>2039</v>
      </c>
      <c r="U290" t="s">
        <v>2074</v>
      </c>
      <c r="V290" t="s">
        <v>2094</v>
      </c>
      <c r="W290" t="s">
        <v>2096</v>
      </c>
      <c r="X290">
        <v>3.8</v>
      </c>
      <c r="Y290">
        <f t="shared" si="19"/>
        <v>3.8</v>
      </c>
      <c r="Z290" s="14" t="str">
        <f>LEFT(Table1[[#This Row],[Rating After]],3)</f>
        <v>3.8</v>
      </c>
      <c r="AA290" s="11">
        <f>Table1[[#This Row],[Revenue ($)]]/(Table1[[#This Row],[Distance (KM)]])</f>
        <v>5.6565040650406502</v>
      </c>
    </row>
    <row r="291" spans="1:27" x14ac:dyDescent="0.3">
      <c r="A291" t="s">
        <v>725</v>
      </c>
      <c r="B291" s="1" t="s">
        <v>1725</v>
      </c>
      <c r="C291" s="1" t="s">
        <v>2128</v>
      </c>
      <c r="D291" s="1" t="s">
        <v>1737</v>
      </c>
      <c r="E291" s="1" t="str">
        <f t="shared" si="17"/>
        <v>2024/01/31</v>
      </c>
      <c r="F291" s="1" t="s">
        <v>1735</v>
      </c>
      <c r="G291" t="str">
        <f t="shared" si="20"/>
        <v>2024/01/31</v>
      </c>
      <c r="H291" s="13" t="s">
        <v>2161</v>
      </c>
      <c r="I291" s="7">
        <f>(Table1[[#This Row],[Actual Arrival]]-Table1[[#This Row],[Ezpected_Arrival_After]])*24</f>
        <v>2.0000000000582077</v>
      </c>
      <c r="J291" s="7">
        <f>(Table1[[#This Row],[Actual_Arrival After]]-Table1[[#This Row],[Ezpected_Arrival_After]])</f>
        <v>0</v>
      </c>
      <c r="K291" s="7">
        <f>IF(Table1[[#This Row],[Actual_Arrival After]]&lt;=Table1[[#This Row],[Ezpected_Arrival_After]],1,0)</f>
        <v>1</v>
      </c>
      <c r="L291" s="7">
        <f>(Table1[[#This Row],[Actual_Arrival After]]-Table1[[#This Row],[Dispatch_After]])</f>
        <v>1</v>
      </c>
      <c r="M291" t="s">
        <v>2032</v>
      </c>
      <c r="N291">
        <v>111</v>
      </c>
      <c r="O291" s="16">
        <v>872</v>
      </c>
      <c r="P291" s="16">
        <v>629</v>
      </c>
      <c r="Q291">
        <v>27</v>
      </c>
      <c r="R291" t="str">
        <f t="shared" si="18"/>
        <v>OK</v>
      </c>
      <c r="S291" t="s">
        <v>2035</v>
      </c>
      <c r="T291" t="s">
        <v>2039</v>
      </c>
      <c r="U291" t="s">
        <v>2070</v>
      </c>
      <c r="V291" t="s">
        <v>2091</v>
      </c>
      <c r="W291" t="s">
        <v>2096</v>
      </c>
      <c r="X291">
        <v>4.7</v>
      </c>
      <c r="Y291">
        <f t="shared" si="19"/>
        <v>4.7</v>
      </c>
      <c r="Z291" s="14" t="str">
        <f>LEFT(Table1[[#This Row],[Rating After]],3)</f>
        <v>4.7</v>
      </c>
      <c r="AA291" s="11">
        <f>Table1[[#This Row],[Revenue ($)]]/(Table1[[#This Row],[Distance (KM)]])</f>
        <v>7.8558558558558556</v>
      </c>
    </row>
    <row r="292" spans="1:27" x14ac:dyDescent="0.3">
      <c r="A292" t="s">
        <v>724</v>
      </c>
      <c r="B292" s="1" t="s">
        <v>1724</v>
      </c>
      <c r="C292" s="1" t="s">
        <v>2128</v>
      </c>
      <c r="D292" s="1" t="s">
        <v>1736</v>
      </c>
      <c r="E292" s="1" t="str">
        <f t="shared" si="17"/>
        <v>2024/01/31</v>
      </c>
      <c r="F292" s="1" t="s">
        <v>1734</v>
      </c>
      <c r="G292" t="str">
        <f t="shared" si="20"/>
        <v>2024/01/30</v>
      </c>
      <c r="H292" s="13" t="s">
        <v>2161</v>
      </c>
      <c r="I292" s="7">
        <f>(Table1[[#This Row],[Actual Arrival]]-Table1[[#This Row],[Ezpected_Arrival_After]])*24</f>
        <v>24.999999999941792</v>
      </c>
      <c r="J292" s="7">
        <f>(Table1[[#This Row],[Actual_Arrival After]]-Table1[[#This Row],[Ezpected_Arrival_After]])</f>
        <v>1</v>
      </c>
      <c r="K292" s="7">
        <f>IF(Table1[[#This Row],[Actual_Arrival After]]&lt;=Table1[[#This Row],[Ezpected_Arrival_After]],1,0)</f>
        <v>0</v>
      </c>
      <c r="L292" s="7">
        <f>(Table1[[#This Row],[Actual_Arrival After]]-Table1[[#This Row],[Dispatch_After]])</f>
        <v>1</v>
      </c>
      <c r="M292" t="s">
        <v>2031</v>
      </c>
      <c r="N292">
        <v>576</v>
      </c>
      <c r="O292" s="16">
        <v>4957</v>
      </c>
      <c r="P292" s="16">
        <v>87</v>
      </c>
      <c r="Q292">
        <v>28</v>
      </c>
      <c r="R292" t="str">
        <f t="shared" si="18"/>
        <v>OK</v>
      </c>
      <c r="S292" t="s">
        <v>2034</v>
      </c>
      <c r="T292" t="s">
        <v>2039</v>
      </c>
      <c r="U292" t="s">
        <v>2067</v>
      </c>
      <c r="V292" t="s">
        <v>2092</v>
      </c>
      <c r="W292" t="s">
        <v>2096</v>
      </c>
      <c r="X292">
        <v>4.2</v>
      </c>
      <c r="Y292">
        <f t="shared" si="19"/>
        <v>4.2</v>
      </c>
      <c r="Z292" s="14" t="str">
        <f>LEFT(Table1[[#This Row],[Rating After]],3)</f>
        <v>4.2</v>
      </c>
      <c r="AA292" s="11">
        <f>Table1[[#This Row],[Revenue ($)]]/(Table1[[#This Row],[Distance (KM)]])</f>
        <v>8.6059027777777786</v>
      </c>
    </row>
    <row r="293" spans="1:27" x14ac:dyDescent="0.3">
      <c r="A293" t="s">
        <v>723</v>
      </c>
      <c r="B293" s="1" t="s">
        <v>1723</v>
      </c>
      <c r="C293" s="1" t="s">
        <v>2128</v>
      </c>
      <c r="D293" s="1" t="s">
        <v>1735</v>
      </c>
      <c r="E293" s="1" t="str">
        <f t="shared" si="17"/>
        <v>2024/01/31</v>
      </c>
      <c r="F293" s="1" t="s">
        <v>1733</v>
      </c>
      <c r="G293" t="str">
        <f t="shared" si="20"/>
        <v>2024/01/30</v>
      </c>
      <c r="H293" s="13" t="s">
        <v>2161</v>
      </c>
      <c r="I293" s="7">
        <f>(Table1[[#This Row],[Actual Arrival]]-Table1[[#This Row],[Ezpected_Arrival_After]])*24</f>
        <v>24</v>
      </c>
      <c r="J293" s="7">
        <f>(Table1[[#This Row],[Actual_Arrival After]]-Table1[[#This Row],[Ezpected_Arrival_After]])</f>
        <v>1</v>
      </c>
      <c r="K293" s="7">
        <f>IF(Table1[[#This Row],[Actual_Arrival After]]&lt;=Table1[[#This Row],[Ezpected_Arrival_After]],1,0)</f>
        <v>0</v>
      </c>
      <c r="L293" s="7">
        <f>(Table1[[#This Row],[Actual_Arrival After]]-Table1[[#This Row],[Dispatch_After]])</f>
        <v>1</v>
      </c>
      <c r="M293" t="s">
        <v>2030</v>
      </c>
      <c r="N293">
        <v>953</v>
      </c>
      <c r="O293" s="16">
        <v>3488</v>
      </c>
      <c r="P293" s="16">
        <v>667</v>
      </c>
      <c r="Q293">
        <v>29</v>
      </c>
      <c r="R293" t="str">
        <f t="shared" si="18"/>
        <v>OK</v>
      </c>
      <c r="S293" t="s">
        <v>2036</v>
      </c>
      <c r="T293" t="s">
        <v>2040</v>
      </c>
      <c r="U293" t="s">
        <v>2075</v>
      </c>
      <c r="V293" t="s">
        <v>2092</v>
      </c>
      <c r="W293" t="s">
        <v>2096</v>
      </c>
      <c r="X293">
        <v>4.2</v>
      </c>
      <c r="Y293">
        <f t="shared" si="19"/>
        <v>4.2</v>
      </c>
      <c r="Z293" s="14" t="str">
        <f>LEFT(Table1[[#This Row],[Rating After]],3)</f>
        <v>4.2</v>
      </c>
      <c r="AA293" s="11">
        <f>Table1[[#This Row],[Revenue ($)]]/(Table1[[#This Row],[Distance (KM)]])</f>
        <v>3.6600209863588669</v>
      </c>
    </row>
    <row r="294" spans="1:27" x14ac:dyDescent="0.3">
      <c r="A294" t="s">
        <v>722</v>
      </c>
      <c r="B294" s="1" t="s">
        <v>1722</v>
      </c>
      <c r="C294" s="1" t="s">
        <v>2128</v>
      </c>
      <c r="D294" s="1" t="s">
        <v>1734</v>
      </c>
      <c r="E294" s="1" t="str">
        <f t="shared" si="17"/>
        <v>2024/01/30</v>
      </c>
      <c r="F294" s="1" t="s">
        <v>1732</v>
      </c>
      <c r="G294" t="str">
        <f t="shared" si="20"/>
        <v>2024/01/30</v>
      </c>
      <c r="H294" s="13" t="s">
        <v>2161</v>
      </c>
      <c r="I294" s="7">
        <f>(Table1[[#This Row],[Actual Arrival]]-Table1[[#This Row],[Ezpected_Arrival_After]])*24</f>
        <v>23.000000000058208</v>
      </c>
      <c r="J294" s="7">
        <f>(Table1[[#This Row],[Actual_Arrival After]]-Table1[[#This Row],[Ezpected_Arrival_After]])</f>
        <v>0</v>
      </c>
      <c r="K294" s="7">
        <f>IF(Table1[[#This Row],[Actual_Arrival After]]&lt;=Table1[[#This Row],[Ezpected_Arrival_After]],1,0)</f>
        <v>1</v>
      </c>
      <c r="L294" s="7">
        <f>(Table1[[#This Row],[Actual_Arrival After]]-Table1[[#This Row],[Dispatch_After]])</f>
        <v>0</v>
      </c>
      <c r="M294" t="s">
        <v>2030</v>
      </c>
      <c r="N294">
        <v>529</v>
      </c>
      <c r="O294" s="16">
        <v>4395</v>
      </c>
      <c r="P294" s="16">
        <v>331</v>
      </c>
      <c r="Q294">
        <v>23</v>
      </c>
      <c r="R294" t="str">
        <f t="shared" si="18"/>
        <v>OK</v>
      </c>
      <c r="S294" t="s">
        <v>2035</v>
      </c>
      <c r="T294" t="s">
        <v>2039</v>
      </c>
      <c r="U294" t="s">
        <v>2085</v>
      </c>
      <c r="V294" t="s">
        <v>2093</v>
      </c>
      <c r="W294" t="s">
        <v>2096</v>
      </c>
      <c r="X294">
        <v>4.7</v>
      </c>
      <c r="Y294">
        <f t="shared" si="19"/>
        <v>4.7</v>
      </c>
      <c r="Z294" s="14" t="str">
        <f>LEFT(Table1[[#This Row],[Rating After]],3)</f>
        <v>4.7</v>
      </c>
      <c r="AA294" s="11">
        <f>Table1[[#This Row],[Revenue ($)]]/(Table1[[#This Row],[Distance (KM)]])</f>
        <v>8.3081285444234396</v>
      </c>
    </row>
    <row r="295" spans="1:27" x14ac:dyDescent="0.3">
      <c r="A295" t="s">
        <v>721</v>
      </c>
      <c r="B295" s="1" t="s">
        <v>1721</v>
      </c>
      <c r="C295" s="1" t="s">
        <v>2128</v>
      </c>
      <c r="D295" s="1" t="s">
        <v>1733</v>
      </c>
      <c r="E295" s="1" t="str">
        <f t="shared" si="17"/>
        <v>2024/01/30</v>
      </c>
      <c r="F295" s="1" t="s">
        <v>1731</v>
      </c>
      <c r="G295" t="str">
        <f t="shared" si="20"/>
        <v>2024/01/30</v>
      </c>
      <c r="H295" s="13" t="s">
        <v>2161</v>
      </c>
      <c r="I295" s="7">
        <f>(Table1[[#This Row],[Actual Arrival]]-Table1[[#This Row],[Ezpected_Arrival_After]])*24</f>
        <v>21.999999999941792</v>
      </c>
      <c r="J295" s="7">
        <f>(Table1[[#This Row],[Actual_Arrival After]]-Table1[[#This Row],[Ezpected_Arrival_After]])</f>
        <v>0</v>
      </c>
      <c r="K295" s="7">
        <f>IF(Table1[[#This Row],[Actual_Arrival After]]&lt;=Table1[[#This Row],[Ezpected_Arrival_After]],1,0)</f>
        <v>1</v>
      </c>
      <c r="L295" s="7">
        <f>(Table1[[#This Row],[Actual_Arrival After]]-Table1[[#This Row],[Dispatch_After]])</f>
        <v>0</v>
      </c>
      <c r="M295" t="s">
        <v>2030</v>
      </c>
      <c r="N295">
        <v>100</v>
      </c>
      <c r="O295" s="16">
        <v>4642</v>
      </c>
      <c r="P295" s="16">
        <v>393</v>
      </c>
      <c r="Q295">
        <v>24</v>
      </c>
      <c r="R295" t="str">
        <f t="shared" si="18"/>
        <v>OK</v>
      </c>
      <c r="S295" t="s">
        <v>2033</v>
      </c>
      <c r="T295" t="s">
        <v>2038</v>
      </c>
      <c r="U295" t="s">
        <v>2067</v>
      </c>
      <c r="V295" t="s">
        <v>2093</v>
      </c>
      <c r="W295" t="s">
        <v>2097</v>
      </c>
      <c r="Y295">
        <f t="shared" si="19"/>
        <v>4.2134146341463401</v>
      </c>
      <c r="Z295" s="14" t="str">
        <f>LEFT(Table1[[#This Row],[Rating After]],3)</f>
        <v>4.2</v>
      </c>
      <c r="AA295" s="11">
        <f>Table1[[#This Row],[Revenue ($)]]/(Table1[[#This Row],[Distance (KM)]])</f>
        <v>46.42</v>
      </c>
    </row>
    <row r="296" spans="1:27" x14ac:dyDescent="0.3">
      <c r="A296" t="s">
        <v>720</v>
      </c>
      <c r="B296" s="1" t="s">
        <v>1720</v>
      </c>
      <c r="C296" s="1" t="s">
        <v>2128</v>
      </c>
      <c r="D296" s="1" t="s">
        <v>1732</v>
      </c>
      <c r="E296" s="1" t="str">
        <f t="shared" si="17"/>
        <v>2024/01/30</v>
      </c>
      <c r="F296" s="1" t="s">
        <v>1730</v>
      </c>
      <c r="G296" t="str">
        <f t="shared" si="20"/>
        <v>2024/01/30</v>
      </c>
      <c r="H296" s="13" t="s">
        <v>2161</v>
      </c>
      <c r="I296" s="7">
        <f>(Table1[[#This Row],[Actual Arrival]]-Table1[[#This Row],[Ezpected_Arrival_After]])*24</f>
        <v>21</v>
      </c>
      <c r="J296" s="7">
        <f>(Table1[[#This Row],[Actual_Arrival After]]-Table1[[#This Row],[Ezpected_Arrival_After]])</f>
        <v>0</v>
      </c>
      <c r="K296" s="7">
        <f>IF(Table1[[#This Row],[Actual_Arrival After]]&lt;=Table1[[#This Row],[Ezpected_Arrival_After]],1,0)</f>
        <v>1</v>
      </c>
      <c r="L296" s="7">
        <f>(Table1[[#This Row],[Actual_Arrival After]]-Table1[[#This Row],[Dispatch_After]])</f>
        <v>0</v>
      </c>
      <c r="M296" t="s">
        <v>2029</v>
      </c>
      <c r="N296">
        <v>880</v>
      </c>
      <c r="O296" s="16">
        <v>1550</v>
      </c>
      <c r="P296" s="16">
        <v>413</v>
      </c>
      <c r="Q296">
        <v>16</v>
      </c>
      <c r="R296" t="str">
        <f t="shared" si="18"/>
        <v>OK</v>
      </c>
      <c r="S296" t="s">
        <v>2033</v>
      </c>
      <c r="T296" t="s">
        <v>2038</v>
      </c>
      <c r="U296" t="s">
        <v>2070</v>
      </c>
      <c r="V296" t="s">
        <v>2094</v>
      </c>
      <c r="W296" t="s">
        <v>2097</v>
      </c>
      <c r="X296">
        <v>4.7</v>
      </c>
      <c r="Y296">
        <f t="shared" si="19"/>
        <v>4.7</v>
      </c>
      <c r="Z296" s="14" t="str">
        <f>LEFT(Table1[[#This Row],[Rating After]],3)</f>
        <v>4.7</v>
      </c>
      <c r="AA296" s="11">
        <f>Table1[[#This Row],[Revenue ($)]]/(Table1[[#This Row],[Distance (KM)]])</f>
        <v>1.7613636363636365</v>
      </c>
    </row>
    <row r="297" spans="1:27" x14ac:dyDescent="0.3">
      <c r="A297" t="s">
        <v>719</v>
      </c>
      <c r="B297" s="1" t="s">
        <v>1719</v>
      </c>
      <c r="C297" s="1" t="s">
        <v>2128</v>
      </c>
      <c r="D297" s="1" t="s">
        <v>1731</v>
      </c>
      <c r="E297" s="1" t="str">
        <f t="shared" si="17"/>
        <v>2024/01/30</v>
      </c>
      <c r="F297" s="1" t="s">
        <v>1729</v>
      </c>
      <c r="G297" t="str">
        <f t="shared" si="20"/>
        <v>2024/01/30</v>
      </c>
      <c r="H297" s="13" t="s">
        <v>2161</v>
      </c>
      <c r="I297" s="7">
        <f>(Table1[[#This Row],[Actual Arrival]]-Table1[[#This Row],[Ezpected_Arrival_After]])*24</f>
        <v>20.000000000058208</v>
      </c>
      <c r="J297" s="7">
        <f>(Table1[[#This Row],[Actual_Arrival After]]-Table1[[#This Row],[Ezpected_Arrival_After]])</f>
        <v>0</v>
      </c>
      <c r="K297" s="7">
        <f>IF(Table1[[#This Row],[Actual_Arrival After]]&lt;=Table1[[#This Row],[Ezpected_Arrival_After]],1,0)</f>
        <v>1</v>
      </c>
      <c r="L297" s="7">
        <f>(Table1[[#This Row],[Actual_Arrival After]]-Table1[[#This Row],[Dispatch_After]])</f>
        <v>0</v>
      </c>
      <c r="M297" t="s">
        <v>2027</v>
      </c>
      <c r="N297">
        <v>917</v>
      </c>
      <c r="O297" s="16">
        <v>2661</v>
      </c>
      <c r="P297" s="16">
        <v>170</v>
      </c>
      <c r="Q297">
        <v>9</v>
      </c>
      <c r="R297" t="str">
        <f t="shared" si="18"/>
        <v>OK</v>
      </c>
      <c r="S297" t="s">
        <v>2033</v>
      </c>
      <c r="T297" t="s">
        <v>2039</v>
      </c>
      <c r="U297" t="s">
        <v>2041</v>
      </c>
      <c r="V297" t="s">
        <v>2095</v>
      </c>
      <c r="W297" t="s">
        <v>2096</v>
      </c>
      <c r="X297">
        <v>4.2</v>
      </c>
      <c r="Y297">
        <f t="shared" si="19"/>
        <v>4.2</v>
      </c>
      <c r="Z297" s="14" t="str">
        <f>LEFT(Table1[[#This Row],[Rating After]],3)</f>
        <v>4.2</v>
      </c>
      <c r="AA297" s="11">
        <f>Table1[[#This Row],[Revenue ($)]]/(Table1[[#This Row],[Distance (KM)]])</f>
        <v>2.9018538713195201</v>
      </c>
    </row>
    <row r="298" spans="1:27" x14ac:dyDescent="0.3">
      <c r="A298" t="s">
        <v>718</v>
      </c>
      <c r="B298" s="1" t="s">
        <v>1718</v>
      </c>
      <c r="C298" s="1" t="s">
        <v>2128</v>
      </c>
      <c r="D298" s="1" t="s">
        <v>1730</v>
      </c>
      <c r="E298" s="1" t="str">
        <f t="shared" si="17"/>
        <v>2024/01/30</v>
      </c>
      <c r="F298" s="1" t="s">
        <v>1728</v>
      </c>
      <c r="G298" t="str">
        <f t="shared" si="20"/>
        <v>2024/01/30</v>
      </c>
      <c r="H298" s="13" t="s">
        <v>2161</v>
      </c>
      <c r="I298" s="7">
        <f>(Table1[[#This Row],[Actual Arrival]]-Table1[[#This Row],[Ezpected_Arrival_After]])*24</f>
        <v>18.999999999941792</v>
      </c>
      <c r="J298" s="7">
        <f>(Table1[[#This Row],[Actual_Arrival After]]-Table1[[#This Row],[Ezpected_Arrival_After]])</f>
        <v>0</v>
      </c>
      <c r="K298" s="7">
        <f>IF(Table1[[#This Row],[Actual_Arrival After]]&lt;=Table1[[#This Row],[Ezpected_Arrival_After]],1,0)</f>
        <v>1</v>
      </c>
      <c r="L298" s="7">
        <f>(Table1[[#This Row],[Actual_Arrival After]]-Table1[[#This Row],[Dispatch_After]])</f>
        <v>0</v>
      </c>
      <c r="M298" t="s">
        <v>2028</v>
      </c>
      <c r="N298">
        <v>941</v>
      </c>
      <c r="O298" s="16">
        <v>2337</v>
      </c>
      <c r="P298" s="16">
        <v>663</v>
      </c>
      <c r="Q298">
        <v>12</v>
      </c>
      <c r="R298" t="str">
        <f t="shared" si="18"/>
        <v>OK</v>
      </c>
      <c r="S298" t="s">
        <v>2034</v>
      </c>
      <c r="T298" t="s">
        <v>2037</v>
      </c>
      <c r="U298" t="s">
        <v>2086</v>
      </c>
      <c r="V298" t="s">
        <v>2095</v>
      </c>
      <c r="W298" t="s">
        <v>2097</v>
      </c>
      <c r="X298">
        <v>4.5</v>
      </c>
      <c r="Y298">
        <f t="shared" si="19"/>
        <v>4.5</v>
      </c>
      <c r="Z298" s="14" t="str">
        <f>LEFT(Table1[[#This Row],[Rating After]],3)</f>
        <v>4.5</v>
      </c>
      <c r="AA298" s="11">
        <f>Table1[[#This Row],[Revenue ($)]]/(Table1[[#This Row],[Distance (KM)]])</f>
        <v>2.4835281615302871</v>
      </c>
    </row>
    <row r="299" spans="1:27" x14ac:dyDescent="0.3">
      <c r="A299" t="s">
        <v>717</v>
      </c>
      <c r="B299" s="1" t="s">
        <v>1717</v>
      </c>
      <c r="C299" s="1" t="s">
        <v>2128</v>
      </c>
      <c r="D299" s="1" t="s">
        <v>1729</v>
      </c>
      <c r="E299" s="1" t="str">
        <f t="shared" si="17"/>
        <v>2024/01/30</v>
      </c>
      <c r="F299" s="1" t="s">
        <v>1727</v>
      </c>
      <c r="G299" t="str">
        <f t="shared" si="20"/>
        <v>2024/01/30</v>
      </c>
      <c r="H299" s="13" t="s">
        <v>2161</v>
      </c>
      <c r="I299" s="7">
        <f>(Table1[[#This Row],[Actual Arrival]]-Table1[[#This Row],[Ezpected_Arrival_After]])*24</f>
        <v>18</v>
      </c>
      <c r="J299" s="7">
        <f>(Table1[[#This Row],[Actual_Arrival After]]-Table1[[#This Row],[Ezpected_Arrival_After]])</f>
        <v>0</v>
      </c>
      <c r="K299" s="7">
        <f>IF(Table1[[#This Row],[Actual_Arrival After]]&lt;=Table1[[#This Row],[Ezpected_Arrival_After]],1,0)</f>
        <v>1</v>
      </c>
      <c r="L299" s="7">
        <f>(Table1[[#This Row],[Actual_Arrival After]]-Table1[[#This Row],[Dispatch_After]])</f>
        <v>0</v>
      </c>
      <c r="M299" t="s">
        <v>2029</v>
      </c>
      <c r="N299">
        <v>807</v>
      </c>
      <c r="O299" s="16">
        <v>2198</v>
      </c>
      <c r="P299" s="16">
        <v>89</v>
      </c>
      <c r="Q299">
        <v>9</v>
      </c>
      <c r="R299" t="str">
        <f t="shared" si="18"/>
        <v>OK</v>
      </c>
      <c r="S299" t="s">
        <v>2033</v>
      </c>
      <c r="T299" t="s">
        <v>2038</v>
      </c>
      <c r="U299" t="s">
        <v>2051</v>
      </c>
      <c r="V299" t="s">
        <v>2092</v>
      </c>
      <c r="W299" t="s">
        <v>2096</v>
      </c>
      <c r="X299">
        <v>4</v>
      </c>
      <c r="Y299">
        <f t="shared" si="19"/>
        <v>4</v>
      </c>
      <c r="Z299" s="14" t="str">
        <f>LEFT(Table1[[#This Row],[Rating After]],3)</f>
        <v>4</v>
      </c>
      <c r="AA299" s="11">
        <f>Table1[[#This Row],[Revenue ($)]]/(Table1[[#This Row],[Distance (KM)]])</f>
        <v>2.7236679058240396</v>
      </c>
    </row>
    <row r="300" spans="1:27" x14ac:dyDescent="0.3">
      <c r="A300" t="s">
        <v>716</v>
      </c>
      <c r="B300" s="1" t="s">
        <v>1716</v>
      </c>
      <c r="C300" s="1" t="s">
        <v>2128</v>
      </c>
      <c r="D300" s="1" t="s">
        <v>1728</v>
      </c>
      <c r="E300" s="1" t="str">
        <f t="shared" si="17"/>
        <v>2024/01/30</v>
      </c>
      <c r="F300" s="1" t="s">
        <v>1726</v>
      </c>
      <c r="G300" t="str">
        <f t="shared" si="20"/>
        <v>2024/01/30</v>
      </c>
      <c r="H300" s="13" t="s">
        <v>2161</v>
      </c>
      <c r="I300" s="7">
        <f>(Table1[[#This Row],[Actual Arrival]]-Table1[[#This Row],[Ezpected_Arrival_After]])*24</f>
        <v>17.000000000058208</v>
      </c>
      <c r="J300" s="7">
        <f>(Table1[[#This Row],[Actual_Arrival After]]-Table1[[#This Row],[Ezpected_Arrival_After]])</f>
        <v>0</v>
      </c>
      <c r="K300" s="7">
        <f>IF(Table1[[#This Row],[Actual_Arrival After]]&lt;=Table1[[#This Row],[Ezpected_Arrival_After]],1,0)</f>
        <v>1</v>
      </c>
      <c r="L300" s="7">
        <f>(Table1[[#This Row],[Actual_Arrival After]]-Table1[[#This Row],[Dispatch_After]])</f>
        <v>0</v>
      </c>
      <c r="M300" t="s">
        <v>2027</v>
      </c>
      <c r="N300">
        <v>484</v>
      </c>
      <c r="O300" s="16">
        <v>4540</v>
      </c>
      <c r="P300" s="16">
        <v>528</v>
      </c>
      <c r="Q300">
        <v>24</v>
      </c>
      <c r="R300" t="str">
        <f t="shared" si="18"/>
        <v>OK</v>
      </c>
      <c r="S300" t="s">
        <v>2034</v>
      </c>
      <c r="T300" t="s">
        <v>2038</v>
      </c>
      <c r="U300" t="s">
        <v>2075</v>
      </c>
      <c r="V300" t="s">
        <v>2092</v>
      </c>
      <c r="W300" t="s">
        <v>2096</v>
      </c>
      <c r="X300">
        <v>4.7</v>
      </c>
      <c r="Y300">
        <f t="shared" si="19"/>
        <v>4.7</v>
      </c>
      <c r="Z300" s="14" t="str">
        <f>LEFT(Table1[[#This Row],[Rating After]],3)</f>
        <v>4.7</v>
      </c>
      <c r="AA300" s="11">
        <f>Table1[[#This Row],[Revenue ($)]]/(Table1[[#This Row],[Distance (KM)]])</f>
        <v>9.3801652892561975</v>
      </c>
    </row>
    <row r="301" spans="1:27" x14ac:dyDescent="0.3">
      <c r="A301" t="s">
        <v>715</v>
      </c>
      <c r="B301" s="1" t="s">
        <v>1715</v>
      </c>
      <c r="C301" s="1" t="s">
        <v>2128</v>
      </c>
      <c r="D301" s="1" t="s">
        <v>1727</v>
      </c>
      <c r="E301" s="1" t="str">
        <f t="shared" si="17"/>
        <v>2024/01/30</v>
      </c>
      <c r="F301" s="1" t="s">
        <v>1725</v>
      </c>
      <c r="G301" t="str">
        <f t="shared" si="20"/>
        <v>2024/01/30</v>
      </c>
      <c r="H301" s="13" t="s">
        <v>2161</v>
      </c>
      <c r="I301" s="7">
        <f>(Table1[[#This Row],[Actual Arrival]]-Table1[[#This Row],[Ezpected_Arrival_After]])*24</f>
        <v>15.999999999941792</v>
      </c>
      <c r="J301" s="7">
        <f>(Table1[[#This Row],[Actual_Arrival After]]-Table1[[#This Row],[Ezpected_Arrival_After]])</f>
        <v>0</v>
      </c>
      <c r="K301" s="7">
        <f>IF(Table1[[#This Row],[Actual_Arrival After]]&lt;=Table1[[#This Row],[Ezpected_Arrival_After]],1,0)</f>
        <v>1</v>
      </c>
      <c r="L301" s="7">
        <f>(Table1[[#This Row],[Actual_Arrival After]]-Table1[[#This Row],[Dispatch_After]])</f>
        <v>0</v>
      </c>
      <c r="M301" t="s">
        <v>2029</v>
      </c>
      <c r="N301">
        <v>645</v>
      </c>
      <c r="O301" s="16">
        <v>3177</v>
      </c>
      <c r="P301" s="16">
        <v>306</v>
      </c>
      <c r="Q301">
        <v>12</v>
      </c>
      <c r="R301" t="str">
        <f t="shared" si="18"/>
        <v>OK</v>
      </c>
      <c r="S301" t="s">
        <v>2033</v>
      </c>
      <c r="T301" t="s">
        <v>2039</v>
      </c>
      <c r="U301" t="s">
        <v>2062</v>
      </c>
      <c r="V301" t="s">
        <v>2091</v>
      </c>
      <c r="W301" t="s">
        <v>2096</v>
      </c>
      <c r="X301">
        <v>4</v>
      </c>
      <c r="Y301">
        <f t="shared" si="19"/>
        <v>4</v>
      </c>
      <c r="Z301" s="14" t="str">
        <f>LEFT(Table1[[#This Row],[Rating After]],3)</f>
        <v>4</v>
      </c>
      <c r="AA301" s="11">
        <f>Table1[[#This Row],[Revenue ($)]]/(Table1[[#This Row],[Distance (KM)]])</f>
        <v>4.9255813953488374</v>
      </c>
    </row>
    <row r="302" spans="1:27" x14ac:dyDescent="0.3">
      <c r="A302" t="s">
        <v>714</v>
      </c>
      <c r="B302" s="1" t="s">
        <v>1714</v>
      </c>
      <c r="C302" s="1" t="s">
        <v>2128</v>
      </c>
      <c r="D302" s="1" t="s">
        <v>1726</v>
      </c>
      <c r="E302" s="1" t="str">
        <f t="shared" si="17"/>
        <v>2024/01/30</v>
      </c>
      <c r="F302" s="1" t="s">
        <v>1724</v>
      </c>
      <c r="G302" t="str">
        <f t="shared" si="20"/>
        <v>2024/01/30</v>
      </c>
      <c r="H302" s="13" t="s">
        <v>2161</v>
      </c>
      <c r="I302" s="7">
        <f>(Table1[[#This Row],[Actual Arrival]]-Table1[[#This Row],[Ezpected_Arrival_After]])*24</f>
        <v>15</v>
      </c>
      <c r="J302" s="7">
        <f>(Table1[[#This Row],[Actual_Arrival After]]-Table1[[#This Row],[Ezpected_Arrival_After]])</f>
        <v>0</v>
      </c>
      <c r="K302" s="7">
        <f>IF(Table1[[#This Row],[Actual_Arrival After]]&lt;=Table1[[#This Row],[Ezpected_Arrival_After]],1,0)</f>
        <v>1</v>
      </c>
      <c r="L302" s="7">
        <f>(Table1[[#This Row],[Actual_Arrival After]]-Table1[[#This Row],[Dispatch_After]])</f>
        <v>0</v>
      </c>
      <c r="M302" t="s">
        <v>2029</v>
      </c>
      <c r="N302">
        <v>655</v>
      </c>
      <c r="O302" s="16">
        <v>518</v>
      </c>
      <c r="P302" s="16">
        <v>568</v>
      </c>
      <c r="Q302">
        <v>4</v>
      </c>
      <c r="R302" t="str">
        <f t="shared" si="18"/>
        <v>OK</v>
      </c>
      <c r="S302" t="s">
        <v>2035</v>
      </c>
      <c r="T302" t="s">
        <v>2038</v>
      </c>
      <c r="U302" t="s">
        <v>2068</v>
      </c>
      <c r="V302" t="s">
        <v>2095</v>
      </c>
      <c r="W302" t="s">
        <v>2096</v>
      </c>
      <c r="X302">
        <v>4</v>
      </c>
      <c r="Y302">
        <f t="shared" si="19"/>
        <v>4</v>
      </c>
      <c r="Z302" s="14" t="str">
        <f>LEFT(Table1[[#This Row],[Rating After]],3)</f>
        <v>4</v>
      </c>
      <c r="AA302" s="11">
        <f>Table1[[#This Row],[Revenue ($)]]/(Table1[[#This Row],[Distance (KM)]])</f>
        <v>0.79083969465648851</v>
      </c>
    </row>
    <row r="303" spans="1:27" x14ac:dyDescent="0.3">
      <c r="A303" t="s">
        <v>713</v>
      </c>
      <c r="B303" s="1" t="s">
        <v>1713</v>
      </c>
      <c r="C303" s="1" t="s">
        <v>2128</v>
      </c>
      <c r="D303" s="1" t="s">
        <v>1725</v>
      </c>
      <c r="E303" s="1" t="str">
        <f t="shared" si="17"/>
        <v>2024/01/30</v>
      </c>
      <c r="F303" s="1" t="s">
        <v>1723</v>
      </c>
      <c r="G303" t="str">
        <f t="shared" si="20"/>
        <v>2024/01/30</v>
      </c>
      <c r="H303" s="13" t="s">
        <v>2161</v>
      </c>
      <c r="I303" s="7">
        <f>(Table1[[#This Row],[Actual Arrival]]-Table1[[#This Row],[Ezpected_Arrival_After]])*24</f>
        <v>14.000000000058208</v>
      </c>
      <c r="J303" s="7">
        <f>(Table1[[#This Row],[Actual_Arrival After]]-Table1[[#This Row],[Ezpected_Arrival_After]])</f>
        <v>0</v>
      </c>
      <c r="K303" s="7">
        <f>IF(Table1[[#This Row],[Actual_Arrival After]]&lt;=Table1[[#This Row],[Ezpected_Arrival_After]],1,0)</f>
        <v>1</v>
      </c>
      <c r="L303" s="7">
        <f>(Table1[[#This Row],[Actual_Arrival After]]-Table1[[#This Row],[Dispatch_After]])</f>
        <v>0</v>
      </c>
      <c r="M303" t="s">
        <v>2030</v>
      </c>
      <c r="N303">
        <v>945</v>
      </c>
      <c r="O303" s="16">
        <v>3452</v>
      </c>
      <c r="P303" s="16">
        <v>550</v>
      </c>
      <c r="Q303">
        <v>21</v>
      </c>
      <c r="R303" t="str">
        <f t="shared" si="18"/>
        <v>OK</v>
      </c>
      <c r="S303" t="s">
        <v>2036</v>
      </c>
      <c r="T303" t="s">
        <v>2039</v>
      </c>
      <c r="U303" t="s">
        <v>2084</v>
      </c>
      <c r="V303" t="s">
        <v>2095</v>
      </c>
      <c r="W303" t="s">
        <v>2097</v>
      </c>
      <c r="Y303">
        <f t="shared" si="19"/>
        <v>4.3559999999999981</v>
      </c>
      <c r="Z303" s="14" t="str">
        <f>LEFT(Table1[[#This Row],[Rating After]],3)</f>
        <v>4.3</v>
      </c>
      <c r="AA303" s="11">
        <f>Table1[[#This Row],[Revenue ($)]]/(Table1[[#This Row],[Distance (KM)]])</f>
        <v>3.6529100529100531</v>
      </c>
    </row>
    <row r="304" spans="1:27" x14ac:dyDescent="0.3">
      <c r="A304" t="s">
        <v>712</v>
      </c>
      <c r="B304" s="1" t="s">
        <v>1712</v>
      </c>
      <c r="C304" s="1" t="s">
        <v>2128</v>
      </c>
      <c r="D304" s="1" t="s">
        <v>1724</v>
      </c>
      <c r="E304" s="1" t="str">
        <f t="shared" si="17"/>
        <v>2024/01/30</v>
      </c>
      <c r="F304" s="1" t="s">
        <v>1722</v>
      </c>
      <c r="G304" t="str">
        <f t="shared" si="20"/>
        <v>2024/01/30</v>
      </c>
      <c r="H304" s="13" t="s">
        <v>2161</v>
      </c>
      <c r="I304" s="7">
        <f>(Table1[[#This Row],[Actual Arrival]]-Table1[[#This Row],[Ezpected_Arrival_After]])*24</f>
        <v>12.999999999941792</v>
      </c>
      <c r="J304" s="7">
        <f>(Table1[[#This Row],[Actual_Arrival After]]-Table1[[#This Row],[Ezpected_Arrival_After]])</f>
        <v>0</v>
      </c>
      <c r="K304" s="7">
        <f>IF(Table1[[#This Row],[Actual_Arrival After]]&lt;=Table1[[#This Row],[Ezpected_Arrival_After]],1,0)</f>
        <v>1</v>
      </c>
      <c r="L304" s="7">
        <f>(Table1[[#This Row],[Actual_Arrival After]]-Table1[[#This Row],[Dispatch_After]])</f>
        <v>0</v>
      </c>
      <c r="M304" t="s">
        <v>2029</v>
      </c>
      <c r="N304">
        <v>553</v>
      </c>
      <c r="O304" s="16">
        <v>897</v>
      </c>
      <c r="P304" s="16">
        <v>250</v>
      </c>
      <c r="Q304">
        <v>22</v>
      </c>
      <c r="R304" t="str">
        <f t="shared" si="18"/>
        <v>OK</v>
      </c>
      <c r="S304" t="s">
        <v>2035</v>
      </c>
      <c r="T304" t="s">
        <v>2039</v>
      </c>
      <c r="U304" t="s">
        <v>2054</v>
      </c>
      <c r="V304" t="s">
        <v>2094</v>
      </c>
      <c r="W304" t="s">
        <v>2097</v>
      </c>
      <c r="X304">
        <v>4.5</v>
      </c>
      <c r="Y304">
        <f t="shared" si="19"/>
        <v>4.5</v>
      </c>
      <c r="Z304" s="14" t="str">
        <f>LEFT(Table1[[#This Row],[Rating After]],3)</f>
        <v>4.5</v>
      </c>
      <c r="AA304" s="11">
        <f>Table1[[#This Row],[Revenue ($)]]/(Table1[[#This Row],[Distance (KM)]])</f>
        <v>1.6220614828209765</v>
      </c>
    </row>
    <row r="305" spans="1:27" x14ac:dyDescent="0.3">
      <c r="A305" t="s">
        <v>711</v>
      </c>
      <c r="B305" s="1" t="s">
        <v>1711</v>
      </c>
      <c r="C305" s="1" t="s">
        <v>2128</v>
      </c>
      <c r="D305" s="1" t="s">
        <v>1723</v>
      </c>
      <c r="E305" s="1" t="str">
        <f t="shared" si="17"/>
        <v>2024/01/30</v>
      </c>
      <c r="F305" s="1" t="s">
        <v>1721</v>
      </c>
      <c r="G305" t="str">
        <f t="shared" si="20"/>
        <v>2024/01/30</v>
      </c>
      <c r="H305" s="13" t="s">
        <v>2161</v>
      </c>
      <c r="I305" s="7">
        <f>(Table1[[#This Row],[Actual Arrival]]-Table1[[#This Row],[Ezpected_Arrival_After]])*24</f>
        <v>12</v>
      </c>
      <c r="J305" s="7">
        <f>(Table1[[#This Row],[Actual_Arrival After]]-Table1[[#This Row],[Ezpected_Arrival_After]])</f>
        <v>0</v>
      </c>
      <c r="K305" s="7">
        <f>IF(Table1[[#This Row],[Actual_Arrival After]]&lt;=Table1[[#This Row],[Ezpected_Arrival_After]],1,0)</f>
        <v>1</v>
      </c>
      <c r="L305" s="7">
        <f>(Table1[[#This Row],[Actual_Arrival After]]-Table1[[#This Row],[Dispatch_After]])</f>
        <v>0</v>
      </c>
      <c r="M305" t="s">
        <v>2027</v>
      </c>
      <c r="N305">
        <v>839</v>
      </c>
      <c r="O305" s="16">
        <v>3434</v>
      </c>
      <c r="P305" s="16">
        <v>543</v>
      </c>
      <c r="Q305">
        <v>8</v>
      </c>
      <c r="R305" t="str">
        <f t="shared" si="18"/>
        <v>OK</v>
      </c>
      <c r="S305" t="s">
        <v>2036</v>
      </c>
      <c r="T305" t="s">
        <v>2039</v>
      </c>
      <c r="U305" t="s">
        <v>2061</v>
      </c>
      <c r="V305" t="s">
        <v>2091</v>
      </c>
      <c r="W305" t="s">
        <v>2096</v>
      </c>
      <c r="Y305">
        <f t="shared" si="19"/>
        <v>4.3169491525423709</v>
      </c>
      <c r="Z305" s="14" t="str">
        <f>LEFT(Table1[[#This Row],[Rating After]],3)</f>
        <v>4.3</v>
      </c>
      <c r="AA305" s="11">
        <f>Table1[[#This Row],[Revenue ($)]]/(Table1[[#This Row],[Distance (KM)]])</f>
        <v>4.0929678188319425</v>
      </c>
    </row>
    <row r="306" spans="1:27" x14ac:dyDescent="0.3">
      <c r="A306" t="s">
        <v>710</v>
      </c>
      <c r="B306" s="1" t="s">
        <v>1710</v>
      </c>
      <c r="C306" s="1" t="s">
        <v>2127</v>
      </c>
      <c r="D306" s="1" t="s">
        <v>1722</v>
      </c>
      <c r="E306" s="1" t="str">
        <f t="shared" si="17"/>
        <v>2024/01/30</v>
      </c>
      <c r="F306" s="1" t="s">
        <v>1720</v>
      </c>
      <c r="G306" t="str">
        <f t="shared" si="20"/>
        <v>2024/01/30</v>
      </c>
      <c r="H306" s="13" t="s">
        <v>2161</v>
      </c>
      <c r="I306" s="7">
        <f>(Table1[[#This Row],[Actual Arrival]]-Table1[[#This Row],[Ezpected_Arrival_After]])*24</f>
        <v>11.000000000058208</v>
      </c>
      <c r="J306" s="7">
        <f>(Table1[[#This Row],[Actual_Arrival After]]-Table1[[#This Row],[Ezpected_Arrival_After]])</f>
        <v>0</v>
      </c>
      <c r="K306" s="7">
        <f>IF(Table1[[#This Row],[Actual_Arrival After]]&lt;=Table1[[#This Row],[Ezpected_Arrival_After]],1,0)</f>
        <v>1</v>
      </c>
      <c r="L306" s="7">
        <f>(Table1[[#This Row],[Actual_Arrival After]]-Table1[[#This Row],[Dispatch_After]])</f>
        <v>1</v>
      </c>
      <c r="M306" t="s">
        <v>2030</v>
      </c>
      <c r="N306">
        <v>500</v>
      </c>
      <c r="O306" s="16">
        <v>4506</v>
      </c>
      <c r="P306" s="16">
        <v>261</v>
      </c>
      <c r="Q306">
        <v>28</v>
      </c>
      <c r="R306" t="str">
        <f t="shared" si="18"/>
        <v>OK</v>
      </c>
      <c r="S306" t="s">
        <v>2033</v>
      </c>
      <c r="T306" t="s">
        <v>2040</v>
      </c>
      <c r="U306" t="s">
        <v>2048</v>
      </c>
      <c r="V306" t="s">
        <v>2093</v>
      </c>
      <c r="W306" t="s">
        <v>2097</v>
      </c>
      <c r="X306">
        <v>4</v>
      </c>
      <c r="Y306">
        <f t="shared" si="19"/>
        <v>4</v>
      </c>
      <c r="Z306" s="14" t="str">
        <f>LEFT(Table1[[#This Row],[Rating After]],3)</f>
        <v>4</v>
      </c>
      <c r="AA306" s="11">
        <f>Table1[[#This Row],[Revenue ($)]]/(Table1[[#This Row],[Distance (KM)]])</f>
        <v>9.0120000000000005</v>
      </c>
    </row>
    <row r="307" spans="1:27" x14ac:dyDescent="0.3">
      <c r="A307" t="s">
        <v>709</v>
      </c>
      <c r="B307" s="1" t="s">
        <v>1709</v>
      </c>
      <c r="C307" s="1" t="s">
        <v>2127</v>
      </c>
      <c r="D307" s="1" t="s">
        <v>1721</v>
      </c>
      <c r="E307" s="1" t="str">
        <f t="shared" si="17"/>
        <v>2024/01/30</v>
      </c>
      <c r="F307" s="1" t="s">
        <v>1719</v>
      </c>
      <c r="G307" t="str">
        <f t="shared" si="20"/>
        <v>2024/01/30</v>
      </c>
      <c r="H307" s="13" t="s">
        <v>2161</v>
      </c>
      <c r="I307" s="7">
        <f>(Table1[[#This Row],[Actual Arrival]]-Table1[[#This Row],[Ezpected_Arrival_After]])*24</f>
        <v>9.9999999999417923</v>
      </c>
      <c r="J307" s="7">
        <f>(Table1[[#This Row],[Actual_Arrival After]]-Table1[[#This Row],[Ezpected_Arrival_After]])</f>
        <v>0</v>
      </c>
      <c r="K307" s="7">
        <f>IF(Table1[[#This Row],[Actual_Arrival After]]&lt;=Table1[[#This Row],[Ezpected_Arrival_After]],1,0)</f>
        <v>1</v>
      </c>
      <c r="L307" s="7">
        <f>(Table1[[#This Row],[Actual_Arrival After]]-Table1[[#This Row],[Dispatch_After]])</f>
        <v>1</v>
      </c>
      <c r="M307" t="s">
        <v>2030</v>
      </c>
      <c r="N307">
        <v>907</v>
      </c>
      <c r="O307" s="16">
        <v>3035</v>
      </c>
      <c r="P307" s="16">
        <v>161</v>
      </c>
      <c r="Q307">
        <v>27</v>
      </c>
      <c r="R307" t="str">
        <f t="shared" si="18"/>
        <v>OK</v>
      </c>
      <c r="S307" t="s">
        <v>2034</v>
      </c>
      <c r="T307" t="s">
        <v>2037</v>
      </c>
      <c r="U307" t="s">
        <v>2042</v>
      </c>
      <c r="V307" t="s">
        <v>2091</v>
      </c>
      <c r="W307" t="s">
        <v>2097</v>
      </c>
      <c r="X307">
        <v>3.8</v>
      </c>
      <c r="Y307">
        <f t="shared" si="19"/>
        <v>3.8</v>
      </c>
      <c r="Z307" s="14" t="str">
        <f>LEFT(Table1[[#This Row],[Rating After]],3)</f>
        <v>3.8</v>
      </c>
      <c r="AA307" s="11">
        <f>Table1[[#This Row],[Revenue ($)]]/(Table1[[#This Row],[Distance (KM)]])</f>
        <v>3.3461962513781698</v>
      </c>
    </row>
    <row r="308" spans="1:27" x14ac:dyDescent="0.3">
      <c r="A308" t="s">
        <v>708</v>
      </c>
      <c r="B308" s="1" t="s">
        <v>1708</v>
      </c>
      <c r="C308" s="1" t="s">
        <v>2127</v>
      </c>
      <c r="D308" s="1" t="s">
        <v>1720</v>
      </c>
      <c r="E308" s="1" t="str">
        <f t="shared" si="17"/>
        <v>2024/01/30</v>
      </c>
      <c r="F308" s="1" t="s">
        <v>1718</v>
      </c>
      <c r="G308" t="str">
        <f t="shared" si="20"/>
        <v>2024/01/30</v>
      </c>
      <c r="H308" s="13" t="s">
        <v>2161</v>
      </c>
      <c r="I308" s="7">
        <f>(Table1[[#This Row],[Actual Arrival]]-Table1[[#This Row],[Ezpected_Arrival_After]])*24</f>
        <v>9</v>
      </c>
      <c r="J308" s="7">
        <f>(Table1[[#This Row],[Actual_Arrival After]]-Table1[[#This Row],[Ezpected_Arrival_After]])</f>
        <v>0</v>
      </c>
      <c r="K308" s="7">
        <f>IF(Table1[[#This Row],[Actual_Arrival After]]&lt;=Table1[[#This Row],[Ezpected_Arrival_After]],1,0)</f>
        <v>1</v>
      </c>
      <c r="L308" s="7">
        <f>(Table1[[#This Row],[Actual_Arrival After]]-Table1[[#This Row],[Dispatch_After]])</f>
        <v>1</v>
      </c>
      <c r="M308" t="s">
        <v>2030</v>
      </c>
      <c r="N308">
        <v>510</v>
      </c>
      <c r="O308" s="16">
        <v>1671</v>
      </c>
      <c r="P308" s="16">
        <v>386</v>
      </c>
      <c r="Q308">
        <v>28</v>
      </c>
      <c r="R308" t="str">
        <f t="shared" si="18"/>
        <v>OK</v>
      </c>
      <c r="S308" t="s">
        <v>2033</v>
      </c>
      <c r="T308" t="s">
        <v>2038</v>
      </c>
      <c r="U308" t="s">
        <v>2057</v>
      </c>
      <c r="V308" t="s">
        <v>2091</v>
      </c>
      <c r="W308" t="s">
        <v>2096</v>
      </c>
      <c r="X308">
        <v>4.2</v>
      </c>
      <c r="Y308">
        <f t="shared" si="19"/>
        <v>4.2</v>
      </c>
      <c r="Z308" s="14" t="str">
        <f>LEFT(Table1[[#This Row],[Rating After]],3)</f>
        <v>4.2</v>
      </c>
      <c r="AA308" s="11">
        <f>Table1[[#This Row],[Revenue ($)]]/(Table1[[#This Row],[Distance (KM)]])</f>
        <v>3.276470588235294</v>
      </c>
    </row>
    <row r="309" spans="1:27" x14ac:dyDescent="0.3">
      <c r="A309" t="s">
        <v>707</v>
      </c>
      <c r="B309" s="1" t="s">
        <v>1707</v>
      </c>
      <c r="C309" s="1" t="s">
        <v>2127</v>
      </c>
      <c r="D309" s="1" t="s">
        <v>1719</v>
      </c>
      <c r="E309" s="1" t="str">
        <f t="shared" si="17"/>
        <v>2024/01/30</v>
      </c>
      <c r="F309" s="1" t="s">
        <v>1717</v>
      </c>
      <c r="G309" t="str">
        <f t="shared" si="20"/>
        <v>2024/01/30</v>
      </c>
      <c r="H309" s="13" t="s">
        <v>2161</v>
      </c>
      <c r="I309" s="7">
        <f>(Table1[[#This Row],[Actual Arrival]]-Table1[[#This Row],[Ezpected_Arrival_After]])*24</f>
        <v>8.0000000000582077</v>
      </c>
      <c r="J309" s="7">
        <f>(Table1[[#This Row],[Actual_Arrival After]]-Table1[[#This Row],[Ezpected_Arrival_After]])</f>
        <v>0</v>
      </c>
      <c r="K309" s="7">
        <f>IF(Table1[[#This Row],[Actual_Arrival After]]&lt;=Table1[[#This Row],[Ezpected_Arrival_After]],1,0)</f>
        <v>1</v>
      </c>
      <c r="L309" s="7">
        <f>(Table1[[#This Row],[Actual_Arrival After]]-Table1[[#This Row],[Dispatch_After]])</f>
        <v>1</v>
      </c>
      <c r="M309" t="s">
        <v>2028</v>
      </c>
      <c r="N309">
        <v>346</v>
      </c>
      <c r="O309" s="16">
        <v>4904</v>
      </c>
      <c r="P309" s="16">
        <v>375</v>
      </c>
      <c r="Q309">
        <v>29</v>
      </c>
      <c r="R309" t="str">
        <f t="shared" si="18"/>
        <v>OK</v>
      </c>
      <c r="S309" t="s">
        <v>2035</v>
      </c>
      <c r="T309" t="s">
        <v>2040</v>
      </c>
      <c r="U309" t="s">
        <v>2057</v>
      </c>
      <c r="V309" t="s">
        <v>2093</v>
      </c>
      <c r="W309" t="s">
        <v>2096</v>
      </c>
      <c r="Y309">
        <f t="shared" si="19"/>
        <v>4.2184210526315784</v>
      </c>
      <c r="Z309" s="14" t="str">
        <f>LEFT(Table1[[#This Row],[Rating After]],3)</f>
        <v>4.2</v>
      </c>
      <c r="AA309" s="11">
        <f>Table1[[#This Row],[Revenue ($)]]/(Table1[[#This Row],[Distance (KM)]])</f>
        <v>14.173410404624278</v>
      </c>
    </row>
    <row r="310" spans="1:27" x14ac:dyDescent="0.3">
      <c r="A310" t="s">
        <v>706</v>
      </c>
      <c r="B310" s="1" t="s">
        <v>1706</v>
      </c>
      <c r="C310" s="1" t="s">
        <v>2127</v>
      </c>
      <c r="D310" s="1" t="s">
        <v>1718</v>
      </c>
      <c r="E310" s="1" t="str">
        <f t="shared" si="17"/>
        <v>2024/01/30</v>
      </c>
      <c r="F310" s="1" t="s">
        <v>1716</v>
      </c>
      <c r="G310" t="str">
        <f t="shared" si="20"/>
        <v>2024/01/30</v>
      </c>
      <c r="H310" s="13" t="s">
        <v>2161</v>
      </c>
      <c r="I310" s="7">
        <f>(Table1[[#This Row],[Actual Arrival]]-Table1[[#This Row],[Ezpected_Arrival_After]])*24</f>
        <v>6.9999999999417923</v>
      </c>
      <c r="J310" s="7">
        <f>(Table1[[#This Row],[Actual_Arrival After]]-Table1[[#This Row],[Ezpected_Arrival_After]])</f>
        <v>0</v>
      </c>
      <c r="K310" s="7">
        <f>IF(Table1[[#This Row],[Actual_Arrival After]]&lt;=Table1[[#This Row],[Ezpected_Arrival_After]],1,0)</f>
        <v>1</v>
      </c>
      <c r="L310" s="7">
        <f>(Table1[[#This Row],[Actual_Arrival After]]-Table1[[#This Row],[Dispatch_After]])</f>
        <v>1</v>
      </c>
      <c r="M310" t="s">
        <v>2030</v>
      </c>
      <c r="N310">
        <v>68</v>
      </c>
      <c r="O310" s="16">
        <v>4685</v>
      </c>
      <c r="P310" s="16">
        <v>648</v>
      </c>
      <c r="Q310">
        <v>28</v>
      </c>
      <c r="R310" t="str">
        <f t="shared" si="18"/>
        <v>OK</v>
      </c>
      <c r="S310" t="s">
        <v>2034</v>
      </c>
      <c r="T310" t="s">
        <v>2038</v>
      </c>
      <c r="U310" t="s">
        <v>2044</v>
      </c>
      <c r="V310" t="s">
        <v>2093</v>
      </c>
      <c r="W310" t="s">
        <v>2097</v>
      </c>
      <c r="Y310">
        <f t="shared" si="19"/>
        <v>4.2134146341463401</v>
      </c>
      <c r="Z310" s="14" t="str">
        <f>LEFT(Table1[[#This Row],[Rating After]],3)</f>
        <v>4.2</v>
      </c>
      <c r="AA310" s="11">
        <f>Table1[[#This Row],[Revenue ($)]]/(Table1[[#This Row],[Distance (KM)]])</f>
        <v>68.897058823529406</v>
      </c>
    </row>
    <row r="311" spans="1:27" x14ac:dyDescent="0.3">
      <c r="A311" t="s">
        <v>705</v>
      </c>
      <c r="B311" s="1" t="s">
        <v>1705</v>
      </c>
      <c r="C311" s="1" t="s">
        <v>2127</v>
      </c>
      <c r="D311" s="1" t="s">
        <v>1717</v>
      </c>
      <c r="E311" s="1" t="str">
        <f t="shared" si="17"/>
        <v>2024/01/30</v>
      </c>
      <c r="F311" s="1" t="s">
        <v>1715</v>
      </c>
      <c r="G311" t="str">
        <f t="shared" si="20"/>
        <v>2024/01/30</v>
      </c>
      <c r="H311" s="13" t="s">
        <v>2161</v>
      </c>
      <c r="I311" s="7">
        <f>(Table1[[#This Row],[Actual Arrival]]-Table1[[#This Row],[Ezpected_Arrival_After]])*24</f>
        <v>6</v>
      </c>
      <c r="J311" s="7">
        <f>(Table1[[#This Row],[Actual_Arrival After]]-Table1[[#This Row],[Ezpected_Arrival_After]])</f>
        <v>0</v>
      </c>
      <c r="K311" s="7">
        <f>IF(Table1[[#This Row],[Actual_Arrival After]]&lt;=Table1[[#This Row],[Ezpected_Arrival_After]],1,0)</f>
        <v>1</v>
      </c>
      <c r="L311" s="7">
        <f>(Table1[[#This Row],[Actual_Arrival After]]-Table1[[#This Row],[Dispatch_After]])</f>
        <v>1</v>
      </c>
      <c r="M311" t="s">
        <v>2029</v>
      </c>
      <c r="N311">
        <v>183</v>
      </c>
      <c r="O311" s="16">
        <v>1026</v>
      </c>
      <c r="P311" s="16">
        <v>89</v>
      </c>
      <c r="Q311">
        <v>15</v>
      </c>
      <c r="R311" t="str">
        <f t="shared" si="18"/>
        <v>OK</v>
      </c>
      <c r="S311" t="s">
        <v>2035</v>
      </c>
      <c r="T311" t="s">
        <v>2040</v>
      </c>
      <c r="U311" t="s">
        <v>2078</v>
      </c>
      <c r="V311" t="s">
        <v>2095</v>
      </c>
      <c r="W311" t="s">
        <v>2096</v>
      </c>
      <c r="X311">
        <v>4</v>
      </c>
      <c r="Y311">
        <f t="shared" si="19"/>
        <v>4</v>
      </c>
      <c r="Z311" s="14" t="str">
        <f>LEFT(Table1[[#This Row],[Rating After]],3)</f>
        <v>4</v>
      </c>
      <c r="AA311" s="11">
        <f>Table1[[#This Row],[Revenue ($)]]/(Table1[[#This Row],[Distance (KM)]])</f>
        <v>5.6065573770491799</v>
      </c>
    </row>
    <row r="312" spans="1:27" x14ac:dyDescent="0.3">
      <c r="A312" t="s">
        <v>704</v>
      </c>
      <c r="B312" s="1" t="s">
        <v>1704</v>
      </c>
      <c r="C312" s="1" t="s">
        <v>2127</v>
      </c>
      <c r="D312" s="1" t="s">
        <v>1716</v>
      </c>
      <c r="E312" s="1" t="str">
        <f t="shared" si="17"/>
        <v>2024/01/30</v>
      </c>
      <c r="F312" s="1" t="s">
        <v>1714</v>
      </c>
      <c r="G312" t="str">
        <f t="shared" si="20"/>
        <v>2024/01/30</v>
      </c>
      <c r="H312" s="13" t="s">
        <v>2161</v>
      </c>
      <c r="I312" s="7">
        <f>(Table1[[#This Row],[Actual Arrival]]-Table1[[#This Row],[Ezpected_Arrival_After]])*24</f>
        <v>5.0000000000582077</v>
      </c>
      <c r="J312" s="7">
        <f>(Table1[[#This Row],[Actual_Arrival After]]-Table1[[#This Row],[Ezpected_Arrival_After]])</f>
        <v>0</v>
      </c>
      <c r="K312" s="7">
        <f>IF(Table1[[#This Row],[Actual_Arrival After]]&lt;=Table1[[#This Row],[Ezpected_Arrival_After]],1,0)</f>
        <v>1</v>
      </c>
      <c r="L312" s="7">
        <f>(Table1[[#This Row],[Actual_Arrival After]]-Table1[[#This Row],[Dispatch_After]])</f>
        <v>1</v>
      </c>
      <c r="M312" t="s">
        <v>2031</v>
      </c>
      <c r="N312">
        <v>317</v>
      </c>
      <c r="O312" s="16">
        <v>4688</v>
      </c>
      <c r="P312" s="16">
        <v>529</v>
      </c>
      <c r="Q312">
        <v>28</v>
      </c>
      <c r="R312" t="str">
        <f t="shared" si="18"/>
        <v>OK</v>
      </c>
      <c r="S312" t="s">
        <v>2034</v>
      </c>
      <c r="T312" t="s">
        <v>2039</v>
      </c>
      <c r="U312" t="s">
        <v>2045</v>
      </c>
      <c r="V312" t="s">
        <v>2095</v>
      </c>
      <c r="W312" t="s">
        <v>2097</v>
      </c>
      <c r="X312">
        <v>4.7</v>
      </c>
      <c r="Y312">
        <f t="shared" si="19"/>
        <v>4.7</v>
      </c>
      <c r="Z312" s="14" t="str">
        <f>LEFT(Table1[[#This Row],[Rating After]],3)</f>
        <v>4.7</v>
      </c>
      <c r="AA312" s="11">
        <f>Table1[[#This Row],[Revenue ($)]]/(Table1[[#This Row],[Distance (KM)]])</f>
        <v>14.788643533123029</v>
      </c>
    </row>
    <row r="313" spans="1:27" x14ac:dyDescent="0.3">
      <c r="A313" t="s">
        <v>703</v>
      </c>
      <c r="B313" s="1" t="s">
        <v>1703</v>
      </c>
      <c r="C313" s="1" t="s">
        <v>2127</v>
      </c>
      <c r="D313" s="1" t="s">
        <v>1715</v>
      </c>
      <c r="E313" s="1" t="str">
        <f t="shared" si="17"/>
        <v>2024/01/30</v>
      </c>
      <c r="F313" s="1" t="s">
        <v>1713</v>
      </c>
      <c r="G313" t="str">
        <f t="shared" si="20"/>
        <v>2024/01/30</v>
      </c>
      <c r="H313" s="13" t="s">
        <v>2161</v>
      </c>
      <c r="I313" s="7">
        <f>(Table1[[#This Row],[Actual Arrival]]-Table1[[#This Row],[Ezpected_Arrival_After]])*24</f>
        <v>3.9999999999417923</v>
      </c>
      <c r="J313" s="7">
        <f>(Table1[[#This Row],[Actual_Arrival After]]-Table1[[#This Row],[Ezpected_Arrival_After]])</f>
        <v>0</v>
      </c>
      <c r="K313" s="7">
        <f>IF(Table1[[#This Row],[Actual_Arrival After]]&lt;=Table1[[#This Row],[Ezpected_Arrival_After]],1,0)</f>
        <v>1</v>
      </c>
      <c r="L313" s="7">
        <f>(Table1[[#This Row],[Actual_Arrival After]]-Table1[[#This Row],[Dispatch_After]])</f>
        <v>1</v>
      </c>
      <c r="M313" t="s">
        <v>2030</v>
      </c>
      <c r="N313">
        <v>650</v>
      </c>
      <c r="O313" s="16">
        <v>3708</v>
      </c>
      <c r="P313" s="16">
        <v>437</v>
      </c>
      <c r="Q313">
        <v>9</v>
      </c>
      <c r="R313" t="str">
        <f t="shared" si="18"/>
        <v>OK</v>
      </c>
      <c r="S313" t="s">
        <v>2034</v>
      </c>
      <c r="T313" t="s">
        <v>2038</v>
      </c>
      <c r="U313" t="s">
        <v>2051</v>
      </c>
      <c r="V313" t="s">
        <v>2093</v>
      </c>
      <c r="W313" t="s">
        <v>2096</v>
      </c>
      <c r="X313">
        <v>4</v>
      </c>
      <c r="Y313">
        <f t="shared" si="19"/>
        <v>4</v>
      </c>
      <c r="Z313" s="14" t="str">
        <f>LEFT(Table1[[#This Row],[Rating After]],3)</f>
        <v>4</v>
      </c>
      <c r="AA313" s="11">
        <f>Table1[[#This Row],[Revenue ($)]]/(Table1[[#This Row],[Distance (KM)]])</f>
        <v>5.7046153846153844</v>
      </c>
    </row>
    <row r="314" spans="1:27" x14ac:dyDescent="0.3">
      <c r="A314" t="s">
        <v>702</v>
      </c>
      <c r="B314" s="1" t="s">
        <v>1702</v>
      </c>
      <c r="C314" s="1" t="s">
        <v>2127</v>
      </c>
      <c r="D314" s="1" t="s">
        <v>1714</v>
      </c>
      <c r="E314" s="1" t="str">
        <f t="shared" si="17"/>
        <v>2024/01/30</v>
      </c>
      <c r="F314" s="1" t="s">
        <v>1712</v>
      </c>
      <c r="G314" t="str">
        <f t="shared" si="20"/>
        <v>2024/01/30</v>
      </c>
      <c r="H314" s="13" t="s">
        <v>2161</v>
      </c>
      <c r="I314" s="7">
        <f>(Table1[[#This Row],[Actual Arrival]]-Table1[[#This Row],[Ezpected_Arrival_After]])*24</f>
        <v>3</v>
      </c>
      <c r="J314" s="7">
        <f>(Table1[[#This Row],[Actual_Arrival After]]-Table1[[#This Row],[Ezpected_Arrival_After]])</f>
        <v>0</v>
      </c>
      <c r="K314" s="7">
        <f>IF(Table1[[#This Row],[Actual_Arrival After]]&lt;=Table1[[#This Row],[Ezpected_Arrival_After]],1,0)</f>
        <v>1</v>
      </c>
      <c r="L314" s="7">
        <f>(Table1[[#This Row],[Actual_Arrival After]]-Table1[[#This Row],[Dispatch_After]])</f>
        <v>1</v>
      </c>
      <c r="M314" t="s">
        <v>2030</v>
      </c>
      <c r="N314">
        <v>180</v>
      </c>
      <c r="O314" s="16">
        <v>2990</v>
      </c>
      <c r="P314" s="16">
        <v>608</v>
      </c>
      <c r="Q314">
        <v>13</v>
      </c>
      <c r="R314" t="str">
        <f t="shared" si="18"/>
        <v>OK</v>
      </c>
      <c r="S314" t="s">
        <v>2036</v>
      </c>
      <c r="T314" t="s">
        <v>2040</v>
      </c>
      <c r="U314" t="s">
        <v>2066</v>
      </c>
      <c r="V314" t="s">
        <v>2092</v>
      </c>
      <c r="W314" t="s">
        <v>2097</v>
      </c>
      <c r="X314">
        <v>4.2</v>
      </c>
      <c r="Y314">
        <f t="shared" si="19"/>
        <v>4.2</v>
      </c>
      <c r="Z314" s="14" t="str">
        <f>LEFT(Table1[[#This Row],[Rating After]],3)</f>
        <v>4.2</v>
      </c>
      <c r="AA314" s="11">
        <f>Table1[[#This Row],[Revenue ($)]]/(Table1[[#This Row],[Distance (KM)]])</f>
        <v>16.611111111111111</v>
      </c>
    </row>
    <row r="315" spans="1:27" x14ac:dyDescent="0.3">
      <c r="A315" t="s">
        <v>701</v>
      </c>
      <c r="B315" s="1" t="s">
        <v>1701</v>
      </c>
      <c r="C315" s="1" t="s">
        <v>2127</v>
      </c>
      <c r="D315" s="1" t="s">
        <v>1713</v>
      </c>
      <c r="E315" s="1" t="str">
        <f t="shared" si="17"/>
        <v>2024/01/30</v>
      </c>
      <c r="F315" s="1" t="s">
        <v>1711</v>
      </c>
      <c r="G315" t="str">
        <f t="shared" si="20"/>
        <v>2024/01/30</v>
      </c>
      <c r="H315" s="13" t="s">
        <v>2161</v>
      </c>
      <c r="I315" s="7">
        <f>(Table1[[#This Row],[Actual Arrival]]-Table1[[#This Row],[Ezpected_Arrival_After]])*24</f>
        <v>2.0000000000582077</v>
      </c>
      <c r="J315" s="7">
        <f>(Table1[[#This Row],[Actual_Arrival After]]-Table1[[#This Row],[Ezpected_Arrival_After]])</f>
        <v>0</v>
      </c>
      <c r="K315" s="7">
        <f>IF(Table1[[#This Row],[Actual_Arrival After]]&lt;=Table1[[#This Row],[Ezpected_Arrival_After]],1,0)</f>
        <v>1</v>
      </c>
      <c r="L315" s="7">
        <f>(Table1[[#This Row],[Actual_Arrival After]]-Table1[[#This Row],[Dispatch_After]])</f>
        <v>1</v>
      </c>
      <c r="M315" t="s">
        <v>2030</v>
      </c>
      <c r="N315">
        <v>372</v>
      </c>
      <c r="O315" s="16">
        <v>4694</v>
      </c>
      <c r="P315" s="16">
        <v>483</v>
      </c>
      <c r="Q315">
        <v>27</v>
      </c>
      <c r="R315" t="str">
        <f t="shared" si="18"/>
        <v>OK</v>
      </c>
      <c r="S315" t="s">
        <v>2036</v>
      </c>
      <c r="T315" t="s">
        <v>2040</v>
      </c>
      <c r="U315" t="s">
        <v>2077</v>
      </c>
      <c r="V315" t="s">
        <v>2095</v>
      </c>
      <c r="W315" t="s">
        <v>2096</v>
      </c>
      <c r="Y315">
        <f t="shared" si="19"/>
        <v>4.2802816901408436</v>
      </c>
      <c r="Z315" s="14" t="str">
        <f>LEFT(Table1[[#This Row],[Rating After]],3)</f>
        <v>4.2</v>
      </c>
      <c r="AA315" s="11">
        <f>Table1[[#This Row],[Revenue ($)]]/(Table1[[#This Row],[Distance (KM)]])</f>
        <v>12.618279569892474</v>
      </c>
    </row>
    <row r="316" spans="1:27" x14ac:dyDescent="0.3">
      <c r="A316" t="s">
        <v>700</v>
      </c>
      <c r="B316" s="1" t="s">
        <v>1700</v>
      </c>
      <c r="C316" s="1" t="s">
        <v>2127</v>
      </c>
      <c r="D316" s="1" t="s">
        <v>1712</v>
      </c>
      <c r="E316" s="1" t="str">
        <f t="shared" si="17"/>
        <v>2024/01/30</v>
      </c>
      <c r="F316" s="1" t="s">
        <v>1710</v>
      </c>
      <c r="G316" t="str">
        <f t="shared" si="20"/>
        <v>2024/01/29</v>
      </c>
      <c r="H316" s="13" t="s">
        <v>2161</v>
      </c>
      <c r="I316" s="7">
        <f>(Table1[[#This Row],[Actual Arrival]]-Table1[[#This Row],[Ezpected_Arrival_After]])*24</f>
        <v>24.999999999941792</v>
      </c>
      <c r="J316" s="7">
        <f>(Table1[[#This Row],[Actual_Arrival After]]-Table1[[#This Row],[Ezpected_Arrival_After]])</f>
        <v>1</v>
      </c>
      <c r="K316" s="7">
        <f>IF(Table1[[#This Row],[Actual_Arrival After]]&lt;=Table1[[#This Row],[Ezpected_Arrival_After]],1,0)</f>
        <v>0</v>
      </c>
      <c r="L316" s="7">
        <f>(Table1[[#This Row],[Actual_Arrival After]]-Table1[[#This Row],[Dispatch_After]])</f>
        <v>1</v>
      </c>
      <c r="M316" t="s">
        <v>2030</v>
      </c>
      <c r="N316">
        <v>138</v>
      </c>
      <c r="O316" s="16">
        <v>4285</v>
      </c>
      <c r="P316" s="16">
        <v>120</v>
      </c>
      <c r="Q316">
        <v>18</v>
      </c>
      <c r="R316" t="str">
        <f t="shared" si="18"/>
        <v>OK</v>
      </c>
      <c r="S316" t="s">
        <v>2035</v>
      </c>
      <c r="T316" t="s">
        <v>2037</v>
      </c>
      <c r="U316" t="s">
        <v>2087</v>
      </c>
      <c r="V316" t="s">
        <v>2093</v>
      </c>
      <c r="W316" t="s">
        <v>2097</v>
      </c>
      <c r="X316">
        <v>3.8</v>
      </c>
      <c r="Y316">
        <f t="shared" si="19"/>
        <v>3.8</v>
      </c>
      <c r="Z316" s="14" t="str">
        <f>LEFT(Table1[[#This Row],[Rating After]],3)</f>
        <v>3.8</v>
      </c>
      <c r="AA316" s="11">
        <f>Table1[[#This Row],[Revenue ($)]]/(Table1[[#This Row],[Distance (KM)]])</f>
        <v>31.05072463768116</v>
      </c>
    </row>
    <row r="317" spans="1:27" x14ac:dyDescent="0.3">
      <c r="A317" t="s">
        <v>699</v>
      </c>
      <c r="B317" s="1" t="s">
        <v>1699</v>
      </c>
      <c r="C317" s="1" t="s">
        <v>2127</v>
      </c>
      <c r="D317" s="1" t="s">
        <v>1711</v>
      </c>
      <c r="E317" s="1" t="str">
        <f t="shared" si="17"/>
        <v>2024/01/30</v>
      </c>
      <c r="F317" s="1" t="s">
        <v>1709</v>
      </c>
      <c r="G317" t="str">
        <f t="shared" si="20"/>
        <v>2024/01/29</v>
      </c>
      <c r="H317" s="13" t="s">
        <v>2161</v>
      </c>
      <c r="I317" s="7">
        <f>(Table1[[#This Row],[Actual Arrival]]-Table1[[#This Row],[Ezpected_Arrival_After]])*24</f>
        <v>24</v>
      </c>
      <c r="J317" s="7">
        <f>(Table1[[#This Row],[Actual_Arrival After]]-Table1[[#This Row],[Ezpected_Arrival_After]])</f>
        <v>1</v>
      </c>
      <c r="K317" s="7">
        <f>IF(Table1[[#This Row],[Actual_Arrival After]]&lt;=Table1[[#This Row],[Ezpected_Arrival_After]],1,0)</f>
        <v>0</v>
      </c>
      <c r="L317" s="7">
        <f>(Table1[[#This Row],[Actual_Arrival After]]-Table1[[#This Row],[Dispatch_After]])</f>
        <v>1</v>
      </c>
      <c r="M317" t="s">
        <v>2031</v>
      </c>
      <c r="N317">
        <v>552</v>
      </c>
      <c r="O317" s="16">
        <v>2082</v>
      </c>
      <c r="P317" s="16">
        <v>521</v>
      </c>
      <c r="Q317">
        <v>18</v>
      </c>
      <c r="R317" t="str">
        <f t="shared" si="18"/>
        <v>OK</v>
      </c>
      <c r="S317" t="s">
        <v>2035</v>
      </c>
      <c r="T317" t="s">
        <v>2039</v>
      </c>
      <c r="U317" t="s">
        <v>2047</v>
      </c>
      <c r="V317" t="s">
        <v>2094</v>
      </c>
      <c r="W317" t="s">
        <v>2097</v>
      </c>
      <c r="X317">
        <v>3.8</v>
      </c>
      <c r="Y317">
        <f t="shared" si="19"/>
        <v>3.8</v>
      </c>
      <c r="Z317" s="14" t="str">
        <f>LEFT(Table1[[#This Row],[Rating After]],3)</f>
        <v>3.8</v>
      </c>
      <c r="AA317" s="11">
        <f>Table1[[#This Row],[Revenue ($)]]/(Table1[[#This Row],[Distance (KM)]])</f>
        <v>3.7717391304347827</v>
      </c>
    </row>
    <row r="318" spans="1:27" x14ac:dyDescent="0.3">
      <c r="A318" t="s">
        <v>698</v>
      </c>
      <c r="B318" s="1" t="s">
        <v>1698</v>
      </c>
      <c r="C318" s="1" t="s">
        <v>2127</v>
      </c>
      <c r="D318" s="1" t="s">
        <v>1710</v>
      </c>
      <c r="E318" s="1" t="str">
        <f t="shared" si="17"/>
        <v>2024/01/29</v>
      </c>
      <c r="F318" s="1" t="s">
        <v>1708</v>
      </c>
      <c r="G318" t="str">
        <f t="shared" si="20"/>
        <v>2024/01/29</v>
      </c>
      <c r="H318" s="13" t="s">
        <v>2161</v>
      </c>
      <c r="I318" s="7">
        <f>(Table1[[#This Row],[Actual Arrival]]-Table1[[#This Row],[Ezpected_Arrival_After]])*24</f>
        <v>23.000000000058208</v>
      </c>
      <c r="J318" s="7">
        <f>(Table1[[#This Row],[Actual_Arrival After]]-Table1[[#This Row],[Ezpected_Arrival_After]])</f>
        <v>0</v>
      </c>
      <c r="K318" s="7">
        <f>IF(Table1[[#This Row],[Actual_Arrival After]]&lt;=Table1[[#This Row],[Ezpected_Arrival_After]],1,0)</f>
        <v>1</v>
      </c>
      <c r="L318" s="7">
        <f>(Table1[[#This Row],[Actual_Arrival After]]-Table1[[#This Row],[Dispatch_After]])</f>
        <v>0</v>
      </c>
      <c r="M318" t="s">
        <v>2032</v>
      </c>
      <c r="N318">
        <v>313</v>
      </c>
      <c r="O318" s="16">
        <v>2915</v>
      </c>
      <c r="P318" s="16">
        <v>777</v>
      </c>
      <c r="Q318">
        <v>27</v>
      </c>
      <c r="R318" t="str">
        <f t="shared" si="18"/>
        <v>OK</v>
      </c>
      <c r="S318" t="s">
        <v>2036</v>
      </c>
      <c r="T318" t="s">
        <v>2039</v>
      </c>
      <c r="U318" t="s">
        <v>2073</v>
      </c>
      <c r="V318" t="s">
        <v>2094</v>
      </c>
      <c r="W318" t="s">
        <v>2097</v>
      </c>
      <c r="X318">
        <v>4.5</v>
      </c>
      <c r="Y318">
        <f t="shared" si="19"/>
        <v>4.5</v>
      </c>
      <c r="Z318" s="14" t="str">
        <f>LEFT(Table1[[#This Row],[Rating After]],3)</f>
        <v>4.5</v>
      </c>
      <c r="AA318" s="11">
        <f>Table1[[#This Row],[Revenue ($)]]/(Table1[[#This Row],[Distance (KM)]])</f>
        <v>9.3130990415335457</v>
      </c>
    </row>
    <row r="319" spans="1:27" x14ac:dyDescent="0.3">
      <c r="A319" t="s">
        <v>697</v>
      </c>
      <c r="B319" s="1" t="s">
        <v>1697</v>
      </c>
      <c r="C319" s="1" t="s">
        <v>2127</v>
      </c>
      <c r="D319" s="1" t="s">
        <v>1709</v>
      </c>
      <c r="E319" s="1" t="str">
        <f t="shared" si="17"/>
        <v>2024/01/29</v>
      </c>
      <c r="F319" s="1" t="s">
        <v>1707</v>
      </c>
      <c r="G319" t="str">
        <f t="shared" si="20"/>
        <v>2024/01/29</v>
      </c>
      <c r="H319" s="13" t="s">
        <v>2161</v>
      </c>
      <c r="I319" s="7">
        <f>(Table1[[#This Row],[Actual Arrival]]-Table1[[#This Row],[Ezpected_Arrival_After]])*24</f>
        <v>21.999999999941792</v>
      </c>
      <c r="J319" s="7">
        <f>(Table1[[#This Row],[Actual_Arrival After]]-Table1[[#This Row],[Ezpected_Arrival_After]])</f>
        <v>0</v>
      </c>
      <c r="K319" s="7">
        <f>IF(Table1[[#This Row],[Actual_Arrival After]]&lt;=Table1[[#This Row],[Ezpected_Arrival_After]],1,0)</f>
        <v>1</v>
      </c>
      <c r="L319" s="7">
        <f>(Table1[[#This Row],[Actual_Arrival After]]-Table1[[#This Row],[Dispatch_After]])</f>
        <v>0</v>
      </c>
      <c r="M319" t="s">
        <v>2029</v>
      </c>
      <c r="N319">
        <v>394</v>
      </c>
      <c r="O319" s="16">
        <v>1785</v>
      </c>
      <c r="P319" s="16">
        <v>446</v>
      </c>
      <c r="Q319">
        <v>15</v>
      </c>
      <c r="R319" t="str">
        <f t="shared" si="18"/>
        <v>OK</v>
      </c>
      <c r="S319" t="s">
        <v>2033</v>
      </c>
      <c r="T319" t="s">
        <v>2040</v>
      </c>
      <c r="U319" t="s">
        <v>2077</v>
      </c>
      <c r="V319" t="s">
        <v>2093</v>
      </c>
      <c r="W319" t="s">
        <v>2097</v>
      </c>
      <c r="X319">
        <v>4.2</v>
      </c>
      <c r="Y319">
        <f t="shared" si="19"/>
        <v>4.2</v>
      </c>
      <c r="Z319" s="14" t="str">
        <f>LEFT(Table1[[#This Row],[Rating After]],3)</f>
        <v>4.2</v>
      </c>
      <c r="AA319" s="11">
        <f>Table1[[#This Row],[Revenue ($)]]/(Table1[[#This Row],[Distance (KM)]])</f>
        <v>4.530456852791878</v>
      </c>
    </row>
    <row r="320" spans="1:27" x14ac:dyDescent="0.3">
      <c r="A320" t="s">
        <v>696</v>
      </c>
      <c r="B320" s="1" t="s">
        <v>1696</v>
      </c>
      <c r="C320" s="1" t="s">
        <v>2127</v>
      </c>
      <c r="D320" s="1" t="s">
        <v>1708</v>
      </c>
      <c r="E320" s="1" t="str">
        <f t="shared" si="17"/>
        <v>2024/01/29</v>
      </c>
      <c r="F320" s="1" t="s">
        <v>1706</v>
      </c>
      <c r="G320" t="str">
        <f t="shared" si="20"/>
        <v>2024/01/29</v>
      </c>
      <c r="H320" s="13" t="s">
        <v>2161</v>
      </c>
      <c r="I320" s="7">
        <f>(Table1[[#This Row],[Actual Arrival]]-Table1[[#This Row],[Ezpected_Arrival_After]])*24</f>
        <v>21</v>
      </c>
      <c r="J320" s="7">
        <f>(Table1[[#This Row],[Actual_Arrival After]]-Table1[[#This Row],[Ezpected_Arrival_After]])</f>
        <v>0</v>
      </c>
      <c r="K320" s="7">
        <f>IF(Table1[[#This Row],[Actual_Arrival After]]&lt;=Table1[[#This Row],[Ezpected_Arrival_After]],1,0)</f>
        <v>1</v>
      </c>
      <c r="L320" s="7">
        <f>(Table1[[#This Row],[Actual_Arrival After]]-Table1[[#This Row],[Dispatch_After]])</f>
        <v>0</v>
      </c>
      <c r="M320" t="s">
        <v>2027</v>
      </c>
      <c r="N320">
        <v>835</v>
      </c>
      <c r="O320" s="16">
        <v>3000</v>
      </c>
      <c r="P320" s="16">
        <v>549</v>
      </c>
      <c r="Q320">
        <v>5</v>
      </c>
      <c r="R320" t="str">
        <f t="shared" si="18"/>
        <v>OK</v>
      </c>
      <c r="S320" t="s">
        <v>2036</v>
      </c>
      <c r="T320" t="s">
        <v>2037</v>
      </c>
      <c r="U320" t="s">
        <v>2048</v>
      </c>
      <c r="V320" t="s">
        <v>2095</v>
      </c>
      <c r="W320" t="s">
        <v>2097</v>
      </c>
      <c r="X320">
        <v>4</v>
      </c>
      <c r="Y320">
        <f t="shared" si="19"/>
        <v>4</v>
      </c>
      <c r="Z320" s="14" t="str">
        <f>LEFT(Table1[[#This Row],[Rating After]],3)</f>
        <v>4</v>
      </c>
      <c r="AA320" s="11">
        <f>Table1[[#This Row],[Revenue ($)]]/(Table1[[#This Row],[Distance (KM)]])</f>
        <v>3.5928143712574849</v>
      </c>
    </row>
    <row r="321" spans="1:27" x14ac:dyDescent="0.3">
      <c r="A321" t="s">
        <v>695</v>
      </c>
      <c r="B321" s="1" t="s">
        <v>1695</v>
      </c>
      <c r="C321" s="1" t="s">
        <v>2127</v>
      </c>
      <c r="D321" s="1" t="s">
        <v>1707</v>
      </c>
      <c r="E321" s="1" t="str">
        <f t="shared" si="17"/>
        <v>2024/01/29</v>
      </c>
      <c r="F321" s="1" t="s">
        <v>1705</v>
      </c>
      <c r="G321" t="str">
        <f t="shared" si="20"/>
        <v>2024/01/29</v>
      </c>
      <c r="H321" s="13" t="s">
        <v>2161</v>
      </c>
      <c r="I321" s="7">
        <f>(Table1[[#This Row],[Actual Arrival]]-Table1[[#This Row],[Ezpected_Arrival_After]])*24</f>
        <v>20.000000000058208</v>
      </c>
      <c r="J321" s="7">
        <f>(Table1[[#This Row],[Actual_Arrival After]]-Table1[[#This Row],[Ezpected_Arrival_After]])</f>
        <v>0</v>
      </c>
      <c r="K321" s="7">
        <f>IF(Table1[[#This Row],[Actual_Arrival After]]&lt;=Table1[[#This Row],[Ezpected_Arrival_After]],1,0)</f>
        <v>1</v>
      </c>
      <c r="L321" s="7">
        <f>(Table1[[#This Row],[Actual_Arrival After]]-Table1[[#This Row],[Dispatch_After]])</f>
        <v>0</v>
      </c>
      <c r="M321" t="s">
        <v>2030</v>
      </c>
      <c r="N321">
        <v>441</v>
      </c>
      <c r="O321" s="16">
        <v>2805</v>
      </c>
      <c r="P321" s="16">
        <v>298</v>
      </c>
      <c r="Q321">
        <v>9</v>
      </c>
      <c r="R321" t="str">
        <f t="shared" si="18"/>
        <v>OK</v>
      </c>
      <c r="S321" t="s">
        <v>2036</v>
      </c>
      <c r="T321" t="s">
        <v>2039</v>
      </c>
      <c r="U321" t="s">
        <v>2068</v>
      </c>
      <c r="V321" t="s">
        <v>2095</v>
      </c>
      <c r="W321" t="s">
        <v>2096</v>
      </c>
      <c r="X321">
        <v>4.5</v>
      </c>
      <c r="Y321">
        <f t="shared" si="19"/>
        <v>4.5</v>
      </c>
      <c r="Z321" s="14" t="str">
        <f>LEFT(Table1[[#This Row],[Rating After]],3)</f>
        <v>4.5</v>
      </c>
      <c r="AA321" s="11">
        <f>Table1[[#This Row],[Revenue ($)]]/(Table1[[#This Row],[Distance (KM)]])</f>
        <v>6.3605442176870746</v>
      </c>
    </row>
    <row r="322" spans="1:27" x14ac:dyDescent="0.3">
      <c r="A322" t="s">
        <v>694</v>
      </c>
      <c r="B322" s="1" t="s">
        <v>1694</v>
      </c>
      <c r="C322" s="1" t="s">
        <v>2127</v>
      </c>
      <c r="D322" s="1" t="s">
        <v>1706</v>
      </c>
      <c r="E322" s="1" t="str">
        <f t="shared" ref="E322:E385" si="21">TEXT(D322,"yyyy/mm/dd")</f>
        <v>2024/01/29</v>
      </c>
      <c r="F322" s="1" t="s">
        <v>1704</v>
      </c>
      <c r="G322" t="str">
        <f t="shared" si="20"/>
        <v>2024/01/29</v>
      </c>
      <c r="H322" s="13" t="s">
        <v>2161</v>
      </c>
      <c r="I322" s="7">
        <f>(Table1[[#This Row],[Actual Arrival]]-Table1[[#This Row],[Ezpected_Arrival_After]])*24</f>
        <v>18.999999999941792</v>
      </c>
      <c r="J322" s="7">
        <f>(Table1[[#This Row],[Actual_Arrival After]]-Table1[[#This Row],[Ezpected_Arrival_After]])</f>
        <v>0</v>
      </c>
      <c r="K322" s="7">
        <f>IF(Table1[[#This Row],[Actual_Arrival After]]&lt;=Table1[[#This Row],[Ezpected_Arrival_After]],1,0)</f>
        <v>1</v>
      </c>
      <c r="L322" s="7">
        <f>(Table1[[#This Row],[Actual_Arrival After]]-Table1[[#This Row],[Dispatch_After]])</f>
        <v>0</v>
      </c>
      <c r="M322" t="s">
        <v>2032</v>
      </c>
      <c r="N322">
        <v>247</v>
      </c>
      <c r="O322" s="16">
        <v>4933</v>
      </c>
      <c r="P322" s="16">
        <v>454</v>
      </c>
      <c r="Q322">
        <v>7</v>
      </c>
      <c r="R322" t="str">
        <f t="shared" ref="R322:R385" si="22">IF(Q322&lt;=0, "Flag Record", "OK")</f>
        <v>OK</v>
      </c>
      <c r="S322" t="s">
        <v>2035</v>
      </c>
      <c r="T322" t="s">
        <v>2039</v>
      </c>
      <c r="U322" t="s">
        <v>2068</v>
      </c>
      <c r="V322" t="s">
        <v>2091</v>
      </c>
      <c r="W322" t="s">
        <v>2097</v>
      </c>
      <c r="X322">
        <v>4</v>
      </c>
      <c r="Y322">
        <f t="shared" ref="Y322:Y385" si="23">IF(ISBLANK(X322), AVERAGEIFS(X:X, V:V, V322, W:W, W322), X322)</f>
        <v>4</v>
      </c>
      <c r="Z322" s="14" t="str">
        <f>LEFT(Table1[[#This Row],[Rating After]],3)</f>
        <v>4</v>
      </c>
      <c r="AA322" s="11">
        <f>Table1[[#This Row],[Revenue ($)]]/(Table1[[#This Row],[Distance (KM)]])</f>
        <v>19.97165991902834</v>
      </c>
    </row>
    <row r="323" spans="1:27" x14ac:dyDescent="0.3">
      <c r="A323" t="s">
        <v>693</v>
      </c>
      <c r="B323" s="1" t="s">
        <v>1693</v>
      </c>
      <c r="C323" s="1" t="s">
        <v>2127</v>
      </c>
      <c r="D323" s="1" t="s">
        <v>1705</v>
      </c>
      <c r="E323" s="1" t="str">
        <f t="shared" si="21"/>
        <v>2024/01/29</v>
      </c>
      <c r="F323" s="1" t="s">
        <v>1703</v>
      </c>
      <c r="G323" t="str">
        <f t="shared" si="20"/>
        <v>2024/01/29</v>
      </c>
      <c r="H323" s="13" t="s">
        <v>2161</v>
      </c>
      <c r="I323" s="7">
        <f>(Table1[[#This Row],[Actual Arrival]]-Table1[[#This Row],[Ezpected_Arrival_After]])*24</f>
        <v>18</v>
      </c>
      <c r="J323" s="7">
        <f>(Table1[[#This Row],[Actual_Arrival After]]-Table1[[#This Row],[Ezpected_Arrival_After]])</f>
        <v>0</v>
      </c>
      <c r="K323" s="7">
        <f>IF(Table1[[#This Row],[Actual_Arrival After]]&lt;=Table1[[#This Row],[Ezpected_Arrival_After]],1,0)</f>
        <v>1</v>
      </c>
      <c r="L323" s="7">
        <f>(Table1[[#This Row],[Actual_Arrival After]]-Table1[[#This Row],[Dispatch_After]])</f>
        <v>0</v>
      </c>
      <c r="M323" t="s">
        <v>2030</v>
      </c>
      <c r="N323">
        <v>402</v>
      </c>
      <c r="O323" s="16">
        <v>849</v>
      </c>
      <c r="P323" s="16">
        <v>674</v>
      </c>
      <c r="Q323">
        <v>20</v>
      </c>
      <c r="R323" t="str">
        <f t="shared" si="22"/>
        <v>OK</v>
      </c>
      <c r="S323" t="s">
        <v>2035</v>
      </c>
      <c r="T323" t="s">
        <v>2039</v>
      </c>
      <c r="U323" t="s">
        <v>2077</v>
      </c>
      <c r="V323" t="s">
        <v>2093</v>
      </c>
      <c r="W323" t="s">
        <v>2097</v>
      </c>
      <c r="Y323">
        <f t="shared" si="23"/>
        <v>4.2134146341463401</v>
      </c>
      <c r="Z323" s="14" t="str">
        <f>LEFT(Table1[[#This Row],[Rating After]],3)</f>
        <v>4.2</v>
      </c>
      <c r="AA323" s="11">
        <f>Table1[[#This Row],[Revenue ($)]]/(Table1[[#This Row],[Distance (KM)]])</f>
        <v>2.1119402985074629</v>
      </c>
    </row>
    <row r="324" spans="1:27" x14ac:dyDescent="0.3">
      <c r="A324" t="s">
        <v>692</v>
      </c>
      <c r="B324" s="1" t="s">
        <v>1692</v>
      </c>
      <c r="C324" s="1" t="s">
        <v>2127</v>
      </c>
      <c r="D324" s="1" t="s">
        <v>1704</v>
      </c>
      <c r="E324" s="1" t="str">
        <f t="shared" si="21"/>
        <v>2024/01/29</v>
      </c>
      <c r="F324" s="1" t="s">
        <v>1702</v>
      </c>
      <c r="G324" t="str">
        <f t="shared" si="20"/>
        <v>2024/01/29</v>
      </c>
      <c r="H324" s="13" t="s">
        <v>2161</v>
      </c>
      <c r="I324" s="7">
        <f>(Table1[[#This Row],[Actual Arrival]]-Table1[[#This Row],[Ezpected_Arrival_After]])*24</f>
        <v>17.000000000058208</v>
      </c>
      <c r="J324" s="7">
        <f>(Table1[[#This Row],[Actual_Arrival After]]-Table1[[#This Row],[Ezpected_Arrival_After]])</f>
        <v>0</v>
      </c>
      <c r="K324" s="7">
        <f>IF(Table1[[#This Row],[Actual_Arrival After]]&lt;=Table1[[#This Row],[Ezpected_Arrival_After]],1,0)</f>
        <v>1</v>
      </c>
      <c r="L324" s="7">
        <f>(Table1[[#This Row],[Actual_Arrival After]]-Table1[[#This Row],[Dispatch_After]])</f>
        <v>0</v>
      </c>
      <c r="M324" t="s">
        <v>2030</v>
      </c>
      <c r="N324">
        <v>934</v>
      </c>
      <c r="O324" s="16">
        <v>1072</v>
      </c>
      <c r="P324" s="16">
        <v>281</v>
      </c>
      <c r="Q324">
        <v>3</v>
      </c>
      <c r="R324" t="str">
        <f t="shared" si="22"/>
        <v>OK</v>
      </c>
      <c r="S324" t="s">
        <v>2036</v>
      </c>
      <c r="T324" t="s">
        <v>2038</v>
      </c>
      <c r="U324" t="s">
        <v>2048</v>
      </c>
      <c r="V324" t="s">
        <v>2093</v>
      </c>
      <c r="W324" t="s">
        <v>2097</v>
      </c>
      <c r="X324">
        <v>4.5</v>
      </c>
      <c r="Y324">
        <f t="shared" si="23"/>
        <v>4.5</v>
      </c>
      <c r="Z324" s="14" t="str">
        <f>LEFT(Table1[[#This Row],[Rating After]],3)</f>
        <v>4.5</v>
      </c>
      <c r="AA324" s="11">
        <f>Table1[[#This Row],[Revenue ($)]]/(Table1[[#This Row],[Distance (KM)]])</f>
        <v>1.1477516059957173</v>
      </c>
    </row>
    <row r="325" spans="1:27" x14ac:dyDescent="0.3">
      <c r="A325" t="s">
        <v>691</v>
      </c>
      <c r="B325" s="1" t="s">
        <v>1691</v>
      </c>
      <c r="C325" s="1" t="s">
        <v>2127</v>
      </c>
      <c r="D325" s="1" t="s">
        <v>1703</v>
      </c>
      <c r="E325" s="1" t="str">
        <f t="shared" si="21"/>
        <v>2024/01/29</v>
      </c>
      <c r="F325" s="1" t="s">
        <v>1701</v>
      </c>
      <c r="G325" t="str">
        <f t="shared" si="20"/>
        <v>2024/01/29</v>
      </c>
      <c r="H325" s="13" t="s">
        <v>2161</v>
      </c>
      <c r="I325" s="7">
        <f>(Table1[[#This Row],[Actual Arrival]]-Table1[[#This Row],[Ezpected_Arrival_After]])*24</f>
        <v>15.999999999941792</v>
      </c>
      <c r="J325" s="7">
        <f>(Table1[[#This Row],[Actual_Arrival After]]-Table1[[#This Row],[Ezpected_Arrival_After]])</f>
        <v>0</v>
      </c>
      <c r="K325" s="7">
        <f>IF(Table1[[#This Row],[Actual_Arrival After]]&lt;=Table1[[#This Row],[Ezpected_Arrival_After]],1,0)</f>
        <v>1</v>
      </c>
      <c r="L325" s="7">
        <f>(Table1[[#This Row],[Actual_Arrival After]]-Table1[[#This Row],[Dispatch_After]])</f>
        <v>0</v>
      </c>
      <c r="M325" t="s">
        <v>2031</v>
      </c>
      <c r="N325">
        <v>490</v>
      </c>
      <c r="O325" s="16">
        <v>4355</v>
      </c>
      <c r="P325" s="16">
        <v>482</v>
      </c>
      <c r="Q325">
        <v>2</v>
      </c>
      <c r="R325" t="str">
        <f t="shared" si="22"/>
        <v>OK</v>
      </c>
      <c r="S325" t="s">
        <v>2034</v>
      </c>
      <c r="T325" t="s">
        <v>2040</v>
      </c>
      <c r="U325" t="s">
        <v>2062</v>
      </c>
      <c r="V325" t="s">
        <v>2093</v>
      </c>
      <c r="W325" t="s">
        <v>2096</v>
      </c>
      <c r="Y325">
        <f t="shared" si="23"/>
        <v>4.2184210526315784</v>
      </c>
      <c r="Z325" s="14" t="str">
        <f>LEFT(Table1[[#This Row],[Rating After]],3)</f>
        <v>4.2</v>
      </c>
      <c r="AA325" s="11">
        <f>Table1[[#This Row],[Revenue ($)]]/(Table1[[#This Row],[Distance (KM)]])</f>
        <v>8.887755102040817</v>
      </c>
    </row>
    <row r="326" spans="1:27" x14ac:dyDescent="0.3">
      <c r="A326" t="s">
        <v>690</v>
      </c>
      <c r="B326" s="1" t="s">
        <v>1690</v>
      </c>
      <c r="C326" s="1" t="s">
        <v>2127</v>
      </c>
      <c r="D326" s="1" t="s">
        <v>1702</v>
      </c>
      <c r="E326" s="1" t="str">
        <f t="shared" si="21"/>
        <v>2024/01/29</v>
      </c>
      <c r="F326" s="1" t="s">
        <v>1700</v>
      </c>
      <c r="G326" t="str">
        <f t="shared" si="20"/>
        <v>2024/01/29</v>
      </c>
      <c r="H326" s="13" t="s">
        <v>2161</v>
      </c>
      <c r="I326" s="7">
        <f>(Table1[[#This Row],[Actual Arrival]]-Table1[[#This Row],[Ezpected_Arrival_After]])*24</f>
        <v>15</v>
      </c>
      <c r="J326" s="7">
        <f>(Table1[[#This Row],[Actual_Arrival After]]-Table1[[#This Row],[Ezpected_Arrival_After]])</f>
        <v>0</v>
      </c>
      <c r="K326" s="7">
        <f>IF(Table1[[#This Row],[Actual_Arrival After]]&lt;=Table1[[#This Row],[Ezpected_Arrival_After]],1,0)</f>
        <v>1</v>
      </c>
      <c r="L326" s="7">
        <f>(Table1[[#This Row],[Actual_Arrival After]]-Table1[[#This Row],[Dispatch_After]])</f>
        <v>0</v>
      </c>
      <c r="M326" t="s">
        <v>2031</v>
      </c>
      <c r="N326">
        <v>375</v>
      </c>
      <c r="O326" s="16">
        <v>2562</v>
      </c>
      <c r="P326" s="16">
        <v>685</v>
      </c>
      <c r="Q326">
        <v>10</v>
      </c>
      <c r="R326" t="str">
        <f t="shared" si="22"/>
        <v>OK</v>
      </c>
      <c r="S326" t="s">
        <v>2035</v>
      </c>
      <c r="T326" t="s">
        <v>2038</v>
      </c>
      <c r="U326" t="s">
        <v>2065</v>
      </c>
      <c r="V326" t="s">
        <v>2093</v>
      </c>
      <c r="W326" t="s">
        <v>2096</v>
      </c>
      <c r="X326">
        <v>4</v>
      </c>
      <c r="Y326">
        <f t="shared" si="23"/>
        <v>4</v>
      </c>
      <c r="Z326" s="14" t="str">
        <f>LEFT(Table1[[#This Row],[Rating After]],3)</f>
        <v>4</v>
      </c>
      <c r="AA326" s="11">
        <f>Table1[[#This Row],[Revenue ($)]]/(Table1[[#This Row],[Distance (KM)]])</f>
        <v>6.8319999999999999</v>
      </c>
    </row>
    <row r="327" spans="1:27" x14ac:dyDescent="0.3">
      <c r="A327" t="s">
        <v>689</v>
      </c>
      <c r="B327" s="1" t="s">
        <v>1689</v>
      </c>
      <c r="C327" s="1" t="s">
        <v>2127</v>
      </c>
      <c r="D327" s="1" t="s">
        <v>1701</v>
      </c>
      <c r="E327" s="1" t="str">
        <f t="shared" si="21"/>
        <v>2024/01/29</v>
      </c>
      <c r="F327" s="1" t="s">
        <v>1699</v>
      </c>
      <c r="G327" t="str">
        <f t="shared" si="20"/>
        <v>2024/01/29</v>
      </c>
      <c r="H327" s="13" t="s">
        <v>2161</v>
      </c>
      <c r="I327" s="7">
        <f>(Table1[[#This Row],[Actual Arrival]]-Table1[[#This Row],[Ezpected_Arrival_After]])*24</f>
        <v>14.000000000058208</v>
      </c>
      <c r="J327" s="7">
        <f>(Table1[[#This Row],[Actual_Arrival After]]-Table1[[#This Row],[Ezpected_Arrival_After]])</f>
        <v>0</v>
      </c>
      <c r="K327" s="7">
        <f>IF(Table1[[#This Row],[Actual_Arrival After]]&lt;=Table1[[#This Row],[Ezpected_Arrival_After]],1,0)</f>
        <v>1</v>
      </c>
      <c r="L327" s="7">
        <f>(Table1[[#This Row],[Actual_Arrival After]]-Table1[[#This Row],[Dispatch_After]])</f>
        <v>0</v>
      </c>
      <c r="M327" t="s">
        <v>2031</v>
      </c>
      <c r="N327">
        <v>302</v>
      </c>
      <c r="O327" s="16">
        <v>4508</v>
      </c>
      <c r="P327" s="16">
        <v>215</v>
      </c>
      <c r="Q327">
        <v>8</v>
      </c>
      <c r="R327" t="str">
        <f t="shared" si="22"/>
        <v>OK</v>
      </c>
      <c r="S327" t="s">
        <v>2035</v>
      </c>
      <c r="T327" t="s">
        <v>2038</v>
      </c>
      <c r="U327" t="s">
        <v>2050</v>
      </c>
      <c r="V327" t="s">
        <v>2095</v>
      </c>
      <c r="W327" t="s">
        <v>2097</v>
      </c>
      <c r="Y327">
        <f t="shared" si="23"/>
        <v>4.3559999999999981</v>
      </c>
      <c r="Z327" s="14" t="str">
        <f>LEFT(Table1[[#This Row],[Rating After]],3)</f>
        <v>4.3</v>
      </c>
      <c r="AA327" s="11">
        <f>Table1[[#This Row],[Revenue ($)]]/(Table1[[#This Row],[Distance (KM)]])</f>
        <v>14.927152317880795</v>
      </c>
    </row>
    <row r="328" spans="1:27" x14ac:dyDescent="0.3">
      <c r="A328" t="s">
        <v>688</v>
      </c>
      <c r="B328" s="1" t="s">
        <v>1688</v>
      </c>
      <c r="C328" s="1" t="s">
        <v>2127</v>
      </c>
      <c r="D328" s="1" t="s">
        <v>1700</v>
      </c>
      <c r="E328" s="1" t="str">
        <f t="shared" si="21"/>
        <v>2024/01/29</v>
      </c>
      <c r="F328" s="1" t="s">
        <v>1698</v>
      </c>
      <c r="G328" t="str">
        <f t="shared" si="20"/>
        <v>2024/01/29</v>
      </c>
      <c r="H328" s="13" t="s">
        <v>2161</v>
      </c>
      <c r="I328" s="7">
        <f>(Table1[[#This Row],[Actual Arrival]]-Table1[[#This Row],[Ezpected_Arrival_After]])*24</f>
        <v>12.999999999941792</v>
      </c>
      <c r="J328" s="7">
        <f>(Table1[[#This Row],[Actual_Arrival After]]-Table1[[#This Row],[Ezpected_Arrival_After]])</f>
        <v>0</v>
      </c>
      <c r="K328" s="7">
        <f>IF(Table1[[#This Row],[Actual_Arrival After]]&lt;=Table1[[#This Row],[Ezpected_Arrival_After]],1,0)</f>
        <v>1</v>
      </c>
      <c r="L328" s="7">
        <f>(Table1[[#This Row],[Actual_Arrival After]]-Table1[[#This Row],[Dispatch_After]])</f>
        <v>0</v>
      </c>
      <c r="M328" t="s">
        <v>2028</v>
      </c>
      <c r="N328">
        <v>359</v>
      </c>
      <c r="O328" s="16">
        <v>1585</v>
      </c>
      <c r="P328" s="16">
        <v>447</v>
      </c>
      <c r="Q328">
        <v>29</v>
      </c>
      <c r="R328" t="str">
        <f t="shared" si="22"/>
        <v>OK</v>
      </c>
      <c r="S328" t="s">
        <v>2033</v>
      </c>
      <c r="T328" t="s">
        <v>2039</v>
      </c>
      <c r="U328" t="s">
        <v>2086</v>
      </c>
      <c r="V328" t="s">
        <v>2094</v>
      </c>
      <c r="W328" t="s">
        <v>2096</v>
      </c>
      <c r="X328">
        <v>4</v>
      </c>
      <c r="Y328">
        <f t="shared" si="23"/>
        <v>4</v>
      </c>
      <c r="Z328" s="14" t="str">
        <f>LEFT(Table1[[#This Row],[Rating After]],3)</f>
        <v>4</v>
      </c>
      <c r="AA328" s="11">
        <f>Table1[[#This Row],[Revenue ($)]]/(Table1[[#This Row],[Distance (KM)]])</f>
        <v>4.415041782729805</v>
      </c>
    </row>
    <row r="329" spans="1:27" x14ac:dyDescent="0.3">
      <c r="A329" t="s">
        <v>687</v>
      </c>
      <c r="B329" s="1" t="s">
        <v>1687</v>
      </c>
      <c r="C329" s="1" t="s">
        <v>2127</v>
      </c>
      <c r="D329" s="1" t="s">
        <v>1699</v>
      </c>
      <c r="E329" s="1" t="str">
        <f t="shared" si="21"/>
        <v>2024/01/29</v>
      </c>
      <c r="F329" s="1" t="s">
        <v>1697</v>
      </c>
      <c r="G329" t="str">
        <f t="shared" ref="G329:G392" si="24">TEXT(F329,"yyyy/mm/dd")</f>
        <v>2024/01/29</v>
      </c>
      <c r="H329" s="13" t="s">
        <v>2161</v>
      </c>
      <c r="I329" s="7">
        <f>(Table1[[#This Row],[Actual Arrival]]-Table1[[#This Row],[Ezpected_Arrival_After]])*24</f>
        <v>12</v>
      </c>
      <c r="J329" s="7">
        <f>(Table1[[#This Row],[Actual_Arrival After]]-Table1[[#This Row],[Ezpected_Arrival_After]])</f>
        <v>0</v>
      </c>
      <c r="K329" s="7">
        <f>IF(Table1[[#This Row],[Actual_Arrival After]]&lt;=Table1[[#This Row],[Ezpected_Arrival_After]],1,0)</f>
        <v>1</v>
      </c>
      <c r="L329" s="7">
        <f>(Table1[[#This Row],[Actual_Arrival After]]-Table1[[#This Row],[Dispatch_After]])</f>
        <v>0</v>
      </c>
      <c r="M329" t="s">
        <v>2029</v>
      </c>
      <c r="N329">
        <v>907</v>
      </c>
      <c r="O329" s="16">
        <v>4943</v>
      </c>
      <c r="P329" s="16">
        <v>478</v>
      </c>
      <c r="Q329">
        <v>9</v>
      </c>
      <c r="R329" t="str">
        <f t="shared" si="22"/>
        <v>OK</v>
      </c>
      <c r="S329" t="s">
        <v>2034</v>
      </c>
      <c r="T329" t="s">
        <v>2040</v>
      </c>
      <c r="U329" t="s">
        <v>2056</v>
      </c>
      <c r="V329" t="s">
        <v>2092</v>
      </c>
      <c r="W329" t="s">
        <v>2097</v>
      </c>
      <c r="X329">
        <v>4.2</v>
      </c>
      <c r="Y329">
        <f t="shared" si="23"/>
        <v>4.2</v>
      </c>
      <c r="Z329" s="14" t="str">
        <f>LEFT(Table1[[#This Row],[Rating After]],3)</f>
        <v>4.2</v>
      </c>
      <c r="AA329" s="11">
        <f>Table1[[#This Row],[Revenue ($)]]/(Table1[[#This Row],[Distance (KM)]])</f>
        <v>5.4498346196251379</v>
      </c>
    </row>
    <row r="330" spans="1:27" x14ac:dyDescent="0.3">
      <c r="A330" t="s">
        <v>686</v>
      </c>
      <c r="B330" s="1" t="s">
        <v>1686</v>
      </c>
      <c r="C330" s="1" t="s">
        <v>2126</v>
      </c>
      <c r="D330" s="1" t="s">
        <v>1698</v>
      </c>
      <c r="E330" s="1" t="str">
        <f t="shared" si="21"/>
        <v>2024/01/29</v>
      </c>
      <c r="F330" s="1" t="s">
        <v>1696</v>
      </c>
      <c r="G330" t="str">
        <f t="shared" si="24"/>
        <v>2024/01/29</v>
      </c>
      <c r="H330" s="13" t="s">
        <v>2161</v>
      </c>
      <c r="I330" s="7">
        <f>(Table1[[#This Row],[Actual Arrival]]-Table1[[#This Row],[Ezpected_Arrival_After]])*24</f>
        <v>11.000000000058208</v>
      </c>
      <c r="J330" s="7">
        <f>(Table1[[#This Row],[Actual_Arrival After]]-Table1[[#This Row],[Ezpected_Arrival_After]])</f>
        <v>0</v>
      </c>
      <c r="K330" s="7">
        <f>IF(Table1[[#This Row],[Actual_Arrival After]]&lt;=Table1[[#This Row],[Ezpected_Arrival_After]],1,0)</f>
        <v>1</v>
      </c>
      <c r="L330" s="7">
        <f>(Table1[[#This Row],[Actual_Arrival After]]-Table1[[#This Row],[Dispatch_After]])</f>
        <v>1</v>
      </c>
      <c r="M330" t="s">
        <v>2029</v>
      </c>
      <c r="N330">
        <v>388</v>
      </c>
      <c r="O330" s="16">
        <v>992</v>
      </c>
      <c r="P330" s="16">
        <v>227</v>
      </c>
      <c r="Q330">
        <v>9</v>
      </c>
      <c r="R330" t="str">
        <f t="shared" si="22"/>
        <v>OK</v>
      </c>
      <c r="S330" t="s">
        <v>2036</v>
      </c>
      <c r="T330" t="s">
        <v>2038</v>
      </c>
      <c r="U330" t="s">
        <v>2075</v>
      </c>
      <c r="V330" t="s">
        <v>2093</v>
      </c>
      <c r="W330" t="s">
        <v>2096</v>
      </c>
      <c r="X330">
        <v>4</v>
      </c>
      <c r="Y330">
        <f t="shared" si="23"/>
        <v>4</v>
      </c>
      <c r="Z330" s="14" t="str">
        <f>LEFT(Table1[[#This Row],[Rating After]],3)</f>
        <v>4</v>
      </c>
      <c r="AA330" s="11">
        <f>Table1[[#This Row],[Revenue ($)]]/(Table1[[#This Row],[Distance (KM)]])</f>
        <v>2.5567010309278349</v>
      </c>
    </row>
    <row r="331" spans="1:27" x14ac:dyDescent="0.3">
      <c r="A331" t="s">
        <v>685</v>
      </c>
      <c r="B331" s="1" t="s">
        <v>1685</v>
      </c>
      <c r="C331" s="1" t="s">
        <v>2126</v>
      </c>
      <c r="D331" s="1" t="s">
        <v>1697</v>
      </c>
      <c r="E331" s="1" t="str">
        <f t="shared" si="21"/>
        <v>2024/01/29</v>
      </c>
      <c r="F331" s="1" t="s">
        <v>1695</v>
      </c>
      <c r="G331" t="str">
        <f t="shared" si="24"/>
        <v>2024/01/29</v>
      </c>
      <c r="H331" s="13" t="s">
        <v>2161</v>
      </c>
      <c r="I331" s="7">
        <f>(Table1[[#This Row],[Actual Arrival]]-Table1[[#This Row],[Ezpected_Arrival_After]])*24</f>
        <v>9.9999999999417923</v>
      </c>
      <c r="J331" s="7">
        <f>(Table1[[#This Row],[Actual_Arrival After]]-Table1[[#This Row],[Ezpected_Arrival_After]])</f>
        <v>0</v>
      </c>
      <c r="K331" s="7">
        <f>IF(Table1[[#This Row],[Actual_Arrival After]]&lt;=Table1[[#This Row],[Ezpected_Arrival_After]],1,0)</f>
        <v>1</v>
      </c>
      <c r="L331" s="7">
        <f>(Table1[[#This Row],[Actual_Arrival After]]-Table1[[#This Row],[Dispatch_After]])</f>
        <v>1</v>
      </c>
      <c r="M331" t="s">
        <v>2032</v>
      </c>
      <c r="N331">
        <v>592</v>
      </c>
      <c r="O331" s="16">
        <v>2052</v>
      </c>
      <c r="P331" s="16">
        <v>393</v>
      </c>
      <c r="Q331">
        <v>28</v>
      </c>
      <c r="R331" t="str">
        <f t="shared" si="22"/>
        <v>OK</v>
      </c>
      <c r="S331" t="s">
        <v>2034</v>
      </c>
      <c r="T331" t="s">
        <v>2040</v>
      </c>
      <c r="U331" t="s">
        <v>2085</v>
      </c>
      <c r="V331" t="s">
        <v>2094</v>
      </c>
      <c r="W331" t="s">
        <v>2096</v>
      </c>
      <c r="Y331">
        <f t="shared" si="23"/>
        <v>4.1939759036144579</v>
      </c>
      <c r="Z331" s="14" t="str">
        <f>LEFT(Table1[[#This Row],[Rating After]],3)</f>
        <v>4.1</v>
      </c>
      <c r="AA331" s="11">
        <f>Table1[[#This Row],[Revenue ($)]]/(Table1[[#This Row],[Distance (KM)]])</f>
        <v>3.4662162162162162</v>
      </c>
    </row>
    <row r="332" spans="1:27" x14ac:dyDescent="0.3">
      <c r="A332" t="s">
        <v>684</v>
      </c>
      <c r="B332" s="1" t="s">
        <v>1684</v>
      </c>
      <c r="C332" s="1" t="s">
        <v>2126</v>
      </c>
      <c r="D332" s="1" t="s">
        <v>1696</v>
      </c>
      <c r="E332" s="1" t="str">
        <f t="shared" si="21"/>
        <v>2024/01/29</v>
      </c>
      <c r="F332" s="1" t="s">
        <v>1694</v>
      </c>
      <c r="G332" t="str">
        <f t="shared" si="24"/>
        <v>2024/01/29</v>
      </c>
      <c r="H332" s="13" t="s">
        <v>2161</v>
      </c>
      <c r="I332" s="7">
        <f>(Table1[[#This Row],[Actual Arrival]]-Table1[[#This Row],[Ezpected_Arrival_After]])*24</f>
        <v>9</v>
      </c>
      <c r="J332" s="7">
        <f>(Table1[[#This Row],[Actual_Arrival After]]-Table1[[#This Row],[Ezpected_Arrival_After]])</f>
        <v>0</v>
      </c>
      <c r="K332" s="7">
        <f>IF(Table1[[#This Row],[Actual_Arrival After]]&lt;=Table1[[#This Row],[Ezpected_Arrival_After]],1,0)</f>
        <v>1</v>
      </c>
      <c r="L332" s="7">
        <f>(Table1[[#This Row],[Actual_Arrival After]]-Table1[[#This Row],[Dispatch_After]])</f>
        <v>1</v>
      </c>
      <c r="M332" t="s">
        <v>2032</v>
      </c>
      <c r="N332">
        <v>383</v>
      </c>
      <c r="O332" s="16">
        <v>3600</v>
      </c>
      <c r="P332" s="16">
        <v>436</v>
      </c>
      <c r="Q332">
        <v>10</v>
      </c>
      <c r="R332" t="str">
        <f t="shared" si="22"/>
        <v>OK</v>
      </c>
      <c r="S332" t="s">
        <v>2034</v>
      </c>
      <c r="T332" t="s">
        <v>2037</v>
      </c>
      <c r="U332" t="s">
        <v>2043</v>
      </c>
      <c r="V332" t="s">
        <v>2091</v>
      </c>
      <c r="W332" t="s">
        <v>2097</v>
      </c>
      <c r="Y332">
        <f t="shared" si="23"/>
        <v>4.2415584415584409</v>
      </c>
      <c r="Z332" s="14" t="str">
        <f>LEFT(Table1[[#This Row],[Rating After]],3)</f>
        <v>4.2</v>
      </c>
      <c r="AA332" s="11">
        <f>Table1[[#This Row],[Revenue ($)]]/(Table1[[#This Row],[Distance (KM)]])</f>
        <v>9.3994778067885125</v>
      </c>
    </row>
    <row r="333" spans="1:27" x14ac:dyDescent="0.3">
      <c r="A333" t="s">
        <v>683</v>
      </c>
      <c r="B333" s="1" t="s">
        <v>1683</v>
      </c>
      <c r="C333" s="1" t="s">
        <v>2126</v>
      </c>
      <c r="D333" s="1" t="s">
        <v>1695</v>
      </c>
      <c r="E333" s="1" t="str">
        <f t="shared" si="21"/>
        <v>2024/01/29</v>
      </c>
      <c r="F333" s="1" t="s">
        <v>1693</v>
      </c>
      <c r="G333" t="str">
        <f t="shared" si="24"/>
        <v>2024/01/29</v>
      </c>
      <c r="H333" s="13" t="s">
        <v>2161</v>
      </c>
      <c r="I333" s="7">
        <f>(Table1[[#This Row],[Actual Arrival]]-Table1[[#This Row],[Ezpected_Arrival_After]])*24</f>
        <v>8.0000000000582077</v>
      </c>
      <c r="J333" s="7">
        <f>(Table1[[#This Row],[Actual_Arrival After]]-Table1[[#This Row],[Ezpected_Arrival_After]])</f>
        <v>0</v>
      </c>
      <c r="K333" s="7">
        <f>IF(Table1[[#This Row],[Actual_Arrival After]]&lt;=Table1[[#This Row],[Ezpected_Arrival_After]],1,0)</f>
        <v>1</v>
      </c>
      <c r="L333" s="7">
        <f>(Table1[[#This Row],[Actual_Arrival After]]-Table1[[#This Row],[Dispatch_After]])</f>
        <v>1</v>
      </c>
      <c r="M333" t="s">
        <v>2027</v>
      </c>
      <c r="N333">
        <v>193</v>
      </c>
      <c r="O333" s="16">
        <v>1380</v>
      </c>
      <c r="P333" s="16">
        <v>431</v>
      </c>
      <c r="Q333">
        <v>25</v>
      </c>
      <c r="R333" t="str">
        <f t="shared" si="22"/>
        <v>OK</v>
      </c>
      <c r="S333" t="s">
        <v>2034</v>
      </c>
      <c r="T333" t="s">
        <v>2040</v>
      </c>
      <c r="U333" t="s">
        <v>2087</v>
      </c>
      <c r="V333" t="s">
        <v>2094</v>
      </c>
      <c r="W333" t="s">
        <v>2096</v>
      </c>
      <c r="X333">
        <v>4.2</v>
      </c>
      <c r="Y333">
        <f t="shared" si="23"/>
        <v>4.2</v>
      </c>
      <c r="Z333" s="14" t="str">
        <f>LEFT(Table1[[#This Row],[Rating After]],3)</f>
        <v>4.2</v>
      </c>
      <c r="AA333" s="11">
        <f>Table1[[#This Row],[Revenue ($)]]/(Table1[[#This Row],[Distance (KM)]])</f>
        <v>7.1502590673575126</v>
      </c>
    </row>
    <row r="334" spans="1:27" x14ac:dyDescent="0.3">
      <c r="A334" t="s">
        <v>682</v>
      </c>
      <c r="B334" s="1" t="s">
        <v>1682</v>
      </c>
      <c r="C334" s="1" t="s">
        <v>2126</v>
      </c>
      <c r="D334" s="1" t="s">
        <v>1694</v>
      </c>
      <c r="E334" s="1" t="str">
        <f t="shared" si="21"/>
        <v>2024/01/29</v>
      </c>
      <c r="F334" s="1" t="s">
        <v>1692</v>
      </c>
      <c r="G334" t="str">
        <f t="shared" si="24"/>
        <v>2024/01/29</v>
      </c>
      <c r="H334" s="13" t="s">
        <v>2161</v>
      </c>
      <c r="I334" s="7">
        <f>(Table1[[#This Row],[Actual Arrival]]-Table1[[#This Row],[Ezpected_Arrival_After]])*24</f>
        <v>6.9999999999417923</v>
      </c>
      <c r="J334" s="7">
        <f>(Table1[[#This Row],[Actual_Arrival After]]-Table1[[#This Row],[Ezpected_Arrival_After]])</f>
        <v>0</v>
      </c>
      <c r="K334" s="7">
        <f>IF(Table1[[#This Row],[Actual_Arrival After]]&lt;=Table1[[#This Row],[Ezpected_Arrival_After]],1,0)</f>
        <v>1</v>
      </c>
      <c r="L334" s="7">
        <f>(Table1[[#This Row],[Actual_Arrival After]]-Table1[[#This Row],[Dispatch_After]])</f>
        <v>1</v>
      </c>
      <c r="M334" t="s">
        <v>2032</v>
      </c>
      <c r="N334">
        <v>604</v>
      </c>
      <c r="O334" s="16">
        <v>2802</v>
      </c>
      <c r="P334" s="16">
        <v>351</v>
      </c>
      <c r="Q334">
        <v>7</v>
      </c>
      <c r="R334" t="str">
        <f t="shared" si="22"/>
        <v>OK</v>
      </c>
      <c r="S334" t="s">
        <v>2035</v>
      </c>
      <c r="T334" t="s">
        <v>2037</v>
      </c>
      <c r="U334" t="s">
        <v>2065</v>
      </c>
      <c r="V334" t="s">
        <v>2094</v>
      </c>
      <c r="W334" t="s">
        <v>2096</v>
      </c>
      <c r="X334">
        <v>4.5</v>
      </c>
      <c r="Y334">
        <f t="shared" si="23"/>
        <v>4.5</v>
      </c>
      <c r="Z334" s="14" t="str">
        <f>LEFT(Table1[[#This Row],[Rating After]],3)</f>
        <v>4.5</v>
      </c>
      <c r="AA334" s="11">
        <f>Table1[[#This Row],[Revenue ($)]]/(Table1[[#This Row],[Distance (KM)]])</f>
        <v>4.6390728476821188</v>
      </c>
    </row>
    <row r="335" spans="1:27" x14ac:dyDescent="0.3">
      <c r="A335" t="s">
        <v>681</v>
      </c>
      <c r="B335" s="1" t="s">
        <v>1681</v>
      </c>
      <c r="C335" s="1" t="s">
        <v>2126</v>
      </c>
      <c r="D335" s="1" t="s">
        <v>1693</v>
      </c>
      <c r="E335" s="1" t="str">
        <f t="shared" si="21"/>
        <v>2024/01/29</v>
      </c>
      <c r="F335" s="1" t="s">
        <v>1691</v>
      </c>
      <c r="G335" t="str">
        <f t="shared" si="24"/>
        <v>2024/01/29</v>
      </c>
      <c r="H335" s="13" t="s">
        <v>2161</v>
      </c>
      <c r="I335" s="7">
        <f>(Table1[[#This Row],[Actual Arrival]]-Table1[[#This Row],[Ezpected_Arrival_After]])*24</f>
        <v>6</v>
      </c>
      <c r="J335" s="7">
        <f>(Table1[[#This Row],[Actual_Arrival After]]-Table1[[#This Row],[Ezpected_Arrival_After]])</f>
        <v>0</v>
      </c>
      <c r="K335" s="7">
        <f>IF(Table1[[#This Row],[Actual_Arrival After]]&lt;=Table1[[#This Row],[Ezpected_Arrival_After]],1,0)</f>
        <v>1</v>
      </c>
      <c r="L335" s="7">
        <f>(Table1[[#This Row],[Actual_Arrival After]]-Table1[[#This Row],[Dispatch_After]])</f>
        <v>1</v>
      </c>
      <c r="M335" t="s">
        <v>2032</v>
      </c>
      <c r="N335">
        <v>568</v>
      </c>
      <c r="O335" s="16">
        <v>2236</v>
      </c>
      <c r="P335" s="16">
        <v>547</v>
      </c>
      <c r="Q335">
        <v>28</v>
      </c>
      <c r="R335" t="str">
        <f t="shared" si="22"/>
        <v>OK</v>
      </c>
      <c r="S335" t="s">
        <v>2036</v>
      </c>
      <c r="T335" t="s">
        <v>2040</v>
      </c>
      <c r="U335" t="s">
        <v>2090</v>
      </c>
      <c r="V335" t="s">
        <v>2093</v>
      </c>
      <c r="W335" t="s">
        <v>2097</v>
      </c>
      <c r="X335">
        <v>4</v>
      </c>
      <c r="Y335">
        <f t="shared" si="23"/>
        <v>4</v>
      </c>
      <c r="Z335" s="14" t="str">
        <f>LEFT(Table1[[#This Row],[Rating After]],3)</f>
        <v>4</v>
      </c>
      <c r="AA335" s="11">
        <f>Table1[[#This Row],[Revenue ($)]]/(Table1[[#This Row],[Distance (KM)]])</f>
        <v>3.936619718309859</v>
      </c>
    </row>
    <row r="336" spans="1:27" x14ac:dyDescent="0.3">
      <c r="A336" t="s">
        <v>680</v>
      </c>
      <c r="B336" s="1" t="s">
        <v>1680</v>
      </c>
      <c r="C336" s="1" t="s">
        <v>2126</v>
      </c>
      <c r="D336" s="1" t="s">
        <v>1692</v>
      </c>
      <c r="E336" s="1" t="str">
        <f t="shared" si="21"/>
        <v>2024/01/29</v>
      </c>
      <c r="F336" s="1" t="s">
        <v>1690</v>
      </c>
      <c r="G336" t="str">
        <f t="shared" si="24"/>
        <v>2024/01/29</v>
      </c>
      <c r="H336" s="13" t="s">
        <v>2161</v>
      </c>
      <c r="I336" s="7">
        <f>(Table1[[#This Row],[Actual Arrival]]-Table1[[#This Row],[Ezpected_Arrival_After]])*24</f>
        <v>5.0000000000582077</v>
      </c>
      <c r="J336" s="7">
        <f>(Table1[[#This Row],[Actual_Arrival After]]-Table1[[#This Row],[Ezpected_Arrival_After]])</f>
        <v>0</v>
      </c>
      <c r="K336" s="7">
        <f>IF(Table1[[#This Row],[Actual_Arrival After]]&lt;=Table1[[#This Row],[Ezpected_Arrival_After]],1,0)</f>
        <v>1</v>
      </c>
      <c r="L336" s="7">
        <f>(Table1[[#This Row],[Actual_Arrival After]]-Table1[[#This Row],[Dispatch_After]])</f>
        <v>1</v>
      </c>
      <c r="M336" t="s">
        <v>2030</v>
      </c>
      <c r="N336">
        <v>367</v>
      </c>
      <c r="O336" s="16">
        <v>809</v>
      </c>
      <c r="P336" s="16">
        <v>709</v>
      </c>
      <c r="Q336">
        <v>26</v>
      </c>
      <c r="R336" t="str">
        <f t="shared" si="22"/>
        <v>OK</v>
      </c>
      <c r="S336" t="s">
        <v>2034</v>
      </c>
      <c r="T336" t="s">
        <v>2040</v>
      </c>
      <c r="U336" t="s">
        <v>2086</v>
      </c>
      <c r="V336" t="s">
        <v>2091</v>
      </c>
      <c r="W336" t="s">
        <v>2097</v>
      </c>
      <c r="X336">
        <v>4</v>
      </c>
      <c r="Y336">
        <f t="shared" si="23"/>
        <v>4</v>
      </c>
      <c r="Z336" s="14" t="str">
        <f>LEFT(Table1[[#This Row],[Rating After]],3)</f>
        <v>4</v>
      </c>
      <c r="AA336" s="11">
        <f>Table1[[#This Row],[Revenue ($)]]/(Table1[[#This Row],[Distance (KM)]])</f>
        <v>2.204359673024523</v>
      </c>
    </row>
    <row r="337" spans="1:27" x14ac:dyDescent="0.3">
      <c r="A337" t="s">
        <v>679</v>
      </c>
      <c r="B337" s="1" t="s">
        <v>1679</v>
      </c>
      <c r="C337" s="1" t="s">
        <v>2126</v>
      </c>
      <c r="D337" s="1" t="s">
        <v>1691</v>
      </c>
      <c r="E337" s="1" t="str">
        <f t="shared" si="21"/>
        <v>2024/01/29</v>
      </c>
      <c r="F337" s="1" t="s">
        <v>1689</v>
      </c>
      <c r="G337" t="str">
        <f t="shared" si="24"/>
        <v>2024/01/29</v>
      </c>
      <c r="H337" s="13" t="s">
        <v>2161</v>
      </c>
      <c r="I337" s="7">
        <f>(Table1[[#This Row],[Actual Arrival]]-Table1[[#This Row],[Ezpected_Arrival_After]])*24</f>
        <v>3.9999999999417923</v>
      </c>
      <c r="J337" s="7">
        <f>(Table1[[#This Row],[Actual_Arrival After]]-Table1[[#This Row],[Ezpected_Arrival_After]])</f>
        <v>0</v>
      </c>
      <c r="K337" s="7">
        <f>IF(Table1[[#This Row],[Actual_Arrival After]]&lt;=Table1[[#This Row],[Ezpected_Arrival_After]],1,0)</f>
        <v>1</v>
      </c>
      <c r="L337" s="7">
        <f>(Table1[[#This Row],[Actual_Arrival After]]-Table1[[#This Row],[Dispatch_After]])</f>
        <v>1</v>
      </c>
      <c r="M337" t="s">
        <v>2029</v>
      </c>
      <c r="N337">
        <v>521</v>
      </c>
      <c r="O337" s="16">
        <v>2894</v>
      </c>
      <c r="P337" s="16">
        <v>149</v>
      </c>
      <c r="Q337">
        <v>5</v>
      </c>
      <c r="R337" t="str">
        <f t="shared" si="22"/>
        <v>OK</v>
      </c>
      <c r="S337" t="s">
        <v>2033</v>
      </c>
      <c r="T337" t="s">
        <v>2038</v>
      </c>
      <c r="U337" t="s">
        <v>2088</v>
      </c>
      <c r="V337" t="s">
        <v>2091</v>
      </c>
      <c r="W337" t="s">
        <v>2097</v>
      </c>
      <c r="X337">
        <v>4.5</v>
      </c>
      <c r="Y337">
        <f t="shared" si="23"/>
        <v>4.5</v>
      </c>
      <c r="Z337" s="14" t="str">
        <f>LEFT(Table1[[#This Row],[Rating After]],3)</f>
        <v>4.5</v>
      </c>
      <c r="AA337" s="11">
        <f>Table1[[#This Row],[Revenue ($)]]/(Table1[[#This Row],[Distance (KM)]])</f>
        <v>5.5547024952015356</v>
      </c>
    </row>
    <row r="338" spans="1:27" x14ac:dyDescent="0.3">
      <c r="A338" t="s">
        <v>678</v>
      </c>
      <c r="B338" s="1" t="s">
        <v>1678</v>
      </c>
      <c r="C338" s="1" t="s">
        <v>2126</v>
      </c>
      <c r="D338" s="1" t="s">
        <v>1690</v>
      </c>
      <c r="E338" s="1" t="str">
        <f t="shared" si="21"/>
        <v>2024/01/29</v>
      </c>
      <c r="F338" s="1" t="s">
        <v>1688</v>
      </c>
      <c r="G338" t="str">
        <f t="shared" si="24"/>
        <v>2024/01/29</v>
      </c>
      <c r="H338" s="13" t="s">
        <v>2161</v>
      </c>
      <c r="I338" s="7">
        <f>(Table1[[#This Row],[Actual Arrival]]-Table1[[#This Row],[Ezpected_Arrival_After]])*24</f>
        <v>3</v>
      </c>
      <c r="J338" s="7">
        <f>(Table1[[#This Row],[Actual_Arrival After]]-Table1[[#This Row],[Ezpected_Arrival_After]])</f>
        <v>0</v>
      </c>
      <c r="K338" s="7">
        <f>IF(Table1[[#This Row],[Actual_Arrival After]]&lt;=Table1[[#This Row],[Ezpected_Arrival_After]],1,0)</f>
        <v>1</v>
      </c>
      <c r="L338" s="7">
        <f>(Table1[[#This Row],[Actual_Arrival After]]-Table1[[#This Row],[Dispatch_After]])</f>
        <v>1</v>
      </c>
      <c r="M338" t="s">
        <v>2032</v>
      </c>
      <c r="N338">
        <v>618</v>
      </c>
      <c r="O338" s="16">
        <v>1674</v>
      </c>
      <c r="P338" s="16">
        <v>513</v>
      </c>
      <c r="Q338">
        <v>26</v>
      </c>
      <c r="R338" t="str">
        <f t="shared" si="22"/>
        <v>OK</v>
      </c>
      <c r="S338" t="s">
        <v>2035</v>
      </c>
      <c r="T338" t="s">
        <v>2037</v>
      </c>
      <c r="U338" t="s">
        <v>2056</v>
      </c>
      <c r="V338" t="s">
        <v>2092</v>
      </c>
      <c r="W338" t="s">
        <v>2096</v>
      </c>
      <c r="X338">
        <v>4</v>
      </c>
      <c r="Y338">
        <f t="shared" si="23"/>
        <v>4</v>
      </c>
      <c r="Z338" s="14" t="str">
        <f>LEFT(Table1[[#This Row],[Rating After]],3)</f>
        <v>4</v>
      </c>
      <c r="AA338" s="11">
        <f>Table1[[#This Row],[Revenue ($)]]/(Table1[[#This Row],[Distance (KM)]])</f>
        <v>2.70873786407767</v>
      </c>
    </row>
    <row r="339" spans="1:27" x14ac:dyDescent="0.3">
      <c r="A339" t="s">
        <v>677</v>
      </c>
      <c r="B339" s="1" t="s">
        <v>1677</v>
      </c>
      <c r="C339" s="1" t="s">
        <v>2126</v>
      </c>
      <c r="D339" s="1" t="s">
        <v>1689</v>
      </c>
      <c r="E339" s="1" t="str">
        <f t="shared" si="21"/>
        <v>2024/01/29</v>
      </c>
      <c r="F339" s="1" t="s">
        <v>1687</v>
      </c>
      <c r="G339" t="str">
        <f t="shared" si="24"/>
        <v>2024/01/29</v>
      </c>
      <c r="H339" s="13" t="s">
        <v>2161</v>
      </c>
      <c r="I339" s="7">
        <f>(Table1[[#This Row],[Actual Arrival]]-Table1[[#This Row],[Ezpected_Arrival_After]])*24</f>
        <v>2.0000000000582077</v>
      </c>
      <c r="J339" s="7">
        <f>(Table1[[#This Row],[Actual_Arrival After]]-Table1[[#This Row],[Ezpected_Arrival_After]])</f>
        <v>0</v>
      </c>
      <c r="K339" s="7">
        <f>IF(Table1[[#This Row],[Actual_Arrival After]]&lt;=Table1[[#This Row],[Ezpected_Arrival_After]],1,0)</f>
        <v>1</v>
      </c>
      <c r="L339" s="7">
        <f>(Table1[[#This Row],[Actual_Arrival After]]-Table1[[#This Row],[Dispatch_After]])</f>
        <v>1</v>
      </c>
      <c r="M339" t="s">
        <v>2027</v>
      </c>
      <c r="N339">
        <v>902</v>
      </c>
      <c r="O339" s="16">
        <v>3835</v>
      </c>
      <c r="P339" s="16">
        <v>669</v>
      </c>
      <c r="Q339">
        <v>23</v>
      </c>
      <c r="R339" t="str">
        <f t="shared" si="22"/>
        <v>OK</v>
      </c>
      <c r="S339" t="s">
        <v>2035</v>
      </c>
      <c r="T339" t="s">
        <v>2040</v>
      </c>
      <c r="U339" t="s">
        <v>2090</v>
      </c>
      <c r="V339" t="s">
        <v>2092</v>
      </c>
      <c r="W339" t="s">
        <v>2097</v>
      </c>
      <c r="X339">
        <v>4.2</v>
      </c>
      <c r="Y339">
        <f t="shared" si="23"/>
        <v>4.2</v>
      </c>
      <c r="Z339" s="14" t="str">
        <f>LEFT(Table1[[#This Row],[Rating After]],3)</f>
        <v>4.2</v>
      </c>
      <c r="AA339" s="11">
        <f>Table1[[#This Row],[Revenue ($)]]/(Table1[[#This Row],[Distance (KM)]])</f>
        <v>4.2516629711751666</v>
      </c>
    </row>
    <row r="340" spans="1:27" x14ac:dyDescent="0.3">
      <c r="A340" t="s">
        <v>676</v>
      </c>
      <c r="B340" s="1" t="s">
        <v>1676</v>
      </c>
      <c r="C340" s="1" t="s">
        <v>2126</v>
      </c>
      <c r="D340" s="1" t="s">
        <v>1688</v>
      </c>
      <c r="E340" s="1" t="str">
        <f t="shared" si="21"/>
        <v>2024/01/29</v>
      </c>
      <c r="F340" s="1" t="s">
        <v>1686</v>
      </c>
      <c r="G340" t="str">
        <f t="shared" si="24"/>
        <v>2024/01/28</v>
      </c>
      <c r="H340" s="13" t="s">
        <v>2161</v>
      </c>
      <c r="I340" s="7">
        <f>(Table1[[#This Row],[Actual Arrival]]-Table1[[#This Row],[Ezpected_Arrival_After]])*24</f>
        <v>24.999999999941792</v>
      </c>
      <c r="J340" s="7">
        <f>(Table1[[#This Row],[Actual_Arrival After]]-Table1[[#This Row],[Ezpected_Arrival_After]])</f>
        <v>1</v>
      </c>
      <c r="K340" s="7">
        <f>IF(Table1[[#This Row],[Actual_Arrival After]]&lt;=Table1[[#This Row],[Ezpected_Arrival_After]],1,0)</f>
        <v>0</v>
      </c>
      <c r="L340" s="7">
        <f>(Table1[[#This Row],[Actual_Arrival After]]-Table1[[#This Row],[Dispatch_After]])</f>
        <v>1</v>
      </c>
      <c r="M340" t="s">
        <v>2030</v>
      </c>
      <c r="N340">
        <v>980</v>
      </c>
      <c r="O340" s="16">
        <v>2751</v>
      </c>
      <c r="P340" s="16">
        <v>476</v>
      </c>
      <c r="Q340">
        <v>5</v>
      </c>
      <c r="R340" t="str">
        <f t="shared" si="22"/>
        <v>OK</v>
      </c>
      <c r="S340" t="s">
        <v>2036</v>
      </c>
      <c r="T340" t="s">
        <v>2037</v>
      </c>
      <c r="U340" t="s">
        <v>2061</v>
      </c>
      <c r="V340" t="s">
        <v>2094</v>
      </c>
      <c r="W340" t="s">
        <v>2096</v>
      </c>
      <c r="X340">
        <v>4</v>
      </c>
      <c r="Y340">
        <f t="shared" si="23"/>
        <v>4</v>
      </c>
      <c r="Z340" s="14" t="str">
        <f>LEFT(Table1[[#This Row],[Rating After]],3)</f>
        <v>4</v>
      </c>
      <c r="AA340" s="11">
        <f>Table1[[#This Row],[Revenue ($)]]/(Table1[[#This Row],[Distance (KM)]])</f>
        <v>2.8071428571428569</v>
      </c>
    </row>
    <row r="341" spans="1:27" x14ac:dyDescent="0.3">
      <c r="A341" t="s">
        <v>675</v>
      </c>
      <c r="B341" s="1" t="s">
        <v>1675</v>
      </c>
      <c r="C341" s="1" t="s">
        <v>2126</v>
      </c>
      <c r="D341" s="1" t="s">
        <v>1687</v>
      </c>
      <c r="E341" s="1" t="str">
        <f t="shared" si="21"/>
        <v>2024/01/29</v>
      </c>
      <c r="F341" s="1" t="s">
        <v>1685</v>
      </c>
      <c r="G341" t="str">
        <f t="shared" si="24"/>
        <v>2024/01/28</v>
      </c>
      <c r="H341" s="13" t="s">
        <v>2161</v>
      </c>
      <c r="I341" s="7">
        <f>(Table1[[#This Row],[Actual Arrival]]-Table1[[#This Row],[Ezpected_Arrival_After]])*24</f>
        <v>24</v>
      </c>
      <c r="J341" s="7">
        <f>(Table1[[#This Row],[Actual_Arrival After]]-Table1[[#This Row],[Ezpected_Arrival_After]])</f>
        <v>1</v>
      </c>
      <c r="K341" s="7">
        <f>IF(Table1[[#This Row],[Actual_Arrival After]]&lt;=Table1[[#This Row],[Ezpected_Arrival_After]],1,0)</f>
        <v>0</v>
      </c>
      <c r="L341" s="7">
        <f>(Table1[[#This Row],[Actual_Arrival After]]-Table1[[#This Row],[Dispatch_After]])</f>
        <v>1</v>
      </c>
      <c r="M341" t="s">
        <v>2029</v>
      </c>
      <c r="N341">
        <v>542</v>
      </c>
      <c r="O341" s="16">
        <v>4869</v>
      </c>
      <c r="P341" s="16">
        <v>706</v>
      </c>
      <c r="Q341">
        <v>22</v>
      </c>
      <c r="R341" t="str">
        <f t="shared" si="22"/>
        <v>OK</v>
      </c>
      <c r="S341" t="s">
        <v>2036</v>
      </c>
      <c r="T341" t="s">
        <v>2037</v>
      </c>
      <c r="U341" t="s">
        <v>2053</v>
      </c>
      <c r="V341" t="s">
        <v>2094</v>
      </c>
      <c r="W341" t="s">
        <v>2097</v>
      </c>
      <c r="X341">
        <v>4</v>
      </c>
      <c r="Y341">
        <f t="shared" si="23"/>
        <v>4</v>
      </c>
      <c r="Z341" s="14" t="str">
        <f>LEFT(Table1[[#This Row],[Rating After]],3)</f>
        <v>4</v>
      </c>
      <c r="AA341" s="11">
        <f>Table1[[#This Row],[Revenue ($)]]/(Table1[[#This Row],[Distance (KM)]])</f>
        <v>8.9833948339483403</v>
      </c>
    </row>
    <row r="342" spans="1:27" x14ac:dyDescent="0.3">
      <c r="A342" t="s">
        <v>674</v>
      </c>
      <c r="B342" s="1" t="s">
        <v>1674</v>
      </c>
      <c r="C342" s="1" t="s">
        <v>2126</v>
      </c>
      <c r="D342" s="1" t="s">
        <v>1686</v>
      </c>
      <c r="E342" s="1" t="str">
        <f t="shared" si="21"/>
        <v>2024/01/28</v>
      </c>
      <c r="F342" s="1" t="s">
        <v>1684</v>
      </c>
      <c r="G342" t="str">
        <f t="shared" si="24"/>
        <v>2024/01/28</v>
      </c>
      <c r="H342" s="13" t="s">
        <v>2161</v>
      </c>
      <c r="I342" s="7">
        <f>(Table1[[#This Row],[Actual Arrival]]-Table1[[#This Row],[Ezpected_Arrival_After]])*24</f>
        <v>23.000000000058208</v>
      </c>
      <c r="J342" s="7">
        <f>(Table1[[#This Row],[Actual_Arrival After]]-Table1[[#This Row],[Ezpected_Arrival_After]])</f>
        <v>0</v>
      </c>
      <c r="K342" s="7">
        <f>IF(Table1[[#This Row],[Actual_Arrival After]]&lt;=Table1[[#This Row],[Ezpected_Arrival_After]],1,0)</f>
        <v>1</v>
      </c>
      <c r="L342" s="7">
        <f>(Table1[[#This Row],[Actual_Arrival After]]-Table1[[#This Row],[Dispatch_After]])</f>
        <v>0</v>
      </c>
      <c r="M342" t="s">
        <v>2029</v>
      </c>
      <c r="N342">
        <v>475</v>
      </c>
      <c r="O342" s="16">
        <v>3672</v>
      </c>
      <c r="P342" s="16">
        <v>651</v>
      </c>
      <c r="Q342">
        <v>15</v>
      </c>
      <c r="R342" t="str">
        <f t="shared" si="22"/>
        <v>OK</v>
      </c>
      <c r="S342" t="s">
        <v>2036</v>
      </c>
      <c r="T342" t="s">
        <v>2039</v>
      </c>
      <c r="U342" t="s">
        <v>2074</v>
      </c>
      <c r="V342" t="s">
        <v>2093</v>
      </c>
      <c r="W342" t="s">
        <v>2096</v>
      </c>
      <c r="Y342">
        <f t="shared" si="23"/>
        <v>4.2184210526315784</v>
      </c>
      <c r="Z342" s="14" t="str">
        <f>LEFT(Table1[[#This Row],[Rating After]],3)</f>
        <v>4.2</v>
      </c>
      <c r="AA342" s="11">
        <f>Table1[[#This Row],[Revenue ($)]]/(Table1[[#This Row],[Distance (KM)]])</f>
        <v>7.7305263157894739</v>
      </c>
    </row>
    <row r="343" spans="1:27" x14ac:dyDescent="0.3">
      <c r="A343" t="s">
        <v>673</v>
      </c>
      <c r="B343" s="1" t="s">
        <v>1673</v>
      </c>
      <c r="C343" s="1" t="s">
        <v>2126</v>
      </c>
      <c r="D343" s="1" t="s">
        <v>1685</v>
      </c>
      <c r="E343" s="1" t="str">
        <f t="shared" si="21"/>
        <v>2024/01/28</v>
      </c>
      <c r="F343" s="1" t="s">
        <v>1683</v>
      </c>
      <c r="G343" t="str">
        <f t="shared" si="24"/>
        <v>2024/01/28</v>
      </c>
      <c r="H343" s="13" t="s">
        <v>2161</v>
      </c>
      <c r="I343" s="7">
        <f>(Table1[[#This Row],[Actual Arrival]]-Table1[[#This Row],[Ezpected_Arrival_After]])*24</f>
        <v>21.999999999941792</v>
      </c>
      <c r="J343" s="7">
        <f>(Table1[[#This Row],[Actual_Arrival After]]-Table1[[#This Row],[Ezpected_Arrival_After]])</f>
        <v>0</v>
      </c>
      <c r="K343" s="7">
        <f>IF(Table1[[#This Row],[Actual_Arrival After]]&lt;=Table1[[#This Row],[Ezpected_Arrival_After]],1,0)</f>
        <v>1</v>
      </c>
      <c r="L343" s="7">
        <f>(Table1[[#This Row],[Actual_Arrival After]]-Table1[[#This Row],[Dispatch_After]])</f>
        <v>0</v>
      </c>
      <c r="M343" t="s">
        <v>2028</v>
      </c>
      <c r="N343">
        <v>886</v>
      </c>
      <c r="O343" s="16">
        <v>4081</v>
      </c>
      <c r="P343" s="16">
        <v>552</v>
      </c>
      <c r="Q343">
        <v>14</v>
      </c>
      <c r="R343" t="str">
        <f t="shared" si="22"/>
        <v>OK</v>
      </c>
      <c r="S343" t="s">
        <v>2034</v>
      </c>
      <c r="T343" t="s">
        <v>2038</v>
      </c>
      <c r="U343" t="s">
        <v>2082</v>
      </c>
      <c r="V343" t="s">
        <v>2092</v>
      </c>
      <c r="W343" t="s">
        <v>2097</v>
      </c>
      <c r="Y343">
        <f t="shared" si="23"/>
        <v>4.280555555555555</v>
      </c>
      <c r="Z343" s="14" t="str">
        <f>LEFT(Table1[[#This Row],[Rating After]],3)</f>
        <v>4.2</v>
      </c>
      <c r="AA343" s="11">
        <f>Table1[[#This Row],[Revenue ($)]]/(Table1[[#This Row],[Distance (KM)]])</f>
        <v>4.6060948081264108</v>
      </c>
    </row>
    <row r="344" spans="1:27" x14ac:dyDescent="0.3">
      <c r="A344" t="s">
        <v>672</v>
      </c>
      <c r="B344" s="1" t="s">
        <v>1672</v>
      </c>
      <c r="C344" s="1" t="s">
        <v>2126</v>
      </c>
      <c r="D344" s="1" t="s">
        <v>1684</v>
      </c>
      <c r="E344" s="1" t="str">
        <f t="shared" si="21"/>
        <v>2024/01/28</v>
      </c>
      <c r="F344" s="1" t="s">
        <v>1682</v>
      </c>
      <c r="G344" t="str">
        <f t="shared" si="24"/>
        <v>2024/01/28</v>
      </c>
      <c r="H344" s="13" t="s">
        <v>2161</v>
      </c>
      <c r="I344" s="7">
        <f>(Table1[[#This Row],[Actual Arrival]]-Table1[[#This Row],[Ezpected_Arrival_After]])*24</f>
        <v>21</v>
      </c>
      <c r="J344" s="7">
        <f>(Table1[[#This Row],[Actual_Arrival After]]-Table1[[#This Row],[Ezpected_Arrival_After]])</f>
        <v>0</v>
      </c>
      <c r="K344" s="7">
        <f>IF(Table1[[#This Row],[Actual_Arrival After]]&lt;=Table1[[#This Row],[Ezpected_Arrival_After]],1,0)</f>
        <v>1</v>
      </c>
      <c r="L344" s="7">
        <f>(Table1[[#This Row],[Actual_Arrival After]]-Table1[[#This Row],[Dispatch_After]])</f>
        <v>0</v>
      </c>
      <c r="M344" t="s">
        <v>2028</v>
      </c>
      <c r="N344">
        <v>286</v>
      </c>
      <c r="O344" s="16">
        <v>1254</v>
      </c>
      <c r="P344" s="16">
        <v>485</v>
      </c>
      <c r="Q344">
        <v>12</v>
      </c>
      <c r="R344" t="str">
        <f t="shared" si="22"/>
        <v>OK</v>
      </c>
      <c r="S344" t="s">
        <v>2033</v>
      </c>
      <c r="T344" t="s">
        <v>2040</v>
      </c>
      <c r="U344" t="s">
        <v>2057</v>
      </c>
      <c r="V344" t="s">
        <v>2092</v>
      </c>
      <c r="W344" t="s">
        <v>2097</v>
      </c>
      <c r="X344">
        <v>4.7</v>
      </c>
      <c r="Y344">
        <f t="shared" si="23"/>
        <v>4.7</v>
      </c>
      <c r="Z344" s="14" t="str">
        <f>LEFT(Table1[[#This Row],[Rating After]],3)</f>
        <v>4.7</v>
      </c>
      <c r="AA344" s="11">
        <f>Table1[[#This Row],[Revenue ($)]]/(Table1[[#This Row],[Distance (KM)]])</f>
        <v>4.384615384615385</v>
      </c>
    </row>
    <row r="345" spans="1:27" x14ac:dyDescent="0.3">
      <c r="A345" t="s">
        <v>671</v>
      </c>
      <c r="B345" s="1" t="s">
        <v>1671</v>
      </c>
      <c r="C345" s="1" t="s">
        <v>2126</v>
      </c>
      <c r="D345" s="1" t="s">
        <v>1683</v>
      </c>
      <c r="E345" s="1" t="str">
        <f t="shared" si="21"/>
        <v>2024/01/28</v>
      </c>
      <c r="F345" s="1" t="s">
        <v>1681</v>
      </c>
      <c r="G345" t="str">
        <f t="shared" si="24"/>
        <v>2024/01/28</v>
      </c>
      <c r="H345" s="13" t="s">
        <v>2161</v>
      </c>
      <c r="I345" s="7">
        <f>(Table1[[#This Row],[Actual Arrival]]-Table1[[#This Row],[Ezpected_Arrival_After]])*24</f>
        <v>20.000000000058208</v>
      </c>
      <c r="J345" s="7">
        <f>(Table1[[#This Row],[Actual_Arrival After]]-Table1[[#This Row],[Ezpected_Arrival_After]])</f>
        <v>0</v>
      </c>
      <c r="K345" s="7">
        <f>IF(Table1[[#This Row],[Actual_Arrival After]]&lt;=Table1[[#This Row],[Ezpected_Arrival_After]],1,0)</f>
        <v>1</v>
      </c>
      <c r="L345" s="7">
        <f>(Table1[[#This Row],[Actual_Arrival After]]-Table1[[#This Row],[Dispatch_After]])</f>
        <v>0</v>
      </c>
      <c r="M345" t="s">
        <v>2028</v>
      </c>
      <c r="N345">
        <v>657</v>
      </c>
      <c r="O345" s="16">
        <v>3768</v>
      </c>
      <c r="P345" s="16">
        <v>421</v>
      </c>
      <c r="Q345">
        <v>29</v>
      </c>
      <c r="R345" t="str">
        <f t="shared" si="22"/>
        <v>OK</v>
      </c>
      <c r="S345" t="s">
        <v>2036</v>
      </c>
      <c r="T345" t="s">
        <v>2038</v>
      </c>
      <c r="U345" t="s">
        <v>2076</v>
      </c>
      <c r="V345" t="s">
        <v>2091</v>
      </c>
      <c r="W345" t="s">
        <v>2096</v>
      </c>
      <c r="X345">
        <v>4.2</v>
      </c>
      <c r="Y345">
        <f t="shared" si="23"/>
        <v>4.2</v>
      </c>
      <c r="Z345" s="14" t="str">
        <f>LEFT(Table1[[#This Row],[Rating After]],3)</f>
        <v>4.2</v>
      </c>
      <c r="AA345" s="11">
        <f>Table1[[#This Row],[Revenue ($)]]/(Table1[[#This Row],[Distance (KM)]])</f>
        <v>5.7351598173515983</v>
      </c>
    </row>
    <row r="346" spans="1:27" x14ac:dyDescent="0.3">
      <c r="A346" t="s">
        <v>670</v>
      </c>
      <c r="B346" s="1" t="s">
        <v>1670</v>
      </c>
      <c r="C346" s="1" t="s">
        <v>2126</v>
      </c>
      <c r="D346" s="1" t="s">
        <v>1682</v>
      </c>
      <c r="E346" s="1" t="str">
        <f t="shared" si="21"/>
        <v>2024/01/28</v>
      </c>
      <c r="F346" s="1" t="s">
        <v>1680</v>
      </c>
      <c r="G346" t="str">
        <f t="shared" si="24"/>
        <v>2024/01/28</v>
      </c>
      <c r="H346" s="13" t="s">
        <v>2161</v>
      </c>
      <c r="I346" s="7">
        <f>(Table1[[#This Row],[Actual Arrival]]-Table1[[#This Row],[Ezpected_Arrival_After]])*24</f>
        <v>18.999999999941792</v>
      </c>
      <c r="J346" s="7">
        <f>(Table1[[#This Row],[Actual_Arrival After]]-Table1[[#This Row],[Ezpected_Arrival_After]])</f>
        <v>0</v>
      </c>
      <c r="K346" s="7">
        <f>IF(Table1[[#This Row],[Actual_Arrival After]]&lt;=Table1[[#This Row],[Ezpected_Arrival_After]],1,0)</f>
        <v>1</v>
      </c>
      <c r="L346" s="7">
        <f>(Table1[[#This Row],[Actual_Arrival After]]-Table1[[#This Row],[Dispatch_After]])</f>
        <v>0</v>
      </c>
      <c r="M346" t="s">
        <v>2032</v>
      </c>
      <c r="N346">
        <v>668</v>
      </c>
      <c r="O346" s="16">
        <v>2500</v>
      </c>
      <c r="P346" s="16">
        <v>184</v>
      </c>
      <c r="Q346">
        <v>13</v>
      </c>
      <c r="R346" t="str">
        <f t="shared" si="22"/>
        <v>OK</v>
      </c>
      <c r="S346" t="s">
        <v>2035</v>
      </c>
      <c r="T346" t="s">
        <v>2038</v>
      </c>
      <c r="U346" t="s">
        <v>2077</v>
      </c>
      <c r="V346" t="s">
        <v>2092</v>
      </c>
      <c r="W346" t="s">
        <v>2096</v>
      </c>
      <c r="X346">
        <v>4</v>
      </c>
      <c r="Y346">
        <f t="shared" si="23"/>
        <v>4</v>
      </c>
      <c r="Z346" s="14" t="str">
        <f>LEFT(Table1[[#This Row],[Rating After]],3)</f>
        <v>4</v>
      </c>
      <c r="AA346" s="11">
        <f>Table1[[#This Row],[Revenue ($)]]/(Table1[[#This Row],[Distance (KM)]])</f>
        <v>3.7425149700598803</v>
      </c>
    </row>
    <row r="347" spans="1:27" x14ac:dyDescent="0.3">
      <c r="A347" t="s">
        <v>669</v>
      </c>
      <c r="B347" s="1" t="s">
        <v>1669</v>
      </c>
      <c r="C347" s="1" t="s">
        <v>2126</v>
      </c>
      <c r="D347" s="1" t="s">
        <v>1681</v>
      </c>
      <c r="E347" s="1" t="str">
        <f t="shared" si="21"/>
        <v>2024/01/28</v>
      </c>
      <c r="F347" s="1" t="s">
        <v>1679</v>
      </c>
      <c r="G347" t="str">
        <f t="shared" si="24"/>
        <v>2024/01/28</v>
      </c>
      <c r="H347" s="13" t="s">
        <v>2161</v>
      </c>
      <c r="I347" s="7">
        <f>(Table1[[#This Row],[Actual Arrival]]-Table1[[#This Row],[Ezpected_Arrival_After]])*24</f>
        <v>18</v>
      </c>
      <c r="J347" s="7">
        <f>(Table1[[#This Row],[Actual_Arrival After]]-Table1[[#This Row],[Ezpected_Arrival_After]])</f>
        <v>0</v>
      </c>
      <c r="K347" s="7">
        <f>IF(Table1[[#This Row],[Actual_Arrival After]]&lt;=Table1[[#This Row],[Ezpected_Arrival_After]],1,0)</f>
        <v>1</v>
      </c>
      <c r="L347" s="7">
        <f>(Table1[[#This Row],[Actual_Arrival After]]-Table1[[#This Row],[Dispatch_After]])</f>
        <v>0</v>
      </c>
      <c r="M347" t="s">
        <v>2028</v>
      </c>
      <c r="N347">
        <v>788</v>
      </c>
      <c r="O347" s="16">
        <v>4156</v>
      </c>
      <c r="P347" s="16">
        <v>541</v>
      </c>
      <c r="Q347">
        <v>4</v>
      </c>
      <c r="R347" t="str">
        <f t="shared" si="22"/>
        <v>OK</v>
      </c>
      <c r="S347" t="s">
        <v>2035</v>
      </c>
      <c r="T347" t="s">
        <v>2038</v>
      </c>
      <c r="U347" t="s">
        <v>2052</v>
      </c>
      <c r="V347" t="s">
        <v>2095</v>
      </c>
      <c r="W347" t="s">
        <v>2096</v>
      </c>
      <c r="Y347">
        <f t="shared" si="23"/>
        <v>4.2802816901408436</v>
      </c>
      <c r="Z347" s="14" t="str">
        <f>LEFT(Table1[[#This Row],[Rating After]],3)</f>
        <v>4.2</v>
      </c>
      <c r="AA347" s="11">
        <f>Table1[[#This Row],[Revenue ($)]]/(Table1[[#This Row],[Distance (KM)]])</f>
        <v>5.2741116751269033</v>
      </c>
    </row>
    <row r="348" spans="1:27" x14ac:dyDescent="0.3">
      <c r="A348" t="s">
        <v>668</v>
      </c>
      <c r="B348" s="1" t="s">
        <v>1668</v>
      </c>
      <c r="C348" s="1" t="s">
        <v>2126</v>
      </c>
      <c r="D348" s="1" t="s">
        <v>1680</v>
      </c>
      <c r="E348" s="1" t="str">
        <f t="shared" si="21"/>
        <v>2024/01/28</v>
      </c>
      <c r="F348" s="1" t="s">
        <v>1678</v>
      </c>
      <c r="G348" t="str">
        <f t="shared" si="24"/>
        <v>2024/01/28</v>
      </c>
      <c r="H348" s="13" t="s">
        <v>2161</v>
      </c>
      <c r="I348" s="7">
        <f>(Table1[[#This Row],[Actual Arrival]]-Table1[[#This Row],[Ezpected_Arrival_After]])*24</f>
        <v>17.000000000058208</v>
      </c>
      <c r="J348" s="7">
        <f>(Table1[[#This Row],[Actual_Arrival After]]-Table1[[#This Row],[Ezpected_Arrival_After]])</f>
        <v>0</v>
      </c>
      <c r="K348" s="7">
        <f>IF(Table1[[#This Row],[Actual_Arrival After]]&lt;=Table1[[#This Row],[Ezpected_Arrival_After]],1,0)</f>
        <v>1</v>
      </c>
      <c r="L348" s="7">
        <f>(Table1[[#This Row],[Actual_Arrival After]]-Table1[[#This Row],[Dispatch_After]])</f>
        <v>0</v>
      </c>
      <c r="M348" t="s">
        <v>2030</v>
      </c>
      <c r="N348">
        <v>511</v>
      </c>
      <c r="O348" s="16">
        <v>4281</v>
      </c>
      <c r="P348" s="16">
        <v>594</v>
      </c>
      <c r="Q348">
        <v>11</v>
      </c>
      <c r="R348" t="str">
        <f t="shared" si="22"/>
        <v>OK</v>
      </c>
      <c r="S348" t="s">
        <v>2036</v>
      </c>
      <c r="T348" t="s">
        <v>2037</v>
      </c>
      <c r="U348" t="s">
        <v>2068</v>
      </c>
      <c r="V348" t="s">
        <v>2093</v>
      </c>
      <c r="W348" t="s">
        <v>2097</v>
      </c>
      <c r="X348">
        <v>4</v>
      </c>
      <c r="Y348">
        <f t="shared" si="23"/>
        <v>4</v>
      </c>
      <c r="Z348" s="14" t="str">
        <f>LEFT(Table1[[#This Row],[Rating After]],3)</f>
        <v>4</v>
      </c>
      <c r="AA348" s="11">
        <f>Table1[[#This Row],[Revenue ($)]]/(Table1[[#This Row],[Distance (KM)]])</f>
        <v>8.3776908023483365</v>
      </c>
    </row>
    <row r="349" spans="1:27" x14ac:dyDescent="0.3">
      <c r="A349" t="s">
        <v>667</v>
      </c>
      <c r="B349" s="1" t="s">
        <v>1667</v>
      </c>
      <c r="C349" s="1" t="s">
        <v>2126</v>
      </c>
      <c r="D349" s="1" t="s">
        <v>1679</v>
      </c>
      <c r="E349" s="1" t="str">
        <f t="shared" si="21"/>
        <v>2024/01/28</v>
      </c>
      <c r="F349" s="1" t="s">
        <v>1677</v>
      </c>
      <c r="G349" t="str">
        <f t="shared" si="24"/>
        <v>2024/01/28</v>
      </c>
      <c r="H349" s="13" t="s">
        <v>2161</v>
      </c>
      <c r="I349" s="7">
        <f>(Table1[[#This Row],[Actual Arrival]]-Table1[[#This Row],[Ezpected_Arrival_After]])*24</f>
        <v>15.999999999941792</v>
      </c>
      <c r="J349" s="7">
        <f>(Table1[[#This Row],[Actual_Arrival After]]-Table1[[#This Row],[Ezpected_Arrival_After]])</f>
        <v>0</v>
      </c>
      <c r="K349" s="7">
        <f>IF(Table1[[#This Row],[Actual_Arrival After]]&lt;=Table1[[#This Row],[Ezpected_Arrival_After]],1,0)</f>
        <v>1</v>
      </c>
      <c r="L349" s="7">
        <f>(Table1[[#This Row],[Actual_Arrival After]]-Table1[[#This Row],[Dispatch_After]])</f>
        <v>0</v>
      </c>
      <c r="M349" t="s">
        <v>2031</v>
      </c>
      <c r="N349">
        <v>903</v>
      </c>
      <c r="O349" s="16">
        <v>2728</v>
      </c>
      <c r="P349" s="16">
        <v>467</v>
      </c>
      <c r="Q349">
        <v>12</v>
      </c>
      <c r="R349" t="str">
        <f t="shared" si="22"/>
        <v>OK</v>
      </c>
      <c r="S349" t="s">
        <v>2034</v>
      </c>
      <c r="T349" t="s">
        <v>2037</v>
      </c>
      <c r="U349" t="s">
        <v>2051</v>
      </c>
      <c r="V349" t="s">
        <v>2092</v>
      </c>
      <c r="W349" t="s">
        <v>2096</v>
      </c>
      <c r="X349">
        <v>4.7</v>
      </c>
      <c r="Y349">
        <f t="shared" si="23"/>
        <v>4.7</v>
      </c>
      <c r="Z349" s="14" t="str">
        <f>LEFT(Table1[[#This Row],[Rating After]],3)</f>
        <v>4.7</v>
      </c>
      <c r="AA349" s="11">
        <f>Table1[[#This Row],[Revenue ($)]]/(Table1[[#This Row],[Distance (KM)]])</f>
        <v>3.0210409745293467</v>
      </c>
    </row>
    <row r="350" spans="1:27" x14ac:dyDescent="0.3">
      <c r="A350" t="s">
        <v>666</v>
      </c>
      <c r="B350" s="1" t="s">
        <v>1666</v>
      </c>
      <c r="C350" s="1" t="s">
        <v>2126</v>
      </c>
      <c r="D350" s="1" t="s">
        <v>1678</v>
      </c>
      <c r="E350" s="1" t="str">
        <f t="shared" si="21"/>
        <v>2024/01/28</v>
      </c>
      <c r="F350" s="1" t="s">
        <v>1676</v>
      </c>
      <c r="G350" t="str">
        <f t="shared" si="24"/>
        <v>2024/01/28</v>
      </c>
      <c r="H350" s="13" t="s">
        <v>2161</v>
      </c>
      <c r="I350" s="7">
        <f>(Table1[[#This Row],[Actual Arrival]]-Table1[[#This Row],[Ezpected_Arrival_After]])*24</f>
        <v>15</v>
      </c>
      <c r="J350" s="7">
        <f>(Table1[[#This Row],[Actual_Arrival After]]-Table1[[#This Row],[Ezpected_Arrival_After]])</f>
        <v>0</v>
      </c>
      <c r="K350" s="7">
        <f>IF(Table1[[#This Row],[Actual_Arrival After]]&lt;=Table1[[#This Row],[Ezpected_Arrival_After]],1,0)</f>
        <v>1</v>
      </c>
      <c r="L350" s="7">
        <f>(Table1[[#This Row],[Actual_Arrival After]]-Table1[[#This Row],[Dispatch_After]])</f>
        <v>0</v>
      </c>
      <c r="M350" t="s">
        <v>2029</v>
      </c>
      <c r="N350">
        <v>301</v>
      </c>
      <c r="O350" s="16">
        <v>3144</v>
      </c>
      <c r="P350" s="16">
        <v>493</v>
      </c>
      <c r="Q350">
        <v>6</v>
      </c>
      <c r="R350" t="str">
        <f t="shared" si="22"/>
        <v>OK</v>
      </c>
      <c r="S350" t="s">
        <v>2036</v>
      </c>
      <c r="T350" t="s">
        <v>2039</v>
      </c>
      <c r="U350" t="s">
        <v>2057</v>
      </c>
      <c r="V350" t="s">
        <v>2091</v>
      </c>
      <c r="W350" t="s">
        <v>2097</v>
      </c>
      <c r="X350">
        <v>4.7</v>
      </c>
      <c r="Y350">
        <f t="shared" si="23"/>
        <v>4.7</v>
      </c>
      <c r="Z350" s="14" t="str">
        <f>LEFT(Table1[[#This Row],[Rating After]],3)</f>
        <v>4.7</v>
      </c>
      <c r="AA350" s="11">
        <f>Table1[[#This Row],[Revenue ($)]]/(Table1[[#This Row],[Distance (KM)]])</f>
        <v>10.445182724252492</v>
      </c>
    </row>
    <row r="351" spans="1:27" x14ac:dyDescent="0.3">
      <c r="A351" t="s">
        <v>665</v>
      </c>
      <c r="B351" s="1" t="s">
        <v>1665</v>
      </c>
      <c r="C351" s="1" t="s">
        <v>2126</v>
      </c>
      <c r="D351" s="1" t="s">
        <v>1677</v>
      </c>
      <c r="E351" s="1" t="str">
        <f t="shared" si="21"/>
        <v>2024/01/28</v>
      </c>
      <c r="F351" s="1" t="s">
        <v>1675</v>
      </c>
      <c r="G351" t="str">
        <f t="shared" si="24"/>
        <v>2024/01/28</v>
      </c>
      <c r="H351" s="13" t="s">
        <v>2161</v>
      </c>
      <c r="I351" s="7">
        <f>(Table1[[#This Row],[Actual Arrival]]-Table1[[#This Row],[Ezpected_Arrival_After]])*24</f>
        <v>14.000000000058208</v>
      </c>
      <c r="J351" s="7">
        <f>(Table1[[#This Row],[Actual_Arrival After]]-Table1[[#This Row],[Ezpected_Arrival_After]])</f>
        <v>0</v>
      </c>
      <c r="K351" s="7">
        <f>IF(Table1[[#This Row],[Actual_Arrival After]]&lt;=Table1[[#This Row],[Ezpected_Arrival_After]],1,0)</f>
        <v>1</v>
      </c>
      <c r="L351" s="7">
        <f>(Table1[[#This Row],[Actual_Arrival After]]-Table1[[#This Row],[Dispatch_After]])</f>
        <v>0</v>
      </c>
      <c r="M351" t="s">
        <v>2027</v>
      </c>
      <c r="N351">
        <v>596</v>
      </c>
      <c r="O351" s="16">
        <v>3542</v>
      </c>
      <c r="P351" s="16">
        <v>470</v>
      </c>
      <c r="Q351">
        <v>29</v>
      </c>
      <c r="R351" t="str">
        <f t="shared" si="22"/>
        <v>OK</v>
      </c>
      <c r="S351" t="s">
        <v>2034</v>
      </c>
      <c r="T351" t="s">
        <v>2038</v>
      </c>
      <c r="U351" t="s">
        <v>2089</v>
      </c>
      <c r="V351" t="s">
        <v>2091</v>
      </c>
      <c r="W351" t="s">
        <v>2097</v>
      </c>
      <c r="X351">
        <v>4.5</v>
      </c>
      <c r="Y351">
        <f t="shared" si="23"/>
        <v>4.5</v>
      </c>
      <c r="Z351" s="14" t="str">
        <f>LEFT(Table1[[#This Row],[Rating After]],3)</f>
        <v>4.5</v>
      </c>
      <c r="AA351" s="11">
        <f>Table1[[#This Row],[Revenue ($)]]/(Table1[[#This Row],[Distance (KM)]])</f>
        <v>5.9429530201342278</v>
      </c>
    </row>
    <row r="352" spans="1:27" x14ac:dyDescent="0.3">
      <c r="A352" t="s">
        <v>664</v>
      </c>
      <c r="B352" s="1" t="s">
        <v>1664</v>
      </c>
      <c r="C352" s="1" t="s">
        <v>2126</v>
      </c>
      <c r="D352" s="1" t="s">
        <v>1676</v>
      </c>
      <c r="E352" s="1" t="str">
        <f t="shared" si="21"/>
        <v>2024/01/28</v>
      </c>
      <c r="F352" s="1" t="s">
        <v>1674</v>
      </c>
      <c r="G352" t="str">
        <f t="shared" si="24"/>
        <v>2024/01/28</v>
      </c>
      <c r="H352" s="13" t="s">
        <v>2161</v>
      </c>
      <c r="I352" s="7">
        <f>(Table1[[#This Row],[Actual Arrival]]-Table1[[#This Row],[Ezpected_Arrival_After]])*24</f>
        <v>12.999999999941792</v>
      </c>
      <c r="J352" s="7">
        <f>(Table1[[#This Row],[Actual_Arrival After]]-Table1[[#This Row],[Ezpected_Arrival_After]])</f>
        <v>0</v>
      </c>
      <c r="K352" s="7">
        <f>IF(Table1[[#This Row],[Actual_Arrival After]]&lt;=Table1[[#This Row],[Ezpected_Arrival_After]],1,0)</f>
        <v>1</v>
      </c>
      <c r="L352" s="7">
        <f>(Table1[[#This Row],[Actual_Arrival After]]-Table1[[#This Row],[Dispatch_After]])</f>
        <v>0</v>
      </c>
      <c r="M352" t="s">
        <v>2029</v>
      </c>
      <c r="N352">
        <v>453</v>
      </c>
      <c r="O352" s="16">
        <v>675</v>
      </c>
      <c r="P352" s="16">
        <v>412</v>
      </c>
      <c r="Q352">
        <v>6</v>
      </c>
      <c r="R352" t="str">
        <f t="shared" si="22"/>
        <v>OK</v>
      </c>
      <c r="S352" t="s">
        <v>2036</v>
      </c>
      <c r="T352" t="s">
        <v>2038</v>
      </c>
      <c r="U352" t="s">
        <v>2045</v>
      </c>
      <c r="V352" t="s">
        <v>2093</v>
      </c>
      <c r="W352" t="s">
        <v>2097</v>
      </c>
      <c r="X352">
        <v>4.5</v>
      </c>
      <c r="Y352">
        <f t="shared" si="23"/>
        <v>4.5</v>
      </c>
      <c r="Z352" s="14" t="str">
        <f>LEFT(Table1[[#This Row],[Rating After]],3)</f>
        <v>4.5</v>
      </c>
      <c r="AA352" s="11">
        <f>Table1[[#This Row],[Revenue ($)]]/(Table1[[#This Row],[Distance (KM)]])</f>
        <v>1.490066225165563</v>
      </c>
    </row>
    <row r="353" spans="1:27" x14ac:dyDescent="0.3">
      <c r="A353" t="s">
        <v>663</v>
      </c>
      <c r="B353" s="1" t="s">
        <v>1663</v>
      </c>
      <c r="C353" s="1" t="s">
        <v>2126</v>
      </c>
      <c r="D353" s="1" t="s">
        <v>1675</v>
      </c>
      <c r="E353" s="1" t="str">
        <f t="shared" si="21"/>
        <v>2024/01/28</v>
      </c>
      <c r="F353" s="1" t="s">
        <v>1673</v>
      </c>
      <c r="G353" t="str">
        <f t="shared" si="24"/>
        <v>2024/01/28</v>
      </c>
      <c r="H353" s="13" t="s">
        <v>2161</v>
      </c>
      <c r="I353" s="7">
        <f>(Table1[[#This Row],[Actual Arrival]]-Table1[[#This Row],[Ezpected_Arrival_After]])*24</f>
        <v>12</v>
      </c>
      <c r="J353" s="7">
        <f>(Table1[[#This Row],[Actual_Arrival After]]-Table1[[#This Row],[Ezpected_Arrival_After]])</f>
        <v>0</v>
      </c>
      <c r="K353" s="7">
        <f>IF(Table1[[#This Row],[Actual_Arrival After]]&lt;=Table1[[#This Row],[Ezpected_Arrival_After]],1,0)</f>
        <v>1</v>
      </c>
      <c r="L353" s="7">
        <f>(Table1[[#This Row],[Actual_Arrival After]]-Table1[[#This Row],[Dispatch_After]])</f>
        <v>0</v>
      </c>
      <c r="M353" t="s">
        <v>2030</v>
      </c>
      <c r="N353">
        <v>996</v>
      </c>
      <c r="O353" s="16">
        <v>4233</v>
      </c>
      <c r="P353" s="16">
        <v>542</v>
      </c>
      <c r="Q353">
        <v>5</v>
      </c>
      <c r="R353" t="str">
        <f t="shared" si="22"/>
        <v>OK</v>
      </c>
      <c r="S353" t="s">
        <v>2035</v>
      </c>
      <c r="T353" t="s">
        <v>2037</v>
      </c>
      <c r="U353" t="s">
        <v>2090</v>
      </c>
      <c r="V353" t="s">
        <v>2093</v>
      </c>
      <c r="W353" t="s">
        <v>2097</v>
      </c>
      <c r="X353">
        <v>4</v>
      </c>
      <c r="Y353">
        <f t="shared" si="23"/>
        <v>4</v>
      </c>
      <c r="Z353" s="14" t="str">
        <f>LEFT(Table1[[#This Row],[Rating After]],3)</f>
        <v>4</v>
      </c>
      <c r="AA353" s="11">
        <f>Table1[[#This Row],[Revenue ($)]]/(Table1[[#This Row],[Distance (KM)]])</f>
        <v>4.25</v>
      </c>
    </row>
    <row r="354" spans="1:27" x14ac:dyDescent="0.3">
      <c r="A354" t="s">
        <v>662</v>
      </c>
      <c r="B354" s="1" t="s">
        <v>1662</v>
      </c>
      <c r="C354" s="1" t="s">
        <v>2125</v>
      </c>
      <c r="D354" s="1" t="s">
        <v>1674</v>
      </c>
      <c r="E354" s="1" t="str">
        <f t="shared" si="21"/>
        <v>2024/01/28</v>
      </c>
      <c r="F354" s="1" t="s">
        <v>1672</v>
      </c>
      <c r="G354" t="str">
        <f t="shared" si="24"/>
        <v>2024/01/28</v>
      </c>
      <c r="H354" s="13" t="s">
        <v>2161</v>
      </c>
      <c r="I354" s="7">
        <f>(Table1[[#This Row],[Actual Arrival]]-Table1[[#This Row],[Ezpected_Arrival_After]])*24</f>
        <v>11.000000000058208</v>
      </c>
      <c r="J354" s="7">
        <f>(Table1[[#This Row],[Actual_Arrival After]]-Table1[[#This Row],[Ezpected_Arrival_After]])</f>
        <v>0</v>
      </c>
      <c r="K354" s="7">
        <f>IF(Table1[[#This Row],[Actual_Arrival After]]&lt;=Table1[[#This Row],[Ezpected_Arrival_After]],1,0)</f>
        <v>1</v>
      </c>
      <c r="L354" s="7">
        <f>(Table1[[#This Row],[Actual_Arrival After]]-Table1[[#This Row],[Dispatch_After]])</f>
        <v>1</v>
      </c>
      <c r="M354" t="s">
        <v>2031</v>
      </c>
      <c r="N354">
        <v>328</v>
      </c>
      <c r="O354" s="16">
        <v>2045</v>
      </c>
      <c r="P354" s="16">
        <v>420</v>
      </c>
      <c r="Q354">
        <v>12</v>
      </c>
      <c r="R354" t="str">
        <f t="shared" si="22"/>
        <v>OK</v>
      </c>
      <c r="S354" t="s">
        <v>2035</v>
      </c>
      <c r="T354" t="s">
        <v>2040</v>
      </c>
      <c r="U354" t="s">
        <v>2064</v>
      </c>
      <c r="V354" t="s">
        <v>2092</v>
      </c>
      <c r="W354" t="s">
        <v>2096</v>
      </c>
      <c r="X354">
        <v>3.8</v>
      </c>
      <c r="Y354">
        <f t="shared" si="23"/>
        <v>3.8</v>
      </c>
      <c r="Z354" s="14" t="str">
        <f>LEFT(Table1[[#This Row],[Rating After]],3)</f>
        <v>3.8</v>
      </c>
      <c r="AA354" s="11">
        <f>Table1[[#This Row],[Revenue ($)]]/(Table1[[#This Row],[Distance (KM)]])</f>
        <v>6.2347560975609753</v>
      </c>
    </row>
    <row r="355" spans="1:27" x14ac:dyDescent="0.3">
      <c r="A355" t="s">
        <v>661</v>
      </c>
      <c r="B355" s="1" t="s">
        <v>1661</v>
      </c>
      <c r="C355" s="1" t="s">
        <v>2125</v>
      </c>
      <c r="D355" s="1" t="s">
        <v>1673</v>
      </c>
      <c r="E355" s="1" t="str">
        <f t="shared" si="21"/>
        <v>2024/01/28</v>
      </c>
      <c r="F355" s="1" t="s">
        <v>1671</v>
      </c>
      <c r="G355" t="str">
        <f t="shared" si="24"/>
        <v>2024/01/28</v>
      </c>
      <c r="H355" s="13" t="s">
        <v>2161</v>
      </c>
      <c r="I355" s="7">
        <f>(Table1[[#This Row],[Actual Arrival]]-Table1[[#This Row],[Ezpected_Arrival_After]])*24</f>
        <v>9.9999999999417923</v>
      </c>
      <c r="J355" s="7">
        <f>(Table1[[#This Row],[Actual_Arrival After]]-Table1[[#This Row],[Ezpected_Arrival_After]])</f>
        <v>0</v>
      </c>
      <c r="K355" s="7">
        <f>IF(Table1[[#This Row],[Actual_Arrival After]]&lt;=Table1[[#This Row],[Ezpected_Arrival_After]],1,0)</f>
        <v>1</v>
      </c>
      <c r="L355" s="7">
        <f>(Table1[[#This Row],[Actual_Arrival After]]-Table1[[#This Row],[Dispatch_After]])</f>
        <v>1</v>
      </c>
      <c r="M355" t="s">
        <v>2031</v>
      </c>
      <c r="N355">
        <v>985</v>
      </c>
      <c r="O355" s="16">
        <v>2887</v>
      </c>
      <c r="P355" s="16">
        <v>228</v>
      </c>
      <c r="Q355">
        <v>2</v>
      </c>
      <c r="R355" t="str">
        <f t="shared" si="22"/>
        <v>OK</v>
      </c>
      <c r="S355" t="s">
        <v>2036</v>
      </c>
      <c r="T355" t="s">
        <v>2038</v>
      </c>
      <c r="U355" t="s">
        <v>2085</v>
      </c>
      <c r="V355" t="s">
        <v>2091</v>
      </c>
      <c r="W355" t="s">
        <v>2097</v>
      </c>
      <c r="X355">
        <v>3.8</v>
      </c>
      <c r="Y355">
        <f t="shared" si="23"/>
        <v>3.8</v>
      </c>
      <c r="Z355" s="14" t="str">
        <f>LEFT(Table1[[#This Row],[Rating After]],3)</f>
        <v>3.8</v>
      </c>
      <c r="AA355" s="11">
        <f>Table1[[#This Row],[Revenue ($)]]/(Table1[[#This Row],[Distance (KM)]])</f>
        <v>2.9309644670050763</v>
      </c>
    </row>
    <row r="356" spans="1:27" x14ac:dyDescent="0.3">
      <c r="A356" t="s">
        <v>660</v>
      </c>
      <c r="B356" s="1" t="s">
        <v>1660</v>
      </c>
      <c r="C356" s="1" t="s">
        <v>2125</v>
      </c>
      <c r="D356" s="1" t="s">
        <v>1672</v>
      </c>
      <c r="E356" s="1" t="str">
        <f t="shared" si="21"/>
        <v>2024/01/28</v>
      </c>
      <c r="F356" s="1" t="s">
        <v>1670</v>
      </c>
      <c r="G356" t="str">
        <f t="shared" si="24"/>
        <v>2024/01/28</v>
      </c>
      <c r="H356" s="13" t="s">
        <v>2161</v>
      </c>
      <c r="I356" s="7">
        <f>(Table1[[#This Row],[Actual Arrival]]-Table1[[#This Row],[Ezpected_Arrival_After]])*24</f>
        <v>9</v>
      </c>
      <c r="J356" s="7">
        <f>(Table1[[#This Row],[Actual_Arrival After]]-Table1[[#This Row],[Ezpected_Arrival_After]])</f>
        <v>0</v>
      </c>
      <c r="K356" s="7">
        <f>IF(Table1[[#This Row],[Actual_Arrival After]]&lt;=Table1[[#This Row],[Ezpected_Arrival_After]],1,0)</f>
        <v>1</v>
      </c>
      <c r="L356" s="7">
        <f>(Table1[[#This Row],[Actual_Arrival After]]-Table1[[#This Row],[Dispatch_After]])</f>
        <v>1</v>
      </c>
      <c r="M356" t="s">
        <v>2032</v>
      </c>
      <c r="N356">
        <v>277</v>
      </c>
      <c r="O356" s="16">
        <v>4349</v>
      </c>
      <c r="P356" s="16">
        <v>306</v>
      </c>
      <c r="Q356">
        <v>2</v>
      </c>
      <c r="R356" t="str">
        <f t="shared" si="22"/>
        <v>OK</v>
      </c>
      <c r="S356" t="s">
        <v>2036</v>
      </c>
      <c r="T356" t="s">
        <v>2040</v>
      </c>
      <c r="U356" t="s">
        <v>2081</v>
      </c>
      <c r="V356" t="s">
        <v>2093</v>
      </c>
      <c r="W356" t="s">
        <v>2097</v>
      </c>
      <c r="X356">
        <v>4.7</v>
      </c>
      <c r="Y356">
        <f t="shared" si="23"/>
        <v>4.7</v>
      </c>
      <c r="Z356" s="14" t="str">
        <f>LEFT(Table1[[#This Row],[Rating After]],3)</f>
        <v>4.7</v>
      </c>
      <c r="AA356" s="11">
        <f>Table1[[#This Row],[Revenue ($)]]/(Table1[[#This Row],[Distance (KM)]])</f>
        <v>15.700361010830324</v>
      </c>
    </row>
    <row r="357" spans="1:27" x14ac:dyDescent="0.3">
      <c r="A357" t="s">
        <v>659</v>
      </c>
      <c r="B357" s="1" t="s">
        <v>1659</v>
      </c>
      <c r="C357" s="1" t="s">
        <v>2125</v>
      </c>
      <c r="D357" s="1" t="s">
        <v>1671</v>
      </c>
      <c r="E357" s="1" t="str">
        <f t="shared" si="21"/>
        <v>2024/01/28</v>
      </c>
      <c r="F357" s="1" t="s">
        <v>1669</v>
      </c>
      <c r="G357" t="str">
        <f t="shared" si="24"/>
        <v>2024/01/28</v>
      </c>
      <c r="H357" s="13" t="s">
        <v>2161</v>
      </c>
      <c r="I357" s="7">
        <f>(Table1[[#This Row],[Actual Arrival]]-Table1[[#This Row],[Ezpected_Arrival_After]])*24</f>
        <v>8.0000000000582077</v>
      </c>
      <c r="J357" s="7">
        <f>(Table1[[#This Row],[Actual_Arrival After]]-Table1[[#This Row],[Ezpected_Arrival_After]])</f>
        <v>0</v>
      </c>
      <c r="K357" s="7">
        <f>IF(Table1[[#This Row],[Actual_Arrival After]]&lt;=Table1[[#This Row],[Ezpected_Arrival_After]],1,0)</f>
        <v>1</v>
      </c>
      <c r="L357" s="7">
        <f>(Table1[[#This Row],[Actual_Arrival After]]-Table1[[#This Row],[Dispatch_After]])</f>
        <v>1</v>
      </c>
      <c r="M357" t="s">
        <v>2030</v>
      </c>
      <c r="N357">
        <v>443</v>
      </c>
      <c r="O357" s="16">
        <v>3477</v>
      </c>
      <c r="P357" s="16">
        <v>480</v>
      </c>
      <c r="Q357">
        <v>19</v>
      </c>
      <c r="R357" t="str">
        <f t="shared" si="22"/>
        <v>OK</v>
      </c>
      <c r="S357" t="s">
        <v>2034</v>
      </c>
      <c r="T357" t="s">
        <v>2037</v>
      </c>
      <c r="U357" t="s">
        <v>2088</v>
      </c>
      <c r="V357" t="s">
        <v>2093</v>
      </c>
      <c r="W357" t="s">
        <v>2097</v>
      </c>
      <c r="X357">
        <v>4.7</v>
      </c>
      <c r="Y357">
        <f t="shared" si="23"/>
        <v>4.7</v>
      </c>
      <c r="Z357" s="14" t="str">
        <f>LEFT(Table1[[#This Row],[Rating After]],3)</f>
        <v>4.7</v>
      </c>
      <c r="AA357" s="11">
        <f>Table1[[#This Row],[Revenue ($)]]/(Table1[[#This Row],[Distance (KM)]])</f>
        <v>7.8487584650112865</v>
      </c>
    </row>
    <row r="358" spans="1:27" x14ac:dyDescent="0.3">
      <c r="A358" t="s">
        <v>658</v>
      </c>
      <c r="B358" s="1" t="s">
        <v>1658</v>
      </c>
      <c r="C358" s="1" t="s">
        <v>2125</v>
      </c>
      <c r="D358" s="1" t="s">
        <v>1670</v>
      </c>
      <c r="E358" s="1" t="str">
        <f t="shared" si="21"/>
        <v>2024/01/28</v>
      </c>
      <c r="F358" s="1" t="s">
        <v>1668</v>
      </c>
      <c r="G358" t="str">
        <f t="shared" si="24"/>
        <v>2024/01/28</v>
      </c>
      <c r="H358" s="13" t="s">
        <v>2161</v>
      </c>
      <c r="I358" s="7">
        <f>(Table1[[#This Row],[Actual Arrival]]-Table1[[#This Row],[Ezpected_Arrival_After]])*24</f>
        <v>6.9999999999417923</v>
      </c>
      <c r="J358" s="7">
        <f>(Table1[[#This Row],[Actual_Arrival After]]-Table1[[#This Row],[Ezpected_Arrival_After]])</f>
        <v>0</v>
      </c>
      <c r="K358" s="7">
        <f>IF(Table1[[#This Row],[Actual_Arrival After]]&lt;=Table1[[#This Row],[Ezpected_Arrival_After]],1,0)</f>
        <v>1</v>
      </c>
      <c r="L358" s="7">
        <f>(Table1[[#This Row],[Actual_Arrival After]]-Table1[[#This Row],[Dispatch_After]])</f>
        <v>1</v>
      </c>
      <c r="M358" t="s">
        <v>2027</v>
      </c>
      <c r="N358">
        <v>590</v>
      </c>
      <c r="O358" s="16">
        <v>1405</v>
      </c>
      <c r="P358" s="16">
        <v>303</v>
      </c>
      <c r="Q358">
        <v>16</v>
      </c>
      <c r="R358" t="str">
        <f t="shared" si="22"/>
        <v>OK</v>
      </c>
      <c r="S358" t="s">
        <v>2035</v>
      </c>
      <c r="T358" t="s">
        <v>2038</v>
      </c>
      <c r="U358" t="s">
        <v>2071</v>
      </c>
      <c r="V358" t="s">
        <v>2094</v>
      </c>
      <c r="W358" t="s">
        <v>2096</v>
      </c>
      <c r="X358">
        <v>4</v>
      </c>
      <c r="Y358">
        <f t="shared" si="23"/>
        <v>4</v>
      </c>
      <c r="Z358" s="14" t="str">
        <f>LEFT(Table1[[#This Row],[Rating After]],3)</f>
        <v>4</v>
      </c>
      <c r="AA358" s="11">
        <f>Table1[[#This Row],[Revenue ($)]]/(Table1[[#This Row],[Distance (KM)]])</f>
        <v>2.3813559322033897</v>
      </c>
    </row>
    <row r="359" spans="1:27" x14ac:dyDescent="0.3">
      <c r="A359" t="s">
        <v>657</v>
      </c>
      <c r="B359" s="1" t="s">
        <v>1657</v>
      </c>
      <c r="C359" s="1" t="s">
        <v>2125</v>
      </c>
      <c r="D359" s="1" t="s">
        <v>1669</v>
      </c>
      <c r="E359" s="1" t="str">
        <f t="shared" si="21"/>
        <v>2024/01/28</v>
      </c>
      <c r="F359" s="1" t="s">
        <v>1667</v>
      </c>
      <c r="G359" t="str">
        <f t="shared" si="24"/>
        <v>2024/01/28</v>
      </c>
      <c r="H359" s="13" t="s">
        <v>2161</v>
      </c>
      <c r="I359" s="7">
        <f>(Table1[[#This Row],[Actual Arrival]]-Table1[[#This Row],[Ezpected_Arrival_After]])*24</f>
        <v>6</v>
      </c>
      <c r="J359" s="7">
        <f>(Table1[[#This Row],[Actual_Arrival After]]-Table1[[#This Row],[Ezpected_Arrival_After]])</f>
        <v>0</v>
      </c>
      <c r="K359" s="7">
        <f>IF(Table1[[#This Row],[Actual_Arrival After]]&lt;=Table1[[#This Row],[Ezpected_Arrival_After]],1,0)</f>
        <v>1</v>
      </c>
      <c r="L359" s="7">
        <f>(Table1[[#This Row],[Actual_Arrival After]]-Table1[[#This Row],[Dispatch_After]])</f>
        <v>1</v>
      </c>
      <c r="M359" t="s">
        <v>2028</v>
      </c>
      <c r="N359">
        <v>468</v>
      </c>
      <c r="O359" s="16">
        <v>3005</v>
      </c>
      <c r="P359" s="16">
        <v>495</v>
      </c>
      <c r="Q359">
        <v>7</v>
      </c>
      <c r="R359" t="str">
        <f t="shared" si="22"/>
        <v>OK</v>
      </c>
      <c r="S359" t="s">
        <v>2034</v>
      </c>
      <c r="T359" t="s">
        <v>2037</v>
      </c>
      <c r="U359" t="s">
        <v>2052</v>
      </c>
      <c r="V359" t="s">
        <v>2095</v>
      </c>
      <c r="W359" t="s">
        <v>2096</v>
      </c>
      <c r="X359">
        <v>4.5</v>
      </c>
      <c r="Y359">
        <f t="shared" si="23"/>
        <v>4.5</v>
      </c>
      <c r="Z359" s="14" t="str">
        <f>LEFT(Table1[[#This Row],[Rating After]],3)</f>
        <v>4.5</v>
      </c>
      <c r="AA359" s="11">
        <f>Table1[[#This Row],[Revenue ($)]]/(Table1[[#This Row],[Distance (KM)]])</f>
        <v>6.4209401709401712</v>
      </c>
    </row>
    <row r="360" spans="1:27" x14ac:dyDescent="0.3">
      <c r="A360" t="s">
        <v>656</v>
      </c>
      <c r="B360" s="1" t="s">
        <v>1656</v>
      </c>
      <c r="C360" s="1" t="s">
        <v>2125</v>
      </c>
      <c r="D360" s="1" t="s">
        <v>1668</v>
      </c>
      <c r="E360" s="1" t="str">
        <f t="shared" si="21"/>
        <v>2024/01/28</v>
      </c>
      <c r="F360" s="1" t="s">
        <v>1666</v>
      </c>
      <c r="G360" t="str">
        <f t="shared" si="24"/>
        <v>2024/01/28</v>
      </c>
      <c r="H360" s="13" t="s">
        <v>2161</v>
      </c>
      <c r="I360" s="7">
        <f>(Table1[[#This Row],[Actual Arrival]]-Table1[[#This Row],[Ezpected_Arrival_After]])*24</f>
        <v>5.0000000000582077</v>
      </c>
      <c r="J360" s="7">
        <f>(Table1[[#This Row],[Actual_Arrival After]]-Table1[[#This Row],[Ezpected_Arrival_After]])</f>
        <v>0</v>
      </c>
      <c r="K360" s="7">
        <f>IF(Table1[[#This Row],[Actual_Arrival After]]&lt;=Table1[[#This Row],[Ezpected_Arrival_After]],1,0)</f>
        <v>1</v>
      </c>
      <c r="L360" s="7">
        <f>(Table1[[#This Row],[Actual_Arrival After]]-Table1[[#This Row],[Dispatch_After]])</f>
        <v>1</v>
      </c>
      <c r="M360" t="s">
        <v>2028</v>
      </c>
      <c r="N360">
        <v>286</v>
      </c>
      <c r="O360" s="16">
        <v>2444</v>
      </c>
      <c r="P360" s="16">
        <v>413</v>
      </c>
      <c r="Q360">
        <v>14</v>
      </c>
      <c r="R360" t="str">
        <f t="shared" si="22"/>
        <v>OK</v>
      </c>
      <c r="S360" t="s">
        <v>2034</v>
      </c>
      <c r="T360" t="s">
        <v>2039</v>
      </c>
      <c r="U360" t="s">
        <v>2059</v>
      </c>
      <c r="V360" t="s">
        <v>2092</v>
      </c>
      <c r="W360" t="s">
        <v>2097</v>
      </c>
      <c r="Y360">
        <f t="shared" si="23"/>
        <v>4.280555555555555</v>
      </c>
      <c r="Z360" s="14" t="str">
        <f>LEFT(Table1[[#This Row],[Rating After]],3)</f>
        <v>4.2</v>
      </c>
      <c r="AA360" s="11">
        <f>Table1[[#This Row],[Revenue ($)]]/(Table1[[#This Row],[Distance (KM)]])</f>
        <v>8.545454545454545</v>
      </c>
    </row>
    <row r="361" spans="1:27" x14ac:dyDescent="0.3">
      <c r="A361" t="s">
        <v>655</v>
      </c>
      <c r="B361" s="1" t="s">
        <v>1655</v>
      </c>
      <c r="C361" s="1" t="s">
        <v>2125</v>
      </c>
      <c r="D361" s="1" t="s">
        <v>1667</v>
      </c>
      <c r="E361" s="1" t="str">
        <f t="shared" si="21"/>
        <v>2024/01/28</v>
      </c>
      <c r="F361" s="1" t="s">
        <v>1665</v>
      </c>
      <c r="G361" t="str">
        <f t="shared" si="24"/>
        <v>2024/01/28</v>
      </c>
      <c r="H361" s="13" t="s">
        <v>2161</v>
      </c>
      <c r="I361" s="7">
        <f>(Table1[[#This Row],[Actual Arrival]]-Table1[[#This Row],[Ezpected_Arrival_After]])*24</f>
        <v>3.9999999999417923</v>
      </c>
      <c r="J361" s="7">
        <f>(Table1[[#This Row],[Actual_Arrival After]]-Table1[[#This Row],[Ezpected_Arrival_After]])</f>
        <v>0</v>
      </c>
      <c r="K361" s="7">
        <f>IF(Table1[[#This Row],[Actual_Arrival After]]&lt;=Table1[[#This Row],[Ezpected_Arrival_After]],1,0)</f>
        <v>1</v>
      </c>
      <c r="L361" s="7">
        <f>(Table1[[#This Row],[Actual_Arrival After]]-Table1[[#This Row],[Dispatch_After]])</f>
        <v>1</v>
      </c>
      <c r="M361" t="s">
        <v>2028</v>
      </c>
      <c r="N361">
        <v>197</v>
      </c>
      <c r="O361" s="16">
        <v>1700</v>
      </c>
      <c r="P361" s="16">
        <v>740</v>
      </c>
      <c r="Q361">
        <v>18</v>
      </c>
      <c r="R361" t="str">
        <f t="shared" si="22"/>
        <v>OK</v>
      </c>
      <c r="S361" t="s">
        <v>2035</v>
      </c>
      <c r="T361" t="s">
        <v>2039</v>
      </c>
      <c r="U361" t="s">
        <v>2089</v>
      </c>
      <c r="V361" t="s">
        <v>2094</v>
      </c>
      <c r="W361" t="s">
        <v>2096</v>
      </c>
      <c r="X361">
        <v>3.8</v>
      </c>
      <c r="Y361">
        <f t="shared" si="23"/>
        <v>3.8</v>
      </c>
      <c r="Z361" s="14" t="str">
        <f>LEFT(Table1[[#This Row],[Rating After]],3)</f>
        <v>3.8</v>
      </c>
      <c r="AA361" s="11">
        <f>Table1[[#This Row],[Revenue ($)]]/(Table1[[#This Row],[Distance (KM)]])</f>
        <v>8.6294416243654819</v>
      </c>
    </row>
    <row r="362" spans="1:27" x14ac:dyDescent="0.3">
      <c r="A362" t="s">
        <v>654</v>
      </c>
      <c r="B362" s="1" t="s">
        <v>1654</v>
      </c>
      <c r="C362" s="1" t="s">
        <v>2125</v>
      </c>
      <c r="D362" s="1" t="s">
        <v>1666</v>
      </c>
      <c r="E362" s="1" t="str">
        <f t="shared" si="21"/>
        <v>2024/01/28</v>
      </c>
      <c r="F362" s="1" t="s">
        <v>1664</v>
      </c>
      <c r="G362" t="str">
        <f t="shared" si="24"/>
        <v>2024/01/28</v>
      </c>
      <c r="H362" s="13" t="s">
        <v>2161</v>
      </c>
      <c r="I362" s="7">
        <f>(Table1[[#This Row],[Actual Arrival]]-Table1[[#This Row],[Ezpected_Arrival_After]])*24</f>
        <v>3</v>
      </c>
      <c r="J362" s="7">
        <f>(Table1[[#This Row],[Actual_Arrival After]]-Table1[[#This Row],[Ezpected_Arrival_After]])</f>
        <v>0</v>
      </c>
      <c r="K362" s="7">
        <f>IF(Table1[[#This Row],[Actual_Arrival After]]&lt;=Table1[[#This Row],[Ezpected_Arrival_After]],1,0)</f>
        <v>1</v>
      </c>
      <c r="L362" s="7">
        <f>(Table1[[#This Row],[Actual_Arrival After]]-Table1[[#This Row],[Dispatch_After]])</f>
        <v>1</v>
      </c>
      <c r="M362" t="s">
        <v>2029</v>
      </c>
      <c r="N362">
        <v>646</v>
      </c>
      <c r="O362" s="16">
        <v>2712</v>
      </c>
      <c r="P362" s="16">
        <v>605</v>
      </c>
      <c r="Q362">
        <v>10</v>
      </c>
      <c r="R362" t="str">
        <f t="shared" si="22"/>
        <v>OK</v>
      </c>
      <c r="S362" t="s">
        <v>2033</v>
      </c>
      <c r="T362" t="s">
        <v>2039</v>
      </c>
      <c r="U362" t="s">
        <v>2047</v>
      </c>
      <c r="V362" t="s">
        <v>2095</v>
      </c>
      <c r="W362" t="s">
        <v>2097</v>
      </c>
      <c r="X362">
        <v>4</v>
      </c>
      <c r="Y362">
        <f t="shared" si="23"/>
        <v>4</v>
      </c>
      <c r="Z362" s="14" t="str">
        <f>LEFT(Table1[[#This Row],[Rating After]],3)</f>
        <v>4</v>
      </c>
      <c r="AA362" s="11">
        <f>Table1[[#This Row],[Revenue ($)]]/(Table1[[#This Row],[Distance (KM)]])</f>
        <v>4.1981424148606807</v>
      </c>
    </row>
    <row r="363" spans="1:27" x14ac:dyDescent="0.3">
      <c r="A363" t="s">
        <v>653</v>
      </c>
      <c r="B363" s="1" t="s">
        <v>1653</v>
      </c>
      <c r="C363" s="1" t="s">
        <v>2125</v>
      </c>
      <c r="D363" s="1" t="s">
        <v>1665</v>
      </c>
      <c r="E363" s="1" t="str">
        <f t="shared" si="21"/>
        <v>2024/01/28</v>
      </c>
      <c r="F363" s="1" t="s">
        <v>1663</v>
      </c>
      <c r="G363" t="str">
        <f t="shared" si="24"/>
        <v>2024/01/28</v>
      </c>
      <c r="H363" s="13" t="s">
        <v>2161</v>
      </c>
      <c r="I363" s="7">
        <f>(Table1[[#This Row],[Actual Arrival]]-Table1[[#This Row],[Ezpected_Arrival_After]])*24</f>
        <v>2.0000000000582077</v>
      </c>
      <c r="J363" s="7">
        <f>(Table1[[#This Row],[Actual_Arrival After]]-Table1[[#This Row],[Ezpected_Arrival_After]])</f>
        <v>0</v>
      </c>
      <c r="K363" s="7">
        <f>IF(Table1[[#This Row],[Actual_Arrival After]]&lt;=Table1[[#This Row],[Ezpected_Arrival_After]],1,0)</f>
        <v>1</v>
      </c>
      <c r="L363" s="7">
        <f>(Table1[[#This Row],[Actual_Arrival After]]-Table1[[#This Row],[Dispatch_After]])</f>
        <v>1</v>
      </c>
      <c r="M363" t="s">
        <v>2030</v>
      </c>
      <c r="N363">
        <v>659</v>
      </c>
      <c r="O363" s="16">
        <v>3044</v>
      </c>
      <c r="P363" s="16">
        <v>349</v>
      </c>
      <c r="Q363">
        <v>29</v>
      </c>
      <c r="R363" t="str">
        <f t="shared" si="22"/>
        <v>OK</v>
      </c>
      <c r="S363" t="s">
        <v>2033</v>
      </c>
      <c r="T363" t="s">
        <v>2040</v>
      </c>
      <c r="U363" t="s">
        <v>2045</v>
      </c>
      <c r="V363" t="s">
        <v>2092</v>
      </c>
      <c r="W363" t="s">
        <v>2096</v>
      </c>
      <c r="Y363">
        <f t="shared" si="23"/>
        <v>4.2649999999999979</v>
      </c>
      <c r="Z363" s="14" t="str">
        <f>LEFT(Table1[[#This Row],[Rating After]],3)</f>
        <v>4.2</v>
      </c>
      <c r="AA363" s="11">
        <f>Table1[[#This Row],[Revenue ($)]]/(Table1[[#This Row],[Distance (KM)]])</f>
        <v>4.6191198786039456</v>
      </c>
    </row>
    <row r="364" spans="1:27" x14ac:dyDescent="0.3">
      <c r="A364" t="s">
        <v>652</v>
      </c>
      <c r="B364" s="1" t="s">
        <v>1652</v>
      </c>
      <c r="C364" s="1" t="s">
        <v>2125</v>
      </c>
      <c r="D364" s="1" t="s">
        <v>1664</v>
      </c>
      <c r="E364" s="1" t="str">
        <f t="shared" si="21"/>
        <v>2024/01/28</v>
      </c>
      <c r="F364" s="1" t="s">
        <v>1662</v>
      </c>
      <c r="G364" t="str">
        <f t="shared" si="24"/>
        <v>2024/01/27</v>
      </c>
      <c r="H364" s="13" t="s">
        <v>2161</v>
      </c>
      <c r="I364" s="7">
        <f>(Table1[[#This Row],[Actual Arrival]]-Table1[[#This Row],[Ezpected_Arrival_After]])*24</f>
        <v>24.999999999941792</v>
      </c>
      <c r="J364" s="7">
        <f>(Table1[[#This Row],[Actual_Arrival After]]-Table1[[#This Row],[Ezpected_Arrival_After]])</f>
        <v>1</v>
      </c>
      <c r="K364" s="7">
        <f>IF(Table1[[#This Row],[Actual_Arrival After]]&lt;=Table1[[#This Row],[Ezpected_Arrival_After]],1,0)</f>
        <v>0</v>
      </c>
      <c r="L364" s="7">
        <f>(Table1[[#This Row],[Actual_Arrival After]]-Table1[[#This Row],[Dispatch_After]])</f>
        <v>1</v>
      </c>
      <c r="M364" t="s">
        <v>2029</v>
      </c>
      <c r="N364">
        <v>387</v>
      </c>
      <c r="O364" s="16">
        <v>3109</v>
      </c>
      <c r="P364" s="16">
        <v>610</v>
      </c>
      <c r="Q364">
        <v>7</v>
      </c>
      <c r="R364" t="str">
        <f t="shared" si="22"/>
        <v>OK</v>
      </c>
      <c r="S364" t="s">
        <v>2033</v>
      </c>
      <c r="T364" t="s">
        <v>2040</v>
      </c>
      <c r="U364" t="s">
        <v>2048</v>
      </c>
      <c r="V364" t="s">
        <v>2093</v>
      </c>
      <c r="W364" t="s">
        <v>2096</v>
      </c>
      <c r="Y364">
        <f t="shared" si="23"/>
        <v>4.2184210526315784</v>
      </c>
      <c r="Z364" s="14" t="str">
        <f>LEFT(Table1[[#This Row],[Rating After]],3)</f>
        <v>4.2</v>
      </c>
      <c r="AA364" s="11">
        <f>Table1[[#This Row],[Revenue ($)]]/(Table1[[#This Row],[Distance (KM)]])</f>
        <v>8.0335917312661493</v>
      </c>
    </row>
    <row r="365" spans="1:27" x14ac:dyDescent="0.3">
      <c r="A365" t="s">
        <v>651</v>
      </c>
      <c r="B365" s="1" t="s">
        <v>1651</v>
      </c>
      <c r="C365" s="1" t="s">
        <v>2125</v>
      </c>
      <c r="D365" s="1" t="s">
        <v>1663</v>
      </c>
      <c r="E365" s="1" t="str">
        <f t="shared" si="21"/>
        <v>2024/01/28</v>
      </c>
      <c r="F365" s="1" t="s">
        <v>1661</v>
      </c>
      <c r="G365" t="str">
        <f t="shared" si="24"/>
        <v>2024/01/27</v>
      </c>
      <c r="H365" s="13" t="s">
        <v>2161</v>
      </c>
      <c r="I365" s="7">
        <f>(Table1[[#This Row],[Actual Arrival]]-Table1[[#This Row],[Ezpected_Arrival_After]])*24</f>
        <v>24</v>
      </c>
      <c r="J365" s="7">
        <f>(Table1[[#This Row],[Actual_Arrival After]]-Table1[[#This Row],[Ezpected_Arrival_After]])</f>
        <v>1</v>
      </c>
      <c r="K365" s="7">
        <f>IF(Table1[[#This Row],[Actual_Arrival After]]&lt;=Table1[[#This Row],[Ezpected_Arrival_After]],1,0)</f>
        <v>0</v>
      </c>
      <c r="L365" s="7">
        <f>(Table1[[#This Row],[Actual_Arrival After]]-Table1[[#This Row],[Dispatch_After]])</f>
        <v>1</v>
      </c>
      <c r="M365" t="s">
        <v>2031</v>
      </c>
      <c r="N365">
        <v>744</v>
      </c>
      <c r="O365" s="16">
        <v>3973</v>
      </c>
      <c r="P365" s="16">
        <v>373</v>
      </c>
      <c r="Q365">
        <v>26</v>
      </c>
      <c r="R365" t="str">
        <f t="shared" si="22"/>
        <v>OK</v>
      </c>
      <c r="S365" t="s">
        <v>2035</v>
      </c>
      <c r="T365" t="s">
        <v>2039</v>
      </c>
      <c r="U365" t="s">
        <v>2086</v>
      </c>
      <c r="V365" t="s">
        <v>2095</v>
      </c>
      <c r="W365" t="s">
        <v>2096</v>
      </c>
      <c r="X365">
        <v>4.5</v>
      </c>
      <c r="Y365">
        <f t="shared" si="23"/>
        <v>4.5</v>
      </c>
      <c r="Z365" s="14" t="str">
        <f>LEFT(Table1[[#This Row],[Rating After]],3)</f>
        <v>4.5</v>
      </c>
      <c r="AA365" s="11">
        <f>Table1[[#This Row],[Revenue ($)]]/(Table1[[#This Row],[Distance (KM)]])</f>
        <v>5.34005376344086</v>
      </c>
    </row>
    <row r="366" spans="1:27" x14ac:dyDescent="0.3">
      <c r="A366" t="s">
        <v>650</v>
      </c>
      <c r="B366" s="1" t="s">
        <v>1650</v>
      </c>
      <c r="C366" s="1" t="s">
        <v>2125</v>
      </c>
      <c r="D366" s="1" t="s">
        <v>1662</v>
      </c>
      <c r="E366" s="1" t="str">
        <f t="shared" si="21"/>
        <v>2024/01/27</v>
      </c>
      <c r="F366" s="1" t="s">
        <v>1660</v>
      </c>
      <c r="G366" t="str">
        <f t="shared" si="24"/>
        <v>2024/01/27</v>
      </c>
      <c r="H366" s="13" t="s">
        <v>2161</v>
      </c>
      <c r="I366" s="7">
        <f>(Table1[[#This Row],[Actual Arrival]]-Table1[[#This Row],[Ezpected_Arrival_After]])*24</f>
        <v>23.000000000058208</v>
      </c>
      <c r="J366" s="7">
        <f>(Table1[[#This Row],[Actual_Arrival After]]-Table1[[#This Row],[Ezpected_Arrival_After]])</f>
        <v>0</v>
      </c>
      <c r="K366" s="7">
        <f>IF(Table1[[#This Row],[Actual_Arrival After]]&lt;=Table1[[#This Row],[Ezpected_Arrival_After]],1,0)</f>
        <v>1</v>
      </c>
      <c r="L366" s="7">
        <f>(Table1[[#This Row],[Actual_Arrival After]]-Table1[[#This Row],[Dispatch_After]])</f>
        <v>0</v>
      </c>
      <c r="M366" t="s">
        <v>2030</v>
      </c>
      <c r="N366">
        <v>831</v>
      </c>
      <c r="O366" s="16">
        <v>3391</v>
      </c>
      <c r="P366" s="16">
        <v>665</v>
      </c>
      <c r="Q366">
        <v>11</v>
      </c>
      <c r="R366" t="str">
        <f t="shared" si="22"/>
        <v>OK</v>
      </c>
      <c r="S366" t="s">
        <v>2036</v>
      </c>
      <c r="T366" t="s">
        <v>2037</v>
      </c>
      <c r="U366" t="s">
        <v>2077</v>
      </c>
      <c r="V366" t="s">
        <v>2091</v>
      </c>
      <c r="W366" t="s">
        <v>2097</v>
      </c>
      <c r="X366">
        <v>3.8</v>
      </c>
      <c r="Y366">
        <f t="shared" si="23"/>
        <v>3.8</v>
      </c>
      <c r="Z366" s="14" t="str">
        <f>LEFT(Table1[[#This Row],[Rating After]],3)</f>
        <v>3.8</v>
      </c>
      <c r="AA366" s="11">
        <f>Table1[[#This Row],[Revenue ($)]]/(Table1[[#This Row],[Distance (KM)]])</f>
        <v>4.0806257521058962</v>
      </c>
    </row>
    <row r="367" spans="1:27" x14ac:dyDescent="0.3">
      <c r="A367" t="s">
        <v>649</v>
      </c>
      <c r="B367" s="1" t="s">
        <v>1649</v>
      </c>
      <c r="C367" s="1" t="s">
        <v>2125</v>
      </c>
      <c r="D367" s="1" t="s">
        <v>1661</v>
      </c>
      <c r="E367" s="1" t="str">
        <f t="shared" si="21"/>
        <v>2024/01/27</v>
      </c>
      <c r="F367" s="1" t="s">
        <v>1659</v>
      </c>
      <c r="G367" t="str">
        <f t="shared" si="24"/>
        <v>2024/01/27</v>
      </c>
      <c r="H367" s="13" t="s">
        <v>2161</v>
      </c>
      <c r="I367" s="7">
        <f>(Table1[[#This Row],[Actual Arrival]]-Table1[[#This Row],[Ezpected_Arrival_After]])*24</f>
        <v>21.999999999941792</v>
      </c>
      <c r="J367" s="7">
        <f>(Table1[[#This Row],[Actual_Arrival After]]-Table1[[#This Row],[Ezpected_Arrival_After]])</f>
        <v>0</v>
      </c>
      <c r="K367" s="7">
        <f>IF(Table1[[#This Row],[Actual_Arrival After]]&lt;=Table1[[#This Row],[Ezpected_Arrival_After]],1,0)</f>
        <v>1</v>
      </c>
      <c r="L367" s="7">
        <f>(Table1[[#This Row],[Actual_Arrival After]]-Table1[[#This Row],[Dispatch_After]])</f>
        <v>0</v>
      </c>
      <c r="M367" t="s">
        <v>2032</v>
      </c>
      <c r="N367">
        <v>58</v>
      </c>
      <c r="O367" s="16">
        <v>1437</v>
      </c>
      <c r="P367" s="16">
        <v>389</v>
      </c>
      <c r="Q367">
        <v>26</v>
      </c>
      <c r="R367" t="str">
        <f t="shared" si="22"/>
        <v>OK</v>
      </c>
      <c r="S367" t="s">
        <v>2036</v>
      </c>
      <c r="T367" t="s">
        <v>2039</v>
      </c>
      <c r="U367" t="s">
        <v>2087</v>
      </c>
      <c r="V367" t="s">
        <v>2095</v>
      </c>
      <c r="W367" t="s">
        <v>2097</v>
      </c>
      <c r="Y367">
        <f t="shared" si="23"/>
        <v>4.3559999999999981</v>
      </c>
      <c r="Z367" s="14" t="str">
        <f>LEFT(Table1[[#This Row],[Rating After]],3)</f>
        <v>4.3</v>
      </c>
      <c r="AA367" s="11">
        <f>Table1[[#This Row],[Revenue ($)]]/(Table1[[#This Row],[Distance (KM)]])</f>
        <v>24.775862068965516</v>
      </c>
    </row>
    <row r="368" spans="1:27" x14ac:dyDescent="0.3">
      <c r="A368" t="s">
        <v>648</v>
      </c>
      <c r="B368" s="1" t="s">
        <v>1648</v>
      </c>
      <c r="C368" s="1" t="s">
        <v>2125</v>
      </c>
      <c r="D368" s="1" t="s">
        <v>1660</v>
      </c>
      <c r="E368" s="1" t="str">
        <f t="shared" si="21"/>
        <v>2024/01/27</v>
      </c>
      <c r="F368" s="1" t="s">
        <v>1658</v>
      </c>
      <c r="G368" t="str">
        <f t="shared" si="24"/>
        <v>2024/01/27</v>
      </c>
      <c r="H368" s="13" t="s">
        <v>2161</v>
      </c>
      <c r="I368" s="7">
        <f>(Table1[[#This Row],[Actual Arrival]]-Table1[[#This Row],[Ezpected_Arrival_After]])*24</f>
        <v>21</v>
      </c>
      <c r="J368" s="7">
        <f>(Table1[[#This Row],[Actual_Arrival After]]-Table1[[#This Row],[Ezpected_Arrival_After]])</f>
        <v>0</v>
      </c>
      <c r="K368" s="7">
        <f>IF(Table1[[#This Row],[Actual_Arrival After]]&lt;=Table1[[#This Row],[Ezpected_Arrival_After]],1,0)</f>
        <v>1</v>
      </c>
      <c r="L368" s="7">
        <f>(Table1[[#This Row],[Actual_Arrival After]]-Table1[[#This Row],[Dispatch_After]])</f>
        <v>0</v>
      </c>
      <c r="M368" t="s">
        <v>2032</v>
      </c>
      <c r="N368">
        <v>990</v>
      </c>
      <c r="O368" s="16">
        <v>4637</v>
      </c>
      <c r="P368" s="16">
        <v>91</v>
      </c>
      <c r="Q368">
        <v>25</v>
      </c>
      <c r="R368" t="str">
        <f t="shared" si="22"/>
        <v>OK</v>
      </c>
      <c r="S368" t="s">
        <v>2034</v>
      </c>
      <c r="T368" t="s">
        <v>2039</v>
      </c>
      <c r="U368" t="s">
        <v>2044</v>
      </c>
      <c r="V368" t="s">
        <v>2091</v>
      </c>
      <c r="W368" t="s">
        <v>2097</v>
      </c>
      <c r="X368">
        <v>4</v>
      </c>
      <c r="Y368">
        <f t="shared" si="23"/>
        <v>4</v>
      </c>
      <c r="Z368" s="14" t="str">
        <f>LEFT(Table1[[#This Row],[Rating After]],3)</f>
        <v>4</v>
      </c>
      <c r="AA368" s="11">
        <f>Table1[[#This Row],[Revenue ($)]]/(Table1[[#This Row],[Distance (KM)]])</f>
        <v>4.6838383838383839</v>
      </c>
    </row>
    <row r="369" spans="1:27" x14ac:dyDescent="0.3">
      <c r="A369" t="s">
        <v>647</v>
      </c>
      <c r="B369" s="1" t="s">
        <v>1647</v>
      </c>
      <c r="C369" s="1" t="s">
        <v>2125</v>
      </c>
      <c r="D369" s="1" t="s">
        <v>1659</v>
      </c>
      <c r="E369" s="1" t="str">
        <f t="shared" si="21"/>
        <v>2024/01/27</v>
      </c>
      <c r="F369" s="1" t="s">
        <v>1657</v>
      </c>
      <c r="G369" t="str">
        <f t="shared" si="24"/>
        <v>2024/01/27</v>
      </c>
      <c r="H369" s="13" t="s">
        <v>2161</v>
      </c>
      <c r="I369" s="7">
        <f>(Table1[[#This Row],[Actual Arrival]]-Table1[[#This Row],[Ezpected_Arrival_After]])*24</f>
        <v>20.000000000058208</v>
      </c>
      <c r="J369" s="7">
        <f>(Table1[[#This Row],[Actual_Arrival After]]-Table1[[#This Row],[Ezpected_Arrival_After]])</f>
        <v>0</v>
      </c>
      <c r="K369" s="7">
        <f>IF(Table1[[#This Row],[Actual_Arrival After]]&lt;=Table1[[#This Row],[Ezpected_Arrival_After]],1,0)</f>
        <v>1</v>
      </c>
      <c r="L369" s="7">
        <f>(Table1[[#This Row],[Actual_Arrival After]]-Table1[[#This Row],[Dispatch_After]])</f>
        <v>0</v>
      </c>
      <c r="M369" t="s">
        <v>2031</v>
      </c>
      <c r="N369">
        <v>552</v>
      </c>
      <c r="O369" s="16">
        <v>2628</v>
      </c>
      <c r="P369" s="16">
        <v>157</v>
      </c>
      <c r="Q369">
        <v>18</v>
      </c>
      <c r="R369" t="str">
        <f t="shared" si="22"/>
        <v>OK</v>
      </c>
      <c r="S369" t="s">
        <v>2035</v>
      </c>
      <c r="T369" t="s">
        <v>2037</v>
      </c>
      <c r="U369" t="s">
        <v>2079</v>
      </c>
      <c r="V369" t="s">
        <v>2095</v>
      </c>
      <c r="W369" t="s">
        <v>2096</v>
      </c>
      <c r="X369">
        <v>3.8</v>
      </c>
      <c r="Y369">
        <f t="shared" si="23"/>
        <v>3.8</v>
      </c>
      <c r="Z369" s="14" t="str">
        <f>LEFT(Table1[[#This Row],[Rating After]],3)</f>
        <v>3.8</v>
      </c>
      <c r="AA369" s="11">
        <f>Table1[[#This Row],[Revenue ($)]]/(Table1[[#This Row],[Distance (KM)]])</f>
        <v>4.7608695652173916</v>
      </c>
    </row>
    <row r="370" spans="1:27" x14ac:dyDescent="0.3">
      <c r="A370" t="s">
        <v>646</v>
      </c>
      <c r="B370" s="1" t="s">
        <v>1646</v>
      </c>
      <c r="C370" s="1" t="s">
        <v>2125</v>
      </c>
      <c r="D370" s="1" t="s">
        <v>1658</v>
      </c>
      <c r="E370" s="1" t="str">
        <f t="shared" si="21"/>
        <v>2024/01/27</v>
      </c>
      <c r="F370" s="1" t="s">
        <v>1656</v>
      </c>
      <c r="G370" t="str">
        <f t="shared" si="24"/>
        <v>2024/01/27</v>
      </c>
      <c r="H370" s="13" t="s">
        <v>2161</v>
      </c>
      <c r="I370" s="7">
        <f>(Table1[[#This Row],[Actual Arrival]]-Table1[[#This Row],[Ezpected_Arrival_After]])*24</f>
        <v>18.999999999941792</v>
      </c>
      <c r="J370" s="7">
        <f>(Table1[[#This Row],[Actual_Arrival After]]-Table1[[#This Row],[Ezpected_Arrival_After]])</f>
        <v>0</v>
      </c>
      <c r="K370" s="7">
        <f>IF(Table1[[#This Row],[Actual_Arrival After]]&lt;=Table1[[#This Row],[Ezpected_Arrival_After]],1,0)</f>
        <v>1</v>
      </c>
      <c r="L370" s="7">
        <f>(Table1[[#This Row],[Actual_Arrival After]]-Table1[[#This Row],[Dispatch_After]])</f>
        <v>0</v>
      </c>
      <c r="M370" t="s">
        <v>2028</v>
      </c>
      <c r="N370">
        <v>970</v>
      </c>
      <c r="O370" s="16">
        <v>931</v>
      </c>
      <c r="P370" s="16">
        <v>166</v>
      </c>
      <c r="Q370">
        <v>17</v>
      </c>
      <c r="R370" t="str">
        <f t="shared" si="22"/>
        <v>OK</v>
      </c>
      <c r="S370" t="s">
        <v>2034</v>
      </c>
      <c r="T370" t="s">
        <v>2039</v>
      </c>
      <c r="U370" t="s">
        <v>2055</v>
      </c>
      <c r="V370" t="s">
        <v>2095</v>
      </c>
      <c r="W370" t="s">
        <v>2096</v>
      </c>
      <c r="X370">
        <v>3.8</v>
      </c>
      <c r="Y370">
        <f t="shared" si="23"/>
        <v>3.8</v>
      </c>
      <c r="Z370" s="14" t="str">
        <f>LEFT(Table1[[#This Row],[Rating After]],3)</f>
        <v>3.8</v>
      </c>
      <c r="AA370" s="11">
        <f>Table1[[#This Row],[Revenue ($)]]/(Table1[[#This Row],[Distance (KM)]])</f>
        <v>0.95979381443298972</v>
      </c>
    </row>
    <row r="371" spans="1:27" x14ac:dyDescent="0.3">
      <c r="A371" t="s">
        <v>645</v>
      </c>
      <c r="B371" s="1" t="s">
        <v>1645</v>
      </c>
      <c r="C371" s="1" t="s">
        <v>2125</v>
      </c>
      <c r="D371" s="1" t="s">
        <v>1657</v>
      </c>
      <c r="E371" s="1" t="str">
        <f t="shared" si="21"/>
        <v>2024/01/27</v>
      </c>
      <c r="F371" s="1" t="s">
        <v>1655</v>
      </c>
      <c r="G371" t="str">
        <f t="shared" si="24"/>
        <v>2024/01/27</v>
      </c>
      <c r="H371" s="13" t="s">
        <v>2161</v>
      </c>
      <c r="I371" s="7">
        <f>(Table1[[#This Row],[Actual Arrival]]-Table1[[#This Row],[Ezpected_Arrival_After]])*24</f>
        <v>18</v>
      </c>
      <c r="J371" s="7">
        <f>(Table1[[#This Row],[Actual_Arrival After]]-Table1[[#This Row],[Ezpected_Arrival_After]])</f>
        <v>0</v>
      </c>
      <c r="K371" s="7">
        <f>IF(Table1[[#This Row],[Actual_Arrival After]]&lt;=Table1[[#This Row],[Ezpected_Arrival_After]],1,0)</f>
        <v>1</v>
      </c>
      <c r="L371" s="7">
        <f>(Table1[[#This Row],[Actual_Arrival After]]-Table1[[#This Row],[Dispatch_After]])</f>
        <v>0</v>
      </c>
      <c r="M371" t="s">
        <v>2027</v>
      </c>
      <c r="N371">
        <v>438</v>
      </c>
      <c r="O371" s="16">
        <v>834</v>
      </c>
      <c r="P371" s="16">
        <v>232</v>
      </c>
      <c r="Q371">
        <v>22</v>
      </c>
      <c r="R371" t="str">
        <f t="shared" si="22"/>
        <v>OK</v>
      </c>
      <c r="S371" t="s">
        <v>2036</v>
      </c>
      <c r="T371" t="s">
        <v>2038</v>
      </c>
      <c r="U371" t="s">
        <v>2072</v>
      </c>
      <c r="V371" t="s">
        <v>2093</v>
      </c>
      <c r="W371" t="s">
        <v>2097</v>
      </c>
      <c r="X371">
        <v>3.8</v>
      </c>
      <c r="Y371">
        <f t="shared" si="23"/>
        <v>3.8</v>
      </c>
      <c r="Z371" s="14" t="str">
        <f>LEFT(Table1[[#This Row],[Rating After]],3)</f>
        <v>3.8</v>
      </c>
      <c r="AA371" s="11">
        <f>Table1[[#This Row],[Revenue ($)]]/(Table1[[#This Row],[Distance (KM)]])</f>
        <v>1.904109589041096</v>
      </c>
    </row>
    <row r="372" spans="1:27" x14ac:dyDescent="0.3">
      <c r="A372" t="s">
        <v>644</v>
      </c>
      <c r="B372" s="1" t="s">
        <v>1644</v>
      </c>
      <c r="C372" s="1" t="s">
        <v>2125</v>
      </c>
      <c r="D372" s="1" t="s">
        <v>1656</v>
      </c>
      <c r="E372" s="1" t="str">
        <f t="shared" si="21"/>
        <v>2024/01/27</v>
      </c>
      <c r="F372" s="1" t="s">
        <v>1654</v>
      </c>
      <c r="G372" t="str">
        <f t="shared" si="24"/>
        <v>2024/01/27</v>
      </c>
      <c r="H372" s="13" t="s">
        <v>2161</v>
      </c>
      <c r="I372" s="7">
        <f>(Table1[[#This Row],[Actual Arrival]]-Table1[[#This Row],[Ezpected_Arrival_After]])*24</f>
        <v>17.000000000058208</v>
      </c>
      <c r="J372" s="7">
        <f>(Table1[[#This Row],[Actual_Arrival After]]-Table1[[#This Row],[Ezpected_Arrival_After]])</f>
        <v>0</v>
      </c>
      <c r="K372" s="7">
        <f>IF(Table1[[#This Row],[Actual_Arrival After]]&lt;=Table1[[#This Row],[Ezpected_Arrival_After]],1,0)</f>
        <v>1</v>
      </c>
      <c r="L372" s="7">
        <f>(Table1[[#This Row],[Actual_Arrival After]]-Table1[[#This Row],[Dispatch_After]])</f>
        <v>0</v>
      </c>
      <c r="M372" t="s">
        <v>2031</v>
      </c>
      <c r="N372">
        <v>341</v>
      </c>
      <c r="O372" s="16">
        <v>4451</v>
      </c>
      <c r="P372" s="16">
        <v>673</v>
      </c>
      <c r="Q372">
        <v>14</v>
      </c>
      <c r="R372" t="str">
        <f t="shared" si="22"/>
        <v>OK</v>
      </c>
      <c r="S372" t="s">
        <v>2033</v>
      </c>
      <c r="T372" t="s">
        <v>2037</v>
      </c>
      <c r="U372" t="s">
        <v>2066</v>
      </c>
      <c r="V372" t="s">
        <v>2092</v>
      </c>
      <c r="W372" t="s">
        <v>2097</v>
      </c>
      <c r="X372">
        <v>4.7</v>
      </c>
      <c r="Y372">
        <f t="shared" si="23"/>
        <v>4.7</v>
      </c>
      <c r="Z372" s="14" t="str">
        <f>LEFT(Table1[[#This Row],[Rating After]],3)</f>
        <v>4.7</v>
      </c>
      <c r="AA372" s="11">
        <f>Table1[[#This Row],[Revenue ($)]]/(Table1[[#This Row],[Distance (KM)]])</f>
        <v>13.052785923753666</v>
      </c>
    </row>
    <row r="373" spans="1:27" x14ac:dyDescent="0.3">
      <c r="A373" t="s">
        <v>643</v>
      </c>
      <c r="B373" s="1" t="s">
        <v>1643</v>
      </c>
      <c r="C373" s="1" t="s">
        <v>2125</v>
      </c>
      <c r="D373" s="1" t="s">
        <v>1655</v>
      </c>
      <c r="E373" s="1" t="str">
        <f t="shared" si="21"/>
        <v>2024/01/27</v>
      </c>
      <c r="F373" s="1" t="s">
        <v>1653</v>
      </c>
      <c r="G373" t="str">
        <f t="shared" si="24"/>
        <v>2024/01/27</v>
      </c>
      <c r="H373" s="13" t="s">
        <v>2161</v>
      </c>
      <c r="I373" s="7">
        <f>(Table1[[#This Row],[Actual Arrival]]-Table1[[#This Row],[Ezpected_Arrival_After]])*24</f>
        <v>15.999999999941792</v>
      </c>
      <c r="J373" s="7">
        <f>(Table1[[#This Row],[Actual_Arrival After]]-Table1[[#This Row],[Ezpected_Arrival_After]])</f>
        <v>0</v>
      </c>
      <c r="K373" s="7">
        <f>IF(Table1[[#This Row],[Actual_Arrival After]]&lt;=Table1[[#This Row],[Ezpected_Arrival_After]],1,0)</f>
        <v>1</v>
      </c>
      <c r="L373" s="7">
        <f>(Table1[[#This Row],[Actual_Arrival After]]-Table1[[#This Row],[Dispatch_After]])</f>
        <v>0</v>
      </c>
      <c r="M373" t="s">
        <v>2027</v>
      </c>
      <c r="N373">
        <v>459</v>
      </c>
      <c r="O373" s="16">
        <v>3106</v>
      </c>
      <c r="P373" s="16">
        <v>97</v>
      </c>
      <c r="Q373">
        <v>6</v>
      </c>
      <c r="R373" t="str">
        <f t="shared" si="22"/>
        <v>OK</v>
      </c>
      <c r="S373" t="s">
        <v>2036</v>
      </c>
      <c r="T373" t="s">
        <v>2038</v>
      </c>
      <c r="U373" t="s">
        <v>2089</v>
      </c>
      <c r="V373" t="s">
        <v>2091</v>
      </c>
      <c r="W373" t="s">
        <v>2096</v>
      </c>
      <c r="Y373">
        <f t="shared" si="23"/>
        <v>4.3169491525423709</v>
      </c>
      <c r="Z373" s="14" t="str">
        <f>LEFT(Table1[[#This Row],[Rating After]],3)</f>
        <v>4.3</v>
      </c>
      <c r="AA373" s="11">
        <f>Table1[[#This Row],[Revenue ($)]]/(Table1[[#This Row],[Distance (KM)]])</f>
        <v>6.7668845315904136</v>
      </c>
    </row>
    <row r="374" spans="1:27" x14ac:dyDescent="0.3">
      <c r="A374" t="s">
        <v>642</v>
      </c>
      <c r="B374" s="1" t="s">
        <v>1642</v>
      </c>
      <c r="C374" s="1" t="s">
        <v>2125</v>
      </c>
      <c r="D374" s="1" t="s">
        <v>1654</v>
      </c>
      <c r="E374" s="1" t="str">
        <f t="shared" si="21"/>
        <v>2024/01/27</v>
      </c>
      <c r="F374" s="1" t="s">
        <v>1652</v>
      </c>
      <c r="G374" t="str">
        <f t="shared" si="24"/>
        <v>2024/01/27</v>
      </c>
      <c r="H374" s="13" t="s">
        <v>2161</v>
      </c>
      <c r="I374" s="7">
        <f>(Table1[[#This Row],[Actual Arrival]]-Table1[[#This Row],[Ezpected_Arrival_After]])*24</f>
        <v>15</v>
      </c>
      <c r="J374" s="7">
        <f>(Table1[[#This Row],[Actual_Arrival After]]-Table1[[#This Row],[Ezpected_Arrival_After]])</f>
        <v>0</v>
      </c>
      <c r="K374" s="7">
        <f>IF(Table1[[#This Row],[Actual_Arrival After]]&lt;=Table1[[#This Row],[Ezpected_Arrival_After]],1,0)</f>
        <v>1</v>
      </c>
      <c r="L374" s="7">
        <f>(Table1[[#This Row],[Actual_Arrival After]]-Table1[[#This Row],[Dispatch_After]])</f>
        <v>0</v>
      </c>
      <c r="M374" t="s">
        <v>2031</v>
      </c>
      <c r="N374">
        <v>500</v>
      </c>
      <c r="O374" s="16">
        <v>1444</v>
      </c>
      <c r="P374" s="16">
        <v>214</v>
      </c>
      <c r="Q374">
        <v>23</v>
      </c>
      <c r="R374" t="str">
        <f t="shared" si="22"/>
        <v>OK</v>
      </c>
      <c r="S374" t="s">
        <v>2036</v>
      </c>
      <c r="T374" t="s">
        <v>2038</v>
      </c>
      <c r="U374" t="s">
        <v>2065</v>
      </c>
      <c r="V374" t="s">
        <v>2094</v>
      </c>
      <c r="W374" t="s">
        <v>2096</v>
      </c>
      <c r="X374">
        <v>4.5</v>
      </c>
      <c r="Y374">
        <f t="shared" si="23"/>
        <v>4.5</v>
      </c>
      <c r="Z374" s="14" t="str">
        <f>LEFT(Table1[[#This Row],[Rating After]],3)</f>
        <v>4.5</v>
      </c>
      <c r="AA374" s="11">
        <f>Table1[[#This Row],[Revenue ($)]]/(Table1[[#This Row],[Distance (KM)]])</f>
        <v>2.8879999999999999</v>
      </c>
    </row>
    <row r="375" spans="1:27" x14ac:dyDescent="0.3">
      <c r="A375" t="s">
        <v>641</v>
      </c>
      <c r="B375" s="1" t="s">
        <v>1641</v>
      </c>
      <c r="C375" s="1" t="s">
        <v>2125</v>
      </c>
      <c r="D375" s="1" t="s">
        <v>1653</v>
      </c>
      <c r="E375" s="1" t="str">
        <f t="shared" si="21"/>
        <v>2024/01/27</v>
      </c>
      <c r="F375" s="1" t="s">
        <v>1651</v>
      </c>
      <c r="G375" t="str">
        <f t="shared" si="24"/>
        <v>2024/01/27</v>
      </c>
      <c r="H375" s="13" t="s">
        <v>2161</v>
      </c>
      <c r="I375" s="7">
        <f>(Table1[[#This Row],[Actual Arrival]]-Table1[[#This Row],[Ezpected_Arrival_After]])*24</f>
        <v>14.000000000058208</v>
      </c>
      <c r="J375" s="7">
        <f>(Table1[[#This Row],[Actual_Arrival After]]-Table1[[#This Row],[Ezpected_Arrival_After]])</f>
        <v>0</v>
      </c>
      <c r="K375" s="7">
        <f>IF(Table1[[#This Row],[Actual_Arrival After]]&lt;=Table1[[#This Row],[Ezpected_Arrival_After]],1,0)</f>
        <v>1</v>
      </c>
      <c r="L375" s="7">
        <f>(Table1[[#This Row],[Actual_Arrival After]]-Table1[[#This Row],[Dispatch_After]])</f>
        <v>0</v>
      </c>
      <c r="M375" t="s">
        <v>2032</v>
      </c>
      <c r="N375">
        <v>89</v>
      </c>
      <c r="O375" s="16">
        <v>4073</v>
      </c>
      <c r="P375" s="16">
        <v>749</v>
      </c>
      <c r="Q375">
        <v>24</v>
      </c>
      <c r="R375" t="str">
        <f t="shared" si="22"/>
        <v>OK</v>
      </c>
      <c r="S375" t="s">
        <v>2033</v>
      </c>
      <c r="T375" t="s">
        <v>2040</v>
      </c>
      <c r="U375" t="s">
        <v>2082</v>
      </c>
      <c r="V375" t="s">
        <v>2093</v>
      </c>
      <c r="W375" t="s">
        <v>2097</v>
      </c>
      <c r="X375">
        <v>4</v>
      </c>
      <c r="Y375">
        <f t="shared" si="23"/>
        <v>4</v>
      </c>
      <c r="Z375" s="14" t="str">
        <f>LEFT(Table1[[#This Row],[Rating After]],3)</f>
        <v>4</v>
      </c>
      <c r="AA375" s="11">
        <f>Table1[[#This Row],[Revenue ($)]]/(Table1[[#This Row],[Distance (KM)]])</f>
        <v>45.764044943820224</v>
      </c>
    </row>
    <row r="376" spans="1:27" x14ac:dyDescent="0.3">
      <c r="A376" t="s">
        <v>640</v>
      </c>
      <c r="B376" s="1" t="s">
        <v>1640</v>
      </c>
      <c r="C376" s="1" t="s">
        <v>2125</v>
      </c>
      <c r="D376" s="1" t="s">
        <v>1652</v>
      </c>
      <c r="E376" s="1" t="str">
        <f t="shared" si="21"/>
        <v>2024/01/27</v>
      </c>
      <c r="F376" s="1" t="s">
        <v>1650</v>
      </c>
      <c r="G376" t="str">
        <f t="shared" si="24"/>
        <v>2024/01/27</v>
      </c>
      <c r="H376" s="13" t="s">
        <v>2161</v>
      </c>
      <c r="I376" s="7">
        <f>(Table1[[#This Row],[Actual Arrival]]-Table1[[#This Row],[Ezpected_Arrival_After]])*24</f>
        <v>12.999999999941792</v>
      </c>
      <c r="J376" s="7">
        <f>(Table1[[#This Row],[Actual_Arrival After]]-Table1[[#This Row],[Ezpected_Arrival_After]])</f>
        <v>0</v>
      </c>
      <c r="K376" s="7">
        <f>IF(Table1[[#This Row],[Actual_Arrival After]]&lt;=Table1[[#This Row],[Ezpected_Arrival_After]],1,0)</f>
        <v>1</v>
      </c>
      <c r="L376" s="7">
        <f>(Table1[[#This Row],[Actual_Arrival After]]-Table1[[#This Row],[Dispatch_After]])</f>
        <v>0</v>
      </c>
      <c r="M376" t="s">
        <v>2028</v>
      </c>
      <c r="N376">
        <v>255</v>
      </c>
      <c r="O376" s="16">
        <v>1199</v>
      </c>
      <c r="P376" s="16">
        <v>84</v>
      </c>
      <c r="Q376">
        <v>10</v>
      </c>
      <c r="R376" t="str">
        <f t="shared" si="22"/>
        <v>OK</v>
      </c>
      <c r="S376" t="s">
        <v>2036</v>
      </c>
      <c r="T376" t="s">
        <v>2040</v>
      </c>
      <c r="U376" t="s">
        <v>2079</v>
      </c>
      <c r="V376" t="s">
        <v>2091</v>
      </c>
      <c r="W376" t="s">
        <v>2096</v>
      </c>
      <c r="Y376">
        <f t="shared" si="23"/>
        <v>4.3169491525423709</v>
      </c>
      <c r="Z376" s="14" t="str">
        <f>LEFT(Table1[[#This Row],[Rating After]],3)</f>
        <v>4.3</v>
      </c>
      <c r="AA376" s="11">
        <f>Table1[[#This Row],[Revenue ($)]]/(Table1[[#This Row],[Distance (KM)]])</f>
        <v>4.7019607843137257</v>
      </c>
    </row>
    <row r="377" spans="1:27" x14ac:dyDescent="0.3">
      <c r="A377" t="s">
        <v>639</v>
      </c>
      <c r="B377" s="1" t="s">
        <v>1639</v>
      </c>
      <c r="C377" s="1" t="s">
        <v>2125</v>
      </c>
      <c r="D377" s="1" t="s">
        <v>1651</v>
      </c>
      <c r="E377" s="1" t="str">
        <f t="shared" si="21"/>
        <v>2024/01/27</v>
      </c>
      <c r="F377" s="1" t="s">
        <v>1649</v>
      </c>
      <c r="G377" t="str">
        <f t="shared" si="24"/>
        <v>2024/01/27</v>
      </c>
      <c r="H377" s="13" t="s">
        <v>2161</v>
      </c>
      <c r="I377" s="7">
        <f>(Table1[[#This Row],[Actual Arrival]]-Table1[[#This Row],[Ezpected_Arrival_After]])*24</f>
        <v>12</v>
      </c>
      <c r="J377" s="7">
        <f>(Table1[[#This Row],[Actual_Arrival After]]-Table1[[#This Row],[Ezpected_Arrival_After]])</f>
        <v>0</v>
      </c>
      <c r="K377" s="7">
        <f>IF(Table1[[#This Row],[Actual_Arrival After]]&lt;=Table1[[#This Row],[Ezpected_Arrival_After]],1,0)</f>
        <v>1</v>
      </c>
      <c r="L377" s="7">
        <f>(Table1[[#This Row],[Actual_Arrival After]]-Table1[[#This Row],[Dispatch_After]])</f>
        <v>0</v>
      </c>
      <c r="M377" t="s">
        <v>2031</v>
      </c>
      <c r="N377">
        <v>561</v>
      </c>
      <c r="O377" s="16">
        <v>4228</v>
      </c>
      <c r="P377" s="16">
        <v>696</v>
      </c>
      <c r="Q377">
        <v>15</v>
      </c>
      <c r="R377" t="str">
        <f t="shared" si="22"/>
        <v>OK</v>
      </c>
      <c r="S377" t="s">
        <v>2033</v>
      </c>
      <c r="T377" t="s">
        <v>2038</v>
      </c>
      <c r="U377" t="s">
        <v>2080</v>
      </c>
      <c r="V377" t="s">
        <v>2091</v>
      </c>
      <c r="W377" t="s">
        <v>2097</v>
      </c>
      <c r="X377">
        <v>4</v>
      </c>
      <c r="Y377">
        <f t="shared" si="23"/>
        <v>4</v>
      </c>
      <c r="Z377" s="14" t="str">
        <f>LEFT(Table1[[#This Row],[Rating After]],3)</f>
        <v>4</v>
      </c>
      <c r="AA377" s="11">
        <f>Table1[[#This Row],[Revenue ($)]]/(Table1[[#This Row],[Distance (KM)]])</f>
        <v>7.5365418894830656</v>
      </c>
    </row>
    <row r="378" spans="1:27" x14ac:dyDescent="0.3">
      <c r="A378" t="s">
        <v>638</v>
      </c>
      <c r="B378" s="1" t="s">
        <v>1638</v>
      </c>
      <c r="C378" s="1" t="s">
        <v>2124</v>
      </c>
      <c r="D378" s="1" t="s">
        <v>1650</v>
      </c>
      <c r="E378" s="1" t="str">
        <f t="shared" si="21"/>
        <v>2024/01/27</v>
      </c>
      <c r="F378" s="1" t="s">
        <v>1648</v>
      </c>
      <c r="G378" t="str">
        <f t="shared" si="24"/>
        <v>2024/01/27</v>
      </c>
      <c r="H378" s="13" t="s">
        <v>2161</v>
      </c>
      <c r="I378" s="7">
        <f>(Table1[[#This Row],[Actual Arrival]]-Table1[[#This Row],[Ezpected_Arrival_After]])*24</f>
        <v>11.000000000058208</v>
      </c>
      <c r="J378" s="7">
        <f>(Table1[[#This Row],[Actual_Arrival After]]-Table1[[#This Row],[Ezpected_Arrival_After]])</f>
        <v>0</v>
      </c>
      <c r="K378" s="7">
        <f>IF(Table1[[#This Row],[Actual_Arrival After]]&lt;=Table1[[#This Row],[Ezpected_Arrival_After]],1,0)</f>
        <v>1</v>
      </c>
      <c r="L378" s="7">
        <f>(Table1[[#This Row],[Actual_Arrival After]]-Table1[[#This Row],[Dispatch_After]])</f>
        <v>1</v>
      </c>
      <c r="M378" t="s">
        <v>2030</v>
      </c>
      <c r="N378">
        <v>470</v>
      </c>
      <c r="O378" s="16">
        <v>2173</v>
      </c>
      <c r="P378" s="16">
        <v>189</v>
      </c>
      <c r="Q378">
        <v>20</v>
      </c>
      <c r="R378" t="str">
        <f t="shared" si="22"/>
        <v>OK</v>
      </c>
      <c r="S378" t="s">
        <v>2033</v>
      </c>
      <c r="T378" t="s">
        <v>2040</v>
      </c>
      <c r="U378" t="s">
        <v>2064</v>
      </c>
      <c r="V378" t="s">
        <v>2093</v>
      </c>
      <c r="W378" t="s">
        <v>2096</v>
      </c>
      <c r="X378">
        <v>4.7</v>
      </c>
      <c r="Y378">
        <f t="shared" si="23"/>
        <v>4.7</v>
      </c>
      <c r="Z378" s="14" t="str">
        <f>LEFT(Table1[[#This Row],[Rating After]],3)</f>
        <v>4.7</v>
      </c>
      <c r="AA378" s="11">
        <f>Table1[[#This Row],[Revenue ($)]]/(Table1[[#This Row],[Distance (KM)]])</f>
        <v>4.6234042553191488</v>
      </c>
    </row>
    <row r="379" spans="1:27" x14ac:dyDescent="0.3">
      <c r="A379" t="s">
        <v>637</v>
      </c>
      <c r="B379" s="1" t="s">
        <v>1637</v>
      </c>
      <c r="C379" s="1" t="s">
        <v>2124</v>
      </c>
      <c r="D379" s="1" t="s">
        <v>1649</v>
      </c>
      <c r="E379" s="1" t="str">
        <f t="shared" si="21"/>
        <v>2024/01/27</v>
      </c>
      <c r="F379" s="1" t="s">
        <v>1647</v>
      </c>
      <c r="G379" t="str">
        <f t="shared" si="24"/>
        <v>2024/01/27</v>
      </c>
      <c r="H379" s="13" t="s">
        <v>2161</v>
      </c>
      <c r="I379" s="7">
        <f>(Table1[[#This Row],[Actual Arrival]]-Table1[[#This Row],[Ezpected_Arrival_After]])*24</f>
        <v>9.9999999999417923</v>
      </c>
      <c r="J379" s="7">
        <f>(Table1[[#This Row],[Actual_Arrival After]]-Table1[[#This Row],[Ezpected_Arrival_After]])</f>
        <v>0</v>
      </c>
      <c r="K379" s="7">
        <f>IF(Table1[[#This Row],[Actual_Arrival After]]&lt;=Table1[[#This Row],[Ezpected_Arrival_After]],1,0)</f>
        <v>1</v>
      </c>
      <c r="L379" s="7">
        <f>(Table1[[#This Row],[Actual_Arrival After]]-Table1[[#This Row],[Dispatch_After]])</f>
        <v>1</v>
      </c>
      <c r="M379" t="s">
        <v>2029</v>
      </c>
      <c r="N379">
        <v>365</v>
      </c>
      <c r="O379" s="16">
        <v>3530</v>
      </c>
      <c r="P379" s="16">
        <v>326</v>
      </c>
      <c r="Q379">
        <v>29</v>
      </c>
      <c r="R379" t="str">
        <f t="shared" si="22"/>
        <v>OK</v>
      </c>
      <c r="S379" t="s">
        <v>2035</v>
      </c>
      <c r="T379" t="s">
        <v>2040</v>
      </c>
      <c r="U379" t="s">
        <v>2077</v>
      </c>
      <c r="V379" t="s">
        <v>2092</v>
      </c>
      <c r="W379" t="s">
        <v>2097</v>
      </c>
      <c r="X379">
        <v>4</v>
      </c>
      <c r="Y379">
        <f t="shared" si="23"/>
        <v>4</v>
      </c>
      <c r="Z379" s="14" t="str">
        <f>LEFT(Table1[[#This Row],[Rating After]],3)</f>
        <v>4</v>
      </c>
      <c r="AA379" s="11">
        <f>Table1[[#This Row],[Revenue ($)]]/(Table1[[#This Row],[Distance (KM)]])</f>
        <v>9.6712328767123292</v>
      </c>
    </row>
    <row r="380" spans="1:27" x14ac:dyDescent="0.3">
      <c r="A380" t="s">
        <v>636</v>
      </c>
      <c r="B380" s="1" t="s">
        <v>1636</v>
      </c>
      <c r="C380" s="1" t="s">
        <v>2124</v>
      </c>
      <c r="D380" s="1" t="s">
        <v>1648</v>
      </c>
      <c r="E380" s="1" t="str">
        <f t="shared" si="21"/>
        <v>2024/01/27</v>
      </c>
      <c r="F380" s="1" t="s">
        <v>1646</v>
      </c>
      <c r="G380" t="str">
        <f t="shared" si="24"/>
        <v>2024/01/27</v>
      </c>
      <c r="H380" s="13" t="s">
        <v>2161</v>
      </c>
      <c r="I380" s="7">
        <f>(Table1[[#This Row],[Actual Arrival]]-Table1[[#This Row],[Ezpected_Arrival_After]])*24</f>
        <v>9</v>
      </c>
      <c r="J380" s="7">
        <f>(Table1[[#This Row],[Actual_Arrival After]]-Table1[[#This Row],[Ezpected_Arrival_After]])</f>
        <v>0</v>
      </c>
      <c r="K380" s="7">
        <f>IF(Table1[[#This Row],[Actual_Arrival After]]&lt;=Table1[[#This Row],[Ezpected_Arrival_After]],1,0)</f>
        <v>1</v>
      </c>
      <c r="L380" s="7">
        <f>(Table1[[#This Row],[Actual_Arrival After]]-Table1[[#This Row],[Dispatch_After]])</f>
        <v>1</v>
      </c>
      <c r="M380" t="s">
        <v>2027</v>
      </c>
      <c r="N380">
        <v>95</v>
      </c>
      <c r="O380" s="16">
        <v>4746</v>
      </c>
      <c r="P380" s="16">
        <v>384</v>
      </c>
      <c r="Q380">
        <v>8</v>
      </c>
      <c r="R380" t="str">
        <f t="shared" si="22"/>
        <v>OK</v>
      </c>
      <c r="S380" t="s">
        <v>2034</v>
      </c>
      <c r="T380" t="s">
        <v>2039</v>
      </c>
      <c r="U380" t="s">
        <v>2053</v>
      </c>
      <c r="V380" t="s">
        <v>2092</v>
      </c>
      <c r="W380" t="s">
        <v>2096</v>
      </c>
      <c r="X380">
        <v>4.5</v>
      </c>
      <c r="Y380">
        <f t="shared" si="23"/>
        <v>4.5</v>
      </c>
      <c r="Z380" s="14" t="str">
        <f>LEFT(Table1[[#This Row],[Rating After]],3)</f>
        <v>4.5</v>
      </c>
      <c r="AA380" s="11">
        <f>Table1[[#This Row],[Revenue ($)]]/(Table1[[#This Row],[Distance (KM)]])</f>
        <v>49.957894736842107</v>
      </c>
    </row>
    <row r="381" spans="1:27" x14ac:dyDescent="0.3">
      <c r="A381" t="s">
        <v>635</v>
      </c>
      <c r="B381" s="1" t="s">
        <v>1635</v>
      </c>
      <c r="C381" s="1" t="s">
        <v>2124</v>
      </c>
      <c r="D381" s="1" t="s">
        <v>1647</v>
      </c>
      <c r="E381" s="1" t="str">
        <f t="shared" si="21"/>
        <v>2024/01/27</v>
      </c>
      <c r="F381" s="1" t="s">
        <v>1645</v>
      </c>
      <c r="G381" t="str">
        <f t="shared" si="24"/>
        <v>2024/01/27</v>
      </c>
      <c r="H381" s="13" t="s">
        <v>2161</v>
      </c>
      <c r="I381" s="7">
        <f>(Table1[[#This Row],[Actual Arrival]]-Table1[[#This Row],[Ezpected_Arrival_After]])*24</f>
        <v>8.0000000000582077</v>
      </c>
      <c r="J381" s="7">
        <f>(Table1[[#This Row],[Actual_Arrival After]]-Table1[[#This Row],[Ezpected_Arrival_After]])</f>
        <v>0</v>
      </c>
      <c r="K381" s="7">
        <f>IF(Table1[[#This Row],[Actual_Arrival After]]&lt;=Table1[[#This Row],[Ezpected_Arrival_After]],1,0)</f>
        <v>1</v>
      </c>
      <c r="L381" s="7">
        <f>(Table1[[#This Row],[Actual_Arrival After]]-Table1[[#This Row],[Dispatch_After]])</f>
        <v>1</v>
      </c>
      <c r="M381" t="s">
        <v>2031</v>
      </c>
      <c r="N381">
        <v>693</v>
      </c>
      <c r="O381" s="16">
        <v>883</v>
      </c>
      <c r="P381" s="16">
        <v>408</v>
      </c>
      <c r="Q381">
        <v>21</v>
      </c>
      <c r="R381" t="str">
        <f t="shared" si="22"/>
        <v>OK</v>
      </c>
      <c r="S381" t="s">
        <v>2034</v>
      </c>
      <c r="T381" t="s">
        <v>2040</v>
      </c>
      <c r="U381" t="s">
        <v>2055</v>
      </c>
      <c r="V381" t="s">
        <v>2094</v>
      </c>
      <c r="W381" t="s">
        <v>2096</v>
      </c>
      <c r="X381">
        <v>4.2</v>
      </c>
      <c r="Y381">
        <f t="shared" si="23"/>
        <v>4.2</v>
      </c>
      <c r="Z381" s="14" t="str">
        <f>LEFT(Table1[[#This Row],[Rating After]],3)</f>
        <v>4.2</v>
      </c>
      <c r="AA381" s="11">
        <f>Table1[[#This Row],[Revenue ($)]]/(Table1[[#This Row],[Distance (KM)]])</f>
        <v>1.2741702741702741</v>
      </c>
    </row>
    <row r="382" spans="1:27" x14ac:dyDescent="0.3">
      <c r="A382" t="s">
        <v>634</v>
      </c>
      <c r="B382" s="1" t="s">
        <v>1634</v>
      </c>
      <c r="C382" s="1" t="s">
        <v>2124</v>
      </c>
      <c r="D382" s="1" t="s">
        <v>1646</v>
      </c>
      <c r="E382" s="1" t="str">
        <f t="shared" si="21"/>
        <v>2024/01/27</v>
      </c>
      <c r="F382" s="1" t="s">
        <v>1644</v>
      </c>
      <c r="G382" t="str">
        <f t="shared" si="24"/>
        <v>2024/01/27</v>
      </c>
      <c r="H382" s="13" t="s">
        <v>2161</v>
      </c>
      <c r="I382" s="7">
        <f>(Table1[[#This Row],[Actual Arrival]]-Table1[[#This Row],[Ezpected_Arrival_After]])*24</f>
        <v>6.9999999999417923</v>
      </c>
      <c r="J382" s="7">
        <f>(Table1[[#This Row],[Actual_Arrival After]]-Table1[[#This Row],[Ezpected_Arrival_After]])</f>
        <v>0</v>
      </c>
      <c r="K382" s="7">
        <f>IF(Table1[[#This Row],[Actual_Arrival After]]&lt;=Table1[[#This Row],[Ezpected_Arrival_After]],1,0)</f>
        <v>1</v>
      </c>
      <c r="L382" s="7">
        <f>(Table1[[#This Row],[Actual_Arrival After]]-Table1[[#This Row],[Dispatch_After]])</f>
        <v>1</v>
      </c>
      <c r="M382" t="s">
        <v>2032</v>
      </c>
      <c r="N382">
        <v>816</v>
      </c>
      <c r="O382" s="16">
        <v>4466</v>
      </c>
      <c r="P382" s="16">
        <v>222</v>
      </c>
      <c r="Q382">
        <v>2</v>
      </c>
      <c r="R382" t="str">
        <f t="shared" si="22"/>
        <v>OK</v>
      </c>
      <c r="S382" t="s">
        <v>2035</v>
      </c>
      <c r="T382" t="s">
        <v>2040</v>
      </c>
      <c r="U382" t="s">
        <v>2044</v>
      </c>
      <c r="V382" t="s">
        <v>2095</v>
      </c>
      <c r="W382" t="s">
        <v>2096</v>
      </c>
      <c r="X382">
        <v>3.8</v>
      </c>
      <c r="Y382">
        <f t="shared" si="23"/>
        <v>3.8</v>
      </c>
      <c r="Z382" s="14" t="str">
        <f>LEFT(Table1[[#This Row],[Rating After]],3)</f>
        <v>3.8</v>
      </c>
      <c r="AA382" s="11">
        <f>Table1[[#This Row],[Revenue ($)]]/(Table1[[#This Row],[Distance (KM)]])</f>
        <v>5.4730392156862742</v>
      </c>
    </row>
    <row r="383" spans="1:27" x14ac:dyDescent="0.3">
      <c r="A383" t="s">
        <v>633</v>
      </c>
      <c r="B383" s="1" t="s">
        <v>1633</v>
      </c>
      <c r="C383" s="1" t="s">
        <v>2124</v>
      </c>
      <c r="D383" s="1" t="s">
        <v>1645</v>
      </c>
      <c r="E383" s="1" t="str">
        <f t="shared" si="21"/>
        <v>2024/01/27</v>
      </c>
      <c r="F383" s="1" t="s">
        <v>1643</v>
      </c>
      <c r="G383" t="str">
        <f t="shared" si="24"/>
        <v>2024/01/27</v>
      </c>
      <c r="H383" s="13" t="s">
        <v>2161</v>
      </c>
      <c r="I383" s="7">
        <f>(Table1[[#This Row],[Actual Arrival]]-Table1[[#This Row],[Ezpected_Arrival_After]])*24</f>
        <v>6</v>
      </c>
      <c r="J383" s="7">
        <f>(Table1[[#This Row],[Actual_Arrival After]]-Table1[[#This Row],[Ezpected_Arrival_After]])</f>
        <v>0</v>
      </c>
      <c r="K383" s="7">
        <f>IF(Table1[[#This Row],[Actual_Arrival After]]&lt;=Table1[[#This Row],[Ezpected_Arrival_After]],1,0)</f>
        <v>1</v>
      </c>
      <c r="L383" s="7">
        <f>(Table1[[#This Row],[Actual_Arrival After]]-Table1[[#This Row],[Dispatch_After]])</f>
        <v>1</v>
      </c>
      <c r="M383" t="s">
        <v>2029</v>
      </c>
      <c r="N383">
        <v>954</v>
      </c>
      <c r="O383" s="16">
        <v>4782</v>
      </c>
      <c r="P383" s="16">
        <v>554</v>
      </c>
      <c r="Q383">
        <v>27</v>
      </c>
      <c r="R383" t="str">
        <f t="shared" si="22"/>
        <v>OK</v>
      </c>
      <c r="S383" t="s">
        <v>2033</v>
      </c>
      <c r="T383" t="s">
        <v>2038</v>
      </c>
      <c r="U383" t="s">
        <v>2042</v>
      </c>
      <c r="V383" t="s">
        <v>2095</v>
      </c>
      <c r="W383" t="s">
        <v>2097</v>
      </c>
      <c r="X383">
        <v>4.7</v>
      </c>
      <c r="Y383">
        <f t="shared" si="23"/>
        <v>4.7</v>
      </c>
      <c r="Z383" s="14" t="str">
        <f>LEFT(Table1[[#This Row],[Rating After]],3)</f>
        <v>4.7</v>
      </c>
      <c r="AA383" s="11">
        <f>Table1[[#This Row],[Revenue ($)]]/(Table1[[#This Row],[Distance (KM)]])</f>
        <v>5.0125786163522017</v>
      </c>
    </row>
    <row r="384" spans="1:27" x14ac:dyDescent="0.3">
      <c r="A384" t="s">
        <v>632</v>
      </c>
      <c r="B384" s="1" t="s">
        <v>1632</v>
      </c>
      <c r="C384" s="1" t="s">
        <v>2124</v>
      </c>
      <c r="D384" s="1" t="s">
        <v>1644</v>
      </c>
      <c r="E384" s="1" t="str">
        <f t="shared" si="21"/>
        <v>2024/01/27</v>
      </c>
      <c r="F384" s="1" t="s">
        <v>1642</v>
      </c>
      <c r="G384" t="str">
        <f t="shared" si="24"/>
        <v>2024/01/27</v>
      </c>
      <c r="H384" s="13" t="s">
        <v>2161</v>
      </c>
      <c r="I384" s="7">
        <f>(Table1[[#This Row],[Actual Arrival]]-Table1[[#This Row],[Ezpected_Arrival_After]])*24</f>
        <v>5.0000000000582077</v>
      </c>
      <c r="J384" s="7">
        <f>(Table1[[#This Row],[Actual_Arrival After]]-Table1[[#This Row],[Ezpected_Arrival_After]])</f>
        <v>0</v>
      </c>
      <c r="K384" s="7">
        <f>IF(Table1[[#This Row],[Actual_Arrival After]]&lt;=Table1[[#This Row],[Ezpected_Arrival_After]],1,0)</f>
        <v>1</v>
      </c>
      <c r="L384" s="7">
        <f>(Table1[[#This Row],[Actual_Arrival After]]-Table1[[#This Row],[Dispatch_After]])</f>
        <v>1</v>
      </c>
      <c r="M384" t="s">
        <v>2030</v>
      </c>
      <c r="N384">
        <v>950</v>
      </c>
      <c r="O384" s="16">
        <v>2191</v>
      </c>
      <c r="P384" s="16">
        <v>333</v>
      </c>
      <c r="Q384">
        <v>15</v>
      </c>
      <c r="R384" t="str">
        <f t="shared" si="22"/>
        <v>OK</v>
      </c>
      <c r="S384" t="s">
        <v>2034</v>
      </c>
      <c r="T384" t="s">
        <v>2037</v>
      </c>
      <c r="U384" t="s">
        <v>2049</v>
      </c>
      <c r="V384" t="s">
        <v>2092</v>
      </c>
      <c r="W384" t="s">
        <v>2097</v>
      </c>
      <c r="X384">
        <v>4.2</v>
      </c>
      <c r="Y384">
        <f t="shared" si="23"/>
        <v>4.2</v>
      </c>
      <c r="Z384" s="14" t="str">
        <f>LEFT(Table1[[#This Row],[Rating After]],3)</f>
        <v>4.2</v>
      </c>
      <c r="AA384" s="11">
        <f>Table1[[#This Row],[Revenue ($)]]/(Table1[[#This Row],[Distance (KM)]])</f>
        <v>2.3063157894736843</v>
      </c>
    </row>
    <row r="385" spans="1:27" x14ac:dyDescent="0.3">
      <c r="A385" t="s">
        <v>631</v>
      </c>
      <c r="B385" s="1" t="s">
        <v>1631</v>
      </c>
      <c r="C385" s="1" t="s">
        <v>2124</v>
      </c>
      <c r="D385" s="1" t="s">
        <v>1643</v>
      </c>
      <c r="E385" s="1" t="str">
        <f t="shared" si="21"/>
        <v>2024/01/27</v>
      </c>
      <c r="F385" s="1" t="s">
        <v>1641</v>
      </c>
      <c r="G385" t="str">
        <f t="shared" si="24"/>
        <v>2024/01/27</v>
      </c>
      <c r="H385" s="13" t="s">
        <v>2161</v>
      </c>
      <c r="I385" s="7">
        <f>(Table1[[#This Row],[Actual Arrival]]-Table1[[#This Row],[Ezpected_Arrival_After]])*24</f>
        <v>3.9999999999417923</v>
      </c>
      <c r="J385" s="7">
        <f>(Table1[[#This Row],[Actual_Arrival After]]-Table1[[#This Row],[Ezpected_Arrival_After]])</f>
        <v>0</v>
      </c>
      <c r="K385" s="7">
        <f>IF(Table1[[#This Row],[Actual_Arrival After]]&lt;=Table1[[#This Row],[Ezpected_Arrival_After]],1,0)</f>
        <v>1</v>
      </c>
      <c r="L385" s="7">
        <f>(Table1[[#This Row],[Actual_Arrival After]]-Table1[[#This Row],[Dispatch_After]])</f>
        <v>1</v>
      </c>
      <c r="M385" t="s">
        <v>2031</v>
      </c>
      <c r="N385">
        <v>61</v>
      </c>
      <c r="O385" s="16">
        <v>2728</v>
      </c>
      <c r="P385" s="16">
        <v>727</v>
      </c>
      <c r="Q385">
        <v>6</v>
      </c>
      <c r="R385" t="str">
        <f t="shared" si="22"/>
        <v>OK</v>
      </c>
      <c r="S385" t="s">
        <v>2034</v>
      </c>
      <c r="T385" t="s">
        <v>2039</v>
      </c>
      <c r="U385" t="s">
        <v>2059</v>
      </c>
      <c r="V385" t="s">
        <v>2092</v>
      </c>
      <c r="W385" t="s">
        <v>2096</v>
      </c>
      <c r="X385">
        <v>3.8</v>
      </c>
      <c r="Y385">
        <f t="shared" si="23"/>
        <v>3.8</v>
      </c>
      <c r="Z385" s="14" t="str">
        <f>LEFT(Table1[[#This Row],[Rating After]],3)</f>
        <v>3.8</v>
      </c>
      <c r="AA385" s="11">
        <f>Table1[[#This Row],[Revenue ($)]]/(Table1[[#This Row],[Distance (KM)]])</f>
        <v>44.721311475409834</v>
      </c>
    </row>
    <row r="386" spans="1:27" x14ac:dyDescent="0.3">
      <c r="A386" t="s">
        <v>630</v>
      </c>
      <c r="B386" s="1" t="s">
        <v>1630</v>
      </c>
      <c r="C386" s="1" t="s">
        <v>2124</v>
      </c>
      <c r="D386" s="1" t="s">
        <v>1642</v>
      </c>
      <c r="E386" s="1" t="str">
        <f t="shared" ref="E386:E449" si="25">TEXT(D386,"yyyy/mm/dd")</f>
        <v>2024/01/27</v>
      </c>
      <c r="F386" s="1" t="s">
        <v>1640</v>
      </c>
      <c r="G386" t="str">
        <f t="shared" si="24"/>
        <v>2024/01/27</v>
      </c>
      <c r="H386" s="13" t="s">
        <v>2161</v>
      </c>
      <c r="I386" s="7">
        <f>(Table1[[#This Row],[Actual Arrival]]-Table1[[#This Row],[Ezpected_Arrival_After]])*24</f>
        <v>3</v>
      </c>
      <c r="J386" s="7">
        <f>(Table1[[#This Row],[Actual_Arrival After]]-Table1[[#This Row],[Ezpected_Arrival_After]])</f>
        <v>0</v>
      </c>
      <c r="K386" s="7">
        <f>IF(Table1[[#This Row],[Actual_Arrival After]]&lt;=Table1[[#This Row],[Ezpected_Arrival_After]],1,0)</f>
        <v>1</v>
      </c>
      <c r="L386" s="7">
        <f>(Table1[[#This Row],[Actual_Arrival After]]-Table1[[#This Row],[Dispatch_After]])</f>
        <v>1</v>
      </c>
      <c r="M386" t="s">
        <v>2032</v>
      </c>
      <c r="N386">
        <v>910</v>
      </c>
      <c r="O386" s="16">
        <v>3457</v>
      </c>
      <c r="P386" s="16">
        <v>483</v>
      </c>
      <c r="Q386">
        <v>23</v>
      </c>
      <c r="R386" t="str">
        <f t="shared" ref="R386:R449" si="26">IF(Q386&lt;=0, "Flag Record", "OK")</f>
        <v>OK</v>
      </c>
      <c r="S386" t="s">
        <v>2033</v>
      </c>
      <c r="T386" t="s">
        <v>2037</v>
      </c>
      <c r="U386" t="s">
        <v>2088</v>
      </c>
      <c r="V386" t="s">
        <v>2094</v>
      </c>
      <c r="W386" t="s">
        <v>2096</v>
      </c>
      <c r="X386">
        <v>4.5</v>
      </c>
      <c r="Y386">
        <f t="shared" ref="Y386:Y449" si="27">IF(ISBLANK(X386), AVERAGEIFS(X:X, V:V, V386, W:W, W386), X386)</f>
        <v>4.5</v>
      </c>
      <c r="Z386" s="14" t="str">
        <f>LEFT(Table1[[#This Row],[Rating After]],3)</f>
        <v>4.5</v>
      </c>
      <c r="AA386" s="11">
        <f>Table1[[#This Row],[Revenue ($)]]/(Table1[[#This Row],[Distance (KM)]])</f>
        <v>3.7989010989010987</v>
      </c>
    </row>
    <row r="387" spans="1:27" x14ac:dyDescent="0.3">
      <c r="A387" t="s">
        <v>629</v>
      </c>
      <c r="B387" s="1" t="s">
        <v>1629</v>
      </c>
      <c r="C387" s="1" t="s">
        <v>2124</v>
      </c>
      <c r="D387" s="1" t="s">
        <v>1641</v>
      </c>
      <c r="E387" s="1" t="str">
        <f t="shared" si="25"/>
        <v>2024/01/27</v>
      </c>
      <c r="F387" s="1" t="s">
        <v>1639</v>
      </c>
      <c r="G387" t="str">
        <f t="shared" si="24"/>
        <v>2024/01/27</v>
      </c>
      <c r="H387" s="13" t="s">
        <v>2161</v>
      </c>
      <c r="I387" s="7">
        <f>(Table1[[#This Row],[Actual Arrival]]-Table1[[#This Row],[Ezpected_Arrival_After]])*24</f>
        <v>2.0000000000582077</v>
      </c>
      <c r="J387" s="7">
        <f>(Table1[[#This Row],[Actual_Arrival After]]-Table1[[#This Row],[Ezpected_Arrival_After]])</f>
        <v>0</v>
      </c>
      <c r="K387" s="7">
        <f>IF(Table1[[#This Row],[Actual_Arrival After]]&lt;=Table1[[#This Row],[Ezpected_Arrival_After]],1,0)</f>
        <v>1</v>
      </c>
      <c r="L387" s="7">
        <f>(Table1[[#This Row],[Actual_Arrival After]]-Table1[[#This Row],[Dispatch_After]])</f>
        <v>1</v>
      </c>
      <c r="M387" t="s">
        <v>2030</v>
      </c>
      <c r="N387">
        <v>104</v>
      </c>
      <c r="O387" s="16">
        <v>948</v>
      </c>
      <c r="P387" s="16">
        <v>93</v>
      </c>
      <c r="Q387">
        <v>25</v>
      </c>
      <c r="R387" t="str">
        <f t="shared" si="26"/>
        <v>OK</v>
      </c>
      <c r="S387" t="s">
        <v>2033</v>
      </c>
      <c r="T387" t="s">
        <v>2040</v>
      </c>
      <c r="U387" t="s">
        <v>2051</v>
      </c>
      <c r="V387" t="s">
        <v>2094</v>
      </c>
      <c r="W387" t="s">
        <v>2097</v>
      </c>
      <c r="X387">
        <v>3.8</v>
      </c>
      <c r="Y387">
        <f t="shared" si="27"/>
        <v>3.8</v>
      </c>
      <c r="Z387" s="14" t="str">
        <f>LEFT(Table1[[#This Row],[Rating After]],3)</f>
        <v>3.8</v>
      </c>
      <c r="AA387" s="11">
        <f>Table1[[#This Row],[Revenue ($)]]/(Table1[[#This Row],[Distance (KM)]])</f>
        <v>9.115384615384615</v>
      </c>
    </row>
    <row r="388" spans="1:27" x14ac:dyDescent="0.3">
      <c r="A388" t="s">
        <v>628</v>
      </c>
      <c r="B388" s="1" t="s">
        <v>1628</v>
      </c>
      <c r="C388" s="1" t="s">
        <v>2124</v>
      </c>
      <c r="D388" s="1" t="s">
        <v>1640</v>
      </c>
      <c r="E388" s="1" t="str">
        <f t="shared" si="25"/>
        <v>2024/01/27</v>
      </c>
      <c r="F388" s="1" t="s">
        <v>1638</v>
      </c>
      <c r="G388" t="str">
        <f t="shared" si="24"/>
        <v>2024/01/26</v>
      </c>
      <c r="H388" s="13" t="s">
        <v>2161</v>
      </c>
      <c r="I388" s="7">
        <f>(Table1[[#This Row],[Actual Arrival]]-Table1[[#This Row],[Ezpected_Arrival_After]])*24</f>
        <v>24.999999999941792</v>
      </c>
      <c r="J388" s="7">
        <f>(Table1[[#This Row],[Actual_Arrival After]]-Table1[[#This Row],[Ezpected_Arrival_After]])</f>
        <v>1</v>
      </c>
      <c r="K388" s="7">
        <f>IF(Table1[[#This Row],[Actual_Arrival After]]&lt;=Table1[[#This Row],[Ezpected_Arrival_After]],1,0)</f>
        <v>0</v>
      </c>
      <c r="L388" s="7">
        <f>(Table1[[#This Row],[Actual_Arrival After]]-Table1[[#This Row],[Dispatch_After]])</f>
        <v>1</v>
      </c>
      <c r="M388" t="s">
        <v>2031</v>
      </c>
      <c r="N388">
        <v>252</v>
      </c>
      <c r="O388" s="16">
        <v>4658</v>
      </c>
      <c r="P388" s="16">
        <v>70</v>
      </c>
      <c r="Q388">
        <v>25</v>
      </c>
      <c r="R388" t="str">
        <f t="shared" si="26"/>
        <v>OK</v>
      </c>
      <c r="S388" t="s">
        <v>2035</v>
      </c>
      <c r="T388" t="s">
        <v>2038</v>
      </c>
      <c r="U388" t="s">
        <v>2055</v>
      </c>
      <c r="V388" t="s">
        <v>2091</v>
      </c>
      <c r="W388" t="s">
        <v>2096</v>
      </c>
      <c r="X388">
        <v>4.5</v>
      </c>
      <c r="Y388">
        <f t="shared" si="27"/>
        <v>4.5</v>
      </c>
      <c r="Z388" s="14" t="str">
        <f>LEFT(Table1[[#This Row],[Rating After]],3)</f>
        <v>4.5</v>
      </c>
      <c r="AA388" s="11">
        <f>Table1[[#This Row],[Revenue ($)]]/(Table1[[#This Row],[Distance (KM)]])</f>
        <v>18.484126984126984</v>
      </c>
    </row>
    <row r="389" spans="1:27" x14ac:dyDescent="0.3">
      <c r="A389" t="s">
        <v>627</v>
      </c>
      <c r="B389" s="1" t="s">
        <v>1627</v>
      </c>
      <c r="C389" s="1" t="s">
        <v>2124</v>
      </c>
      <c r="D389" s="1" t="s">
        <v>1639</v>
      </c>
      <c r="E389" s="1" t="str">
        <f t="shared" si="25"/>
        <v>2024/01/27</v>
      </c>
      <c r="F389" s="1" t="s">
        <v>1637</v>
      </c>
      <c r="G389" t="str">
        <f t="shared" si="24"/>
        <v>2024/01/26</v>
      </c>
      <c r="H389" s="13" t="s">
        <v>2161</v>
      </c>
      <c r="I389" s="7">
        <f>(Table1[[#This Row],[Actual Arrival]]-Table1[[#This Row],[Ezpected_Arrival_After]])*24</f>
        <v>24</v>
      </c>
      <c r="J389" s="7">
        <f>(Table1[[#This Row],[Actual_Arrival After]]-Table1[[#This Row],[Ezpected_Arrival_After]])</f>
        <v>1</v>
      </c>
      <c r="K389" s="7">
        <f>IF(Table1[[#This Row],[Actual_Arrival After]]&lt;=Table1[[#This Row],[Ezpected_Arrival_After]],1,0)</f>
        <v>0</v>
      </c>
      <c r="L389" s="7">
        <f>(Table1[[#This Row],[Actual_Arrival After]]-Table1[[#This Row],[Dispatch_After]])</f>
        <v>1</v>
      </c>
      <c r="M389" t="s">
        <v>2027</v>
      </c>
      <c r="N389">
        <v>978</v>
      </c>
      <c r="O389" s="16">
        <v>2381</v>
      </c>
      <c r="P389" s="16">
        <v>168</v>
      </c>
      <c r="Q389">
        <v>7</v>
      </c>
      <c r="R389" t="str">
        <f t="shared" si="26"/>
        <v>OK</v>
      </c>
      <c r="S389" t="s">
        <v>2035</v>
      </c>
      <c r="T389" t="s">
        <v>2040</v>
      </c>
      <c r="U389" t="s">
        <v>2086</v>
      </c>
      <c r="V389" t="s">
        <v>2091</v>
      </c>
      <c r="W389" t="s">
        <v>2096</v>
      </c>
      <c r="X389">
        <v>4.5</v>
      </c>
      <c r="Y389">
        <f t="shared" si="27"/>
        <v>4.5</v>
      </c>
      <c r="Z389" s="14" t="str">
        <f>LEFT(Table1[[#This Row],[Rating After]],3)</f>
        <v>4.5</v>
      </c>
      <c r="AA389" s="11">
        <f>Table1[[#This Row],[Revenue ($)]]/(Table1[[#This Row],[Distance (KM)]])</f>
        <v>2.4345603271983638</v>
      </c>
    </row>
    <row r="390" spans="1:27" x14ac:dyDescent="0.3">
      <c r="A390" t="s">
        <v>626</v>
      </c>
      <c r="B390" s="1" t="s">
        <v>1626</v>
      </c>
      <c r="C390" s="1" t="s">
        <v>2124</v>
      </c>
      <c r="D390" s="1" t="s">
        <v>1638</v>
      </c>
      <c r="E390" s="1" t="str">
        <f t="shared" si="25"/>
        <v>2024/01/26</v>
      </c>
      <c r="F390" s="1" t="s">
        <v>1636</v>
      </c>
      <c r="G390" t="str">
        <f t="shared" si="24"/>
        <v>2024/01/26</v>
      </c>
      <c r="H390" s="13" t="s">
        <v>2161</v>
      </c>
      <c r="I390" s="7">
        <f>(Table1[[#This Row],[Actual Arrival]]-Table1[[#This Row],[Ezpected_Arrival_After]])*24</f>
        <v>23.000000000058208</v>
      </c>
      <c r="J390" s="7">
        <f>(Table1[[#This Row],[Actual_Arrival After]]-Table1[[#This Row],[Ezpected_Arrival_After]])</f>
        <v>0</v>
      </c>
      <c r="K390" s="7">
        <f>IF(Table1[[#This Row],[Actual_Arrival After]]&lt;=Table1[[#This Row],[Ezpected_Arrival_After]],1,0)</f>
        <v>1</v>
      </c>
      <c r="L390" s="7">
        <f>(Table1[[#This Row],[Actual_Arrival After]]-Table1[[#This Row],[Dispatch_After]])</f>
        <v>0</v>
      </c>
      <c r="M390" t="s">
        <v>2028</v>
      </c>
      <c r="N390">
        <v>801</v>
      </c>
      <c r="O390" s="16">
        <v>3256</v>
      </c>
      <c r="P390" s="16">
        <v>496</v>
      </c>
      <c r="Q390">
        <v>12</v>
      </c>
      <c r="R390" t="str">
        <f t="shared" si="26"/>
        <v>OK</v>
      </c>
      <c r="S390" t="s">
        <v>2034</v>
      </c>
      <c r="T390" t="s">
        <v>2037</v>
      </c>
      <c r="U390" t="s">
        <v>2083</v>
      </c>
      <c r="V390" t="s">
        <v>2094</v>
      </c>
      <c r="W390" t="s">
        <v>2096</v>
      </c>
      <c r="X390">
        <v>4.2</v>
      </c>
      <c r="Y390">
        <f t="shared" si="27"/>
        <v>4.2</v>
      </c>
      <c r="Z390" s="14" t="str">
        <f>LEFT(Table1[[#This Row],[Rating After]],3)</f>
        <v>4.2</v>
      </c>
      <c r="AA390" s="11">
        <f>Table1[[#This Row],[Revenue ($)]]/(Table1[[#This Row],[Distance (KM)]])</f>
        <v>4.0649188514357055</v>
      </c>
    </row>
    <row r="391" spans="1:27" x14ac:dyDescent="0.3">
      <c r="A391" t="s">
        <v>625</v>
      </c>
      <c r="B391" s="1" t="s">
        <v>1625</v>
      </c>
      <c r="C391" s="1" t="s">
        <v>2124</v>
      </c>
      <c r="D391" s="1" t="s">
        <v>1637</v>
      </c>
      <c r="E391" s="1" t="str">
        <f t="shared" si="25"/>
        <v>2024/01/26</v>
      </c>
      <c r="F391" s="1" t="s">
        <v>1635</v>
      </c>
      <c r="G391" t="str">
        <f t="shared" si="24"/>
        <v>2024/01/26</v>
      </c>
      <c r="H391" s="13" t="s">
        <v>2161</v>
      </c>
      <c r="I391" s="7">
        <f>(Table1[[#This Row],[Actual Arrival]]-Table1[[#This Row],[Ezpected_Arrival_After]])*24</f>
        <v>21.999999999941792</v>
      </c>
      <c r="J391" s="7">
        <f>(Table1[[#This Row],[Actual_Arrival After]]-Table1[[#This Row],[Ezpected_Arrival_After]])</f>
        <v>0</v>
      </c>
      <c r="K391" s="7">
        <f>IF(Table1[[#This Row],[Actual_Arrival After]]&lt;=Table1[[#This Row],[Ezpected_Arrival_After]],1,0)</f>
        <v>1</v>
      </c>
      <c r="L391" s="7">
        <f>(Table1[[#This Row],[Actual_Arrival After]]-Table1[[#This Row],[Dispatch_After]])</f>
        <v>0</v>
      </c>
      <c r="M391" t="s">
        <v>2028</v>
      </c>
      <c r="N391">
        <v>859</v>
      </c>
      <c r="O391" s="16">
        <v>2481</v>
      </c>
      <c r="P391" s="16">
        <v>640</v>
      </c>
      <c r="Q391">
        <v>10</v>
      </c>
      <c r="R391" t="str">
        <f t="shared" si="26"/>
        <v>OK</v>
      </c>
      <c r="S391" t="s">
        <v>2036</v>
      </c>
      <c r="T391" t="s">
        <v>2038</v>
      </c>
      <c r="U391" t="s">
        <v>2051</v>
      </c>
      <c r="V391" t="s">
        <v>2092</v>
      </c>
      <c r="W391" t="s">
        <v>2097</v>
      </c>
      <c r="X391">
        <v>4</v>
      </c>
      <c r="Y391">
        <f t="shared" si="27"/>
        <v>4</v>
      </c>
      <c r="Z391" s="14" t="str">
        <f>LEFT(Table1[[#This Row],[Rating After]],3)</f>
        <v>4</v>
      </c>
      <c r="AA391" s="11">
        <f>Table1[[#This Row],[Revenue ($)]]/(Table1[[#This Row],[Distance (KM)]])</f>
        <v>2.8882421420256112</v>
      </c>
    </row>
    <row r="392" spans="1:27" x14ac:dyDescent="0.3">
      <c r="A392" t="s">
        <v>624</v>
      </c>
      <c r="B392" s="1" t="s">
        <v>1624</v>
      </c>
      <c r="C392" s="1" t="s">
        <v>2124</v>
      </c>
      <c r="D392" s="1" t="s">
        <v>1636</v>
      </c>
      <c r="E392" s="1" t="str">
        <f t="shared" si="25"/>
        <v>2024/01/26</v>
      </c>
      <c r="F392" s="1" t="s">
        <v>1634</v>
      </c>
      <c r="G392" t="str">
        <f t="shared" si="24"/>
        <v>2024/01/26</v>
      </c>
      <c r="H392" s="13" t="s">
        <v>2161</v>
      </c>
      <c r="I392" s="7">
        <f>(Table1[[#This Row],[Actual Arrival]]-Table1[[#This Row],[Ezpected_Arrival_After]])*24</f>
        <v>21</v>
      </c>
      <c r="J392" s="7">
        <f>(Table1[[#This Row],[Actual_Arrival After]]-Table1[[#This Row],[Ezpected_Arrival_After]])</f>
        <v>0</v>
      </c>
      <c r="K392" s="7">
        <f>IF(Table1[[#This Row],[Actual_Arrival After]]&lt;=Table1[[#This Row],[Ezpected_Arrival_After]],1,0)</f>
        <v>1</v>
      </c>
      <c r="L392" s="7">
        <f>(Table1[[#This Row],[Actual_Arrival After]]-Table1[[#This Row],[Dispatch_After]])</f>
        <v>0</v>
      </c>
      <c r="M392" t="s">
        <v>2031</v>
      </c>
      <c r="N392">
        <v>226</v>
      </c>
      <c r="O392" s="16">
        <v>1281</v>
      </c>
      <c r="P392" s="16">
        <v>741</v>
      </c>
      <c r="Q392">
        <v>1</v>
      </c>
      <c r="R392" t="str">
        <f t="shared" si="26"/>
        <v>OK</v>
      </c>
      <c r="S392" t="s">
        <v>2035</v>
      </c>
      <c r="T392" t="s">
        <v>2040</v>
      </c>
      <c r="U392" t="s">
        <v>2045</v>
      </c>
      <c r="V392" t="s">
        <v>2091</v>
      </c>
      <c r="W392" t="s">
        <v>2096</v>
      </c>
      <c r="Y392">
        <f t="shared" si="27"/>
        <v>4.3169491525423709</v>
      </c>
      <c r="Z392" s="14" t="str">
        <f>LEFT(Table1[[#This Row],[Rating After]],3)</f>
        <v>4.3</v>
      </c>
      <c r="AA392" s="11">
        <f>Table1[[#This Row],[Revenue ($)]]/(Table1[[#This Row],[Distance (KM)]])</f>
        <v>5.668141592920354</v>
      </c>
    </row>
    <row r="393" spans="1:27" x14ac:dyDescent="0.3">
      <c r="A393" t="s">
        <v>623</v>
      </c>
      <c r="B393" s="1" t="s">
        <v>1623</v>
      </c>
      <c r="C393" s="1" t="s">
        <v>2124</v>
      </c>
      <c r="D393" s="1" t="s">
        <v>1635</v>
      </c>
      <c r="E393" s="1" t="str">
        <f t="shared" si="25"/>
        <v>2024/01/26</v>
      </c>
      <c r="F393" s="1" t="s">
        <v>1633</v>
      </c>
      <c r="G393" t="str">
        <f t="shared" ref="G393:G456" si="28">TEXT(F393,"yyyy/mm/dd")</f>
        <v>2024/01/26</v>
      </c>
      <c r="H393" s="13" t="s">
        <v>2161</v>
      </c>
      <c r="I393" s="7">
        <f>(Table1[[#This Row],[Actual Arrival]]-Table1[[#This Row],[Ezpected_Arrival_After]])*24</f>
        <v>20.000000000058208</v>
      </c>
      <c r="J393" s="7">
        <f>(Table1[[#This Row],[Actual_Arrival After]]-Table1[[#This Row],[Ezpected_Arrival_After]])</f>
        <v>0</v>
      </c>
      <c r="K393" s="7">
        <f>IF(Table1[[#This Row],[Actual_Arrival After]]&lt;=Table1[[#This Row],[Ezpected_Arrival_After]],1,0)</f>
        <v>1</v>
      </c>
      <c r="L393" s="7">
        <f>(Table1[[#This Row],[Actual_Arrival After]]-Table1[[#This Row],[Dispatch_After]])</f>
        <v>0</v>
      </c>
      <c r="M393" t="s">
        <v>2029</v>
      </c>
      <c r="N393">
        <v>888</v>
      </c>
      <c r="O393" s="16">
        <v>3012</v>
      </c>
      <c r="P393" s="16">
        <v>457</v>
      </c>
      <c r="Q393">
        <v>25</v>
      </c>
      <c r="R393" t="str">
        <f t="shared" si="26"/>
        <v>OK</v>
      </c>
      <c r="S393" t="s">
        <v>2034</v>
      </c>
      <c r="T393" t="s">
        <v>2037</v>
      </c>
      <c r="U393" t="s">
        <v>2042</v>
      </c>
      <c r="V393" t="s">
        <v>2095</v>
      </c>
      <c r="W393" t="s">
        <v>2096</v>
      </c>
      <c r="Y393">
        <f t="shared" si="27"/>
        <v>4.2802816901408436</v>
      </c>
      <c r="Z393" s="14" t="str">
        <f>LEFT(Table1[[#This Row],[Rating After]],3)</f>
        <v>4.2</v>
      </c>
      <c r="AA393" s="11">
        <f>Table1[[#This Row],[Revenue ($)]]/(Table1[[#This Row],[Distance (KM)]])</f>
        <v>3.3918918918918921</v>
      </c>
    </row>
    <row r="394" spans="1:27" x14ac:dyDescent="0.3">
      <c r="A394" t="s">
        <v>622</v>
      </c>
      <c r="B394" s="1" t="s">
        <v>1622</v>
      </c>
      <c r="C394" s="1" t="s">
        <v>2124</v>
      </c>
      <c r="D394" s="1" t="s">
        <v>1634</v>
      </c>
      <c r="E394" s="1" t="str">
        <f t="shared" si="25"/>
        <v>2024/01/26</v>
      </c>
      <c r="F394" s="1" t="s">
        <v>1632</v>
      </c>
      <c r="G394" t="str">
        <f t="shared" si="28"/>
        <v>2024/01/26</v>
      </c>
      <c r="H394" s="13" t="s">
        <v>2161</v>
      </c>
      <c r="I394" s="7">
        <f>(Table1[[#This Row],[Actual Arrival]]-Table1[[#This Row],[Ezpected_Arrival_After]])*24</f>
        <v>18.999999999941792</v>
      </c>
      <c r="J394" s="7">
        <f>(Table1[[#This Row],[Actual_Arrival After]]-Table1[[#This Row],[Ezpected_Arrival_After]])</f>
        <v>0</v>
      </c>
      <c r="K394" s="7">
        <f>IF(Table1[[#This Row],[Actual_Arrival After]]&lt;=Table1[[#This Row],[Ezpected_Arrival_After]],1,0)</f>
        <v>1</v>
      </c>
      <c r="L394" s="7">
        <f>(Table1[[#This Row],[Actual_Arrival After]]-Table1[[#This Row],[Dispatch_After]])</f>
        <v>0</v>
      </c>
      <c r="M394" t="s">
        <v>2030</v>
      </c>
      <c r="N394">
        <v>604</v>
      </c>
      <c r="O394" s="16">
        <v>4430</v>
      </c>
      <c r="P394" s="16">
        <v>355</v>
      </c>
      <c r="Q394">
        <v>19</v>
      </c>
      <c r="R394" t="str">
        <f t="shared" si="26"/>
        <v>OK</v>
      </c>
      <c r="S394" t="s">
        <v>2034</v>
      </c>
      <c r="T394" t="s">
        <v>2040</v>
      </c>
      <c r="U394" t="s">
        <v>2087</v>
      </c>
      <c r="V394" t="s">
        <v>2095</v>
      </c>
      <c r="W394" t="s">
        <v>2096</v>
      </c>
      <c r="X394">
        <v>4</v>
      </c>
      <c r="Y394">
        <f t="shared" si="27"/>
        <v>4</v>
      </c>
      <c r="Z394" s="14" t="str">
        <f>LEFT(Table1[[#This Row],[Rating After]],3)</f>
        <v>4</v>
      </c>
      <c r="AA394" s="11">
        <f>Table1[[#This Row],[Revenue ($)]]/(Table1[[#This Row],[Distance (KM)]])</f>
        <v>7.3344370860927155</v>
      </c>
    </row>
    <row r="395" spans="1:27" x14ac:dyDescent="0.3">
      <c r="A395" t="s">
        <v>621</v>
      </c>
      <c r="B395" s="1" t="s">
        <v>1621</v>
      </c>
      <c r="C395" s="1" t="s">
        <v>2124</v>
      </c>
      <c r="D395" s="1" t="s">
        <v>1633</v>
      </c>
      <c r="E395" s="1" t="str">
        <f t="shared" si="25"/>
        <v>2024/01/26</v>
      </c>
      <c r="F395" s="1" t="s">
        <v>1631</v>
      </c>
      <c r="G395" t="str">
        <f t="shared" si="28"/>
        <v>2024/01/26</v>
      </c>
      <c r="H395" s="13" t="s">
        <v>2161</v>
      </c>
      <c r="I395" s="7">
        <f>(Table1[[#This Row],[Actual Arrival]]-Table1[[#This Row],[Ezpected_Arrival_After]])*24</f>
        <v>18</v>
      </c>
      <c r="J395" s="7">
        <f>(Table1[[#This Row],[Actual_Arrival After]]-Table1[[#This Row],[Ezpected_Arrival_After]])</f>
        <v>0</v>
      </c>
      <c r="K395" s="7">
        <f>IF(Table1[[#This Row],[Actual_Arrival After]]&lt;=Table1[[#This Row],[Ezpected_Arrival_After]],1,0)</f>
        <v>1</v>
      </c>
      <c r="L395" s="7">
        <f>(Table1[[#This Row],[Actual_Arrival After]]-Table1[[#This Row],[Dispatch_After]])</f>
        <v>0</v>
      </c>
      <c r="M395" t="s">
        <v>2028</v>
      </c>
      <c r="N395">
        <v>233</v>
      </c>
      <c r="O395" s="16">
        <v>3740</v>
      </c>
      <c r="P395" s="16">
        <v>726</v>
      </c>
      <c r="Q395">
        <v>23</v>
      </c>
      <c r="R395" t="str">
        <f t="shared" si="26"/>
        <v>OK</v>
      </c>
      <c r="S395" t="s">
        <v>2034</v>
      </c>
      <c r="T395" t="s">
        <v>2039</v>
      </c>
      <c r="U395" t="s">
        <v>2044</v>
      </c>
      <c r="V395" t="s">
        <v>2095</v>
      </c>
      <c r="W395" t="s">
        <v>2097</v>
      </c>
      <c r="X395">
        <v>4.7</v>
      </c>
      <c r="Y395">
        <f t="shared" si="27"/>
        <v>4.7</v>
      </c>
      <c r="Z395" s="14" t="str">
        <f>LEFT(Table1[[#This Row],[Rating After]],3)</f>
        <v>4.7</v>
      </c>
      <c r="AA395" s="11">
        <f>Table1[[#This Row],[Revenue ($)]]/(Table1[[#This Row],[Distance (KM)]])</f>
        <v>16.051502145922747</v>
      </c>
    </row>
    <row r="396" spans="1:27" x14ac:dyDescent="0.3">
      <c r="A396" t="s">
        <v>620</v>
      </c>
      <c r="B396" s="1" t="s">
        <v>1620</v>
      </c>
      <c r="C396" s="1" t="s">
        <v>2124</v>
      </c>
      <c r="D396" s="1" t="s">
        <v>1632</v>
      </c>
      <c r="E396" s="1" t="str">
        <f t="shared" si="25"/>
        <v>2024/01/26</v>
      </c>
      <c r="F396" s="1" t="s">
        <v>1630</v>
      </c>
      <c r="G396" t="str">
        <f t="shared" si="28"/>
        <v>2024/01/26</v>
      </c>
      <c r="H396" s="13" t="s">
        <v>2161</v>
      </c>
      <c r="I396" s="7">
        <f>(Table1[[#This Row],[Actual Arrival]]-Table1[[#This Row],[Ezpected_Arrival_After]])*24</f>
        <v>17.000000000058208</v>
      </c>
      <c r="J396" s="7">
        <f>(Table1[[#This Row],[Actual_Arrival After]]-Table1[[#This Row],[Ezpected_Arrival_After]])</f>
        <v>0</v>
      </c>
      <c r="K396" s="7">
        <f>IF(Table1[[#This Row],[Actual_Arrival After]]&lt;=Table1[[#This Row],[Ezpected_Arrival_After]],1,0)</f>
        <v>1</v>
      </c>
      <c r="L396" s="7">
        <f>(Table1[[#This Row],[Actual_Arrival After]]-Table1[[#This Row],[Dispatch_After]])</f>
        <v>0</v>
      </c>
      <c r="M396" t="s">
        <v>2029</v>
      </c>
      <c r="N396">
        <v>692</v>
      </c>
      <c r="O396" s="16">
        <v>4560</v>
      </c>
      <c r="P396" s="16">
        <v>305</v>
      </c>
      <c r="Q396">
        <v>17</v>
      </c>
      <c r="R396" t="str">
        <f t="shared" si="26"/>
        <v>OK</v>
      </c>
      <c r="S396" t="s">
        <v>2033</v>
      </c>
      <c r="T396" t="s">
        <v>2038</v>
      </c>
      <c r="U396" t="s">
        <v>2082</v>
      </c>
      <c r="V396" t="s">
        <v>2094</v>
      </c>
      <c r="W396" t="s">
        <v>2097</v>
      </c>
      <c r="X396">
        <v>4.7</v>
      </c>
      <c r="Y396">
        <f t="shared" si="27"/>
        <v>4.7</v>
      </c>
      <c r="Z396" s="14" t="str">
        <f>LEFT(Table1[[#This Row],[Rating After]],3)</f>
        <v>4.7</v>
      </c>
      <c r="AA396" s="11">
        <f>Table1[[#This Row],[Revenue ($)]]/(Table1[[#This Row],[Distance (KM)]])</f>
        <v>6.5895953757225429</v>
      </c>
    </row>
    <row r="397" spans="1:27" x14ac:dyDescent="0.3">
      <c r="A397" t="s">
        <v>619</v>
      </c>
      <c r="B397" s="1" t="s">
        <v>1619</v>
      </c>
      <c r="C397" s="1" t="s">
        <v>2124</v>
      </c>
      <c r="D397" s="1" t="s">
        <v>1631</v>
      </c>
      <c r="E397" s="1" t="str">
        <f t="shared" si="25"/>
        <v>2024/01/26</v>
      </c>
      <c r="F397" s="1" t="s">
        <v>1629</v>
      </c>
      <c r="G397" t="str">
        <f t="shared" si="28"/>
        <v>2024/01/26</v>
      </c>
      <c r="H397" s="13" t="s">
        <v>2161</v>
      </c>
      <c r="I397" s="7">
        <f>(Table1[[#This Row],[Actual Arrival]]-Table1[[#This Row],[Ezpected_Arrival_After]])*24</f>
        <v>15.999999999941792</v>
      </c>
      <c r="J397" s="7">
        <f>(Table1[[#This Row],[Actual_Arrival After]]-Table1[[#This Row],[Ezpected_Arrival_After]])</f>
        <v>0</v>
      </c>
      <c r="K397" s="7">
        <f>IF(Table1[[#This Row],[Actual_Arrival After]]&lt;=Table1[[#This Row],[Ezpected_Arrival_After]],1,0)</f>
        <v>1</v>
      </c>
      <c r="L397" s="7">
        <f>(Table1[[#This Row],[Actual_Arrival After]]-Table1[[#This Row],[Dispatch_After]])</f>
        <v>0</v>
      </c>
      <c r="M397" t="s">
        <v>2030</v>
      </c>
      <c r="N397">
        <v>901</v>
      </c>
      <c r="O397" s="16">
        <v>2294</v>
      </c>
      <c r="P397" s="16">
        <v>164</v>
      </c>
      <c r="Q397">
        <v>21</v>
      </c>
      <c r="R397" t="str">
        <f t="shared" si="26"/>
        <v>OK</v>
      </c>
      <c r="S397" t="s">
        <v>2035</v>
      </c>
      <c r="T397" t="s">
        <v>2038</v>
      </c>
      <c r="U397" t="s">
        <v>2049</v>
      </c>
      <c r="V397" t="s">
        <v>2093</v>
      </c>
      <c r="W397" t="s">
        <v>2096</v>
      </c>
      <c r="Y397">
        <f t="shared" si="27"/>
        <v>4.2184210526315784</v>
      </c>
      <c r="Z397" s="14" t="str">
        <f>LEFT(Table1[[#This Row],[Rating After]],3)</f>
        <v>4.2</v>
      </c>
      <c r="AA397" s="11">
        <f>Table1[[#This Row],[Revenue ($)]]/(Table1[[#This Row],[Distance (KM)]])</f>
        <v>2.5460599334073253</v>
      </c>
    </row>
    <row r="398" spans="1:27" x14ac:dyDescent="0.3">
      <c r="A398" t="s">
        <v>618</v>
      </c>
      <c r="B398" s="1" t="s">
        <v>1618</v>
      </c>
      <c r="C398" s="1" t="s">
        <v>2124</v>
      </c>
      <c r="D398" s="1" t="s">
        <v>1630</v>
      </c>
      <c r="E398" s="1" t="str">
        <f t="shared" si="25"/>
        <v>2024/01/26</v>
      </c>
      <c r="F398" s="1" t="s">
        <v>1628</v>
      </c>
      <c r="G398" t="str">
        <f t="shared" si="28"/>
        <v>2024/01/26</v>
      </c>
      <c r="H398" s="13" t="s">
        <v>2161</v>
      </c>
      <c r="I398" s="7">
        <f>(Table1[[#This Row],[Actual Arrival]]-Table1[[#This Row],[Ezpected_Arrival_After]])*24</f>
        <v>15</v>
      </c>
      <c r="J398" s="7">
        <f>(Table1[[#This Row],[Actual_Arrival After]]-Table1[[#This Row],[Ezpected_Arrival_After]])</f>
        <v>0</v>
      </c>
      <c r="K398" s="7">
        <f>IF(Table1[[#This Row],[Actual_Arrival After]]&lt;=Table1[[#This Row],[Ezpected_Arrival_After]],1,0)</f>
        <v>1</v>
      </c>
      <c r="L398" s="7">
        <f>(Table1[[#This Row],[Actual_Arrival After]]-Table1[[#This Row],[Dispatch_After]])</f>
        <v>0</v>
      </c>
      <c r="M398" t="s">
        <v>2030</v>
      </c>
      <c r="N398">
        <v>106</v>
      </c>
      <c r="O398" s="16">
        <v>1476</v>
      </c>
      <c r="P398" s="16">
        <v>596</v>
      </c>
      <c r="Q398">
        <v>12</v>
      </c>
      <c r="R398" t="str">
        <f t="shared" si="26"/>
        <v>OK</v>
      </c>
      <c r="S398" t="s">
        <v>2033</v>
      </c>
      <c r="T398" t="s">
        <v>2040</v>
      </c>
      <c r="U398" t="s">
        <v>2053</v>
      </c>
      <c r="V398" t="s">
        <v>2095</v>
      </c>
      <c r="W398" t="s">
        <v>2096</v>
      </c>
      <c r="Y398">
        <f t="shared" si="27"/>
        <v>4.2802816901408436</v>
      </c>
      <c r="Z398" s="14" t="str">
        <f>LEFT(Table1[[#This Row],[Rating After]],3)</f>
        <v>4.2</v>
      </c>
      <c r="AA398" s="11">
        <f>Table1[[#This Row],[Revenue ($)]]/(Table1[[#This Row],[Distance (KM)]])</f>
        <v>13.924528301886792</v>
      </c>
    </row>
    <row r="399" spans="1:27" x14ac:dyDescent="0.3">
      <c r="A399" t="s">
        <v>617</v>
      </c>
      <c r="B399" s="1" t="s">
        <v>1617</v>
      </c>
      <c r="C399" s="1" t="s">
        <v>2124</v>
      </c>
      <c r="D399" s="1" t="s">
        <v>1629</v>
      </c>
      <c r="E399" s="1" t="str">
        <f t="shared" si="25"/>
        <v>2024/01/26</v>
      </c>
      <c r="F399" s="1" t="s">
        <v>1627</v>
      </c>
      <c r="G399" t="str">
        <f t="shared" si="28"/>
        <v>2024/01/26</v>
      </c>
      <c r="H399" s="13" t="s">
        <v>2161</v>
      </c>
      <c r="I399" s="7">
        <f>(Table1[[#This Row],[Actual Arrival]]-Table1[[#This Row],[Ezpected_Arrival_After]])*24</f>
        <v>14.000000000058208</v>
      </c>
      <c r="J399" s="7">
        <f>(Table1[[#This Row],[Actual_Arrival After]]-Table1[[#This Row],[Ezpected_Arrival_After]])</f>
        <v>0</v>
      </c>
      <c r="K399" s="7">
        <f>IF(Table1[[#This Row],[Actual_Arrival After]]&lt;=Table1[[#This Row],[Ezpected_Arrival_After]],1,0)</f>
        <v>1</v>
      </c>
      <c r="L399" s="7">
        <f>(Table1[[#This Row],[Actual_Arrival After]]-Table1[[#This Row],[Dispatch_After]])</f>
        <v>0</v>
      </c>
      <c r="M399" t="s">
        <v>2029</v>
      </c>
      <c r="N399">
        <v>945</v>
      </c>
      <c r="O399" s="16">
        <v>857</v>
      </c>
      <c r="P399" s="16">
        <v>289</v>
      </c>
      <c r="Q399">
        <v>28</v>
      </c>
      <c r="R399" t="str">
        <f t="shared" si="26"/>
        <v>OK</v>
      </c>
      <c r="S399" t="s">
        <v>2036</v>
      </c>
      <c r="T399" t="s">
        <v>2038</v>
      </c>
      <c r="U399" t="s">
        <v>2061</v>
      </c>
      <c r="V399" t="s">
        <v>2091</v>
      </c>
      <c r="W399" t="s">
        <v>2097</v>
      </c>
      <c r="X399">
        <v>4</v>
      </c>
      <c r="Y399">
        <f t="shared" si="27"/>
        <v>4</v>
      </c>
      <c r="Z399" s="14" t="str">
        <f>LEFT(Table1[[#This Row],[Rating After]],3)</f>
        <v>4</v>
      </c>
      <c r="AA399" s="11">
        <f>Table1[[#This Row],[Revenue ($)]]/(Table1[[#This Row],[Distance (KM)]])</f>
        <v>0.90687830687830684</v>
      </c>
    </row>
    <row r="400" spans="1:27" x14ac:dyDescent="0.3">
      <c r="A400" t="s">
        <v>616</v>
      </c>
      <c r="B400" s="1" t="s">
        <v>1616</v>
      </c>
      <c r="C400" s="1" t="s">
        <v>2124</v>
      </c>
      <c r="D400" s="1" t="s">
        <v>1628</v>
      </c>
      <c r="E400" s="1" t="str">
        <f t="shared" si="25"/>
        <v>2024/01/26</v>
      </c>
      <c r="F400" s="1" t="s">
        <v>1626</v>
      </c>
      <c r="G400" t="str">
        <f t="shared" si="28"/>
        <v>2024/01/26</v>
      </c>
      <c r="H400" s="13" t="s">
        <v>2161</v>
      </c>
      <c r="I400" s="7">
        <f>(Table1[[#This Row],[Actual Arrival]]-Table1[[#This Row],[Ezpected_Arrival_After]])*24</f>
        <v>12.999999999941792</v>
      </c>
      <c r="J400" s="7">
        <f>(Table1[[#This Row],[Actual_Arrival After]]-Table1[[#This Row],[Ezpected_Arrival_After]])</f>
        <v>0</v>
      </c>
      <c r="K400" s="7">
        <f>IF(Table1[[#This Row],[Actual_Arrival After]]&lt;=Table1[[#This Row],[Ezpected_Arrival_After]],1,0)</f>
        <v>1</v>
      </c>
      <c r="L400" s="7">
        <f>(Table1[[#This Row],[Actual_Arrival After]]-Table1[[#This Row],[Dispatch_After]])</f>
        <v>0</v>
      </c>
      <c r="M400" t="s">
        <v>2031</v>
      </c>
      <c r="N400">
        <v>419</v>
      </c>
      <c r="O400" s="16">
        <v>3377</v>
      </c>
      <c r="P400" s="16">
        <v>484</v>
      </c>
      <c r="Q400">
        <v>27</v>
      </c>
      <c r="R400" t="str">
        <f t="shared" si="26"/>
        <v>OK</v>
      </c>
      <c r="S400" t="s">
        <v>2034</v>
      </c>
      <c r="T400" t="s">
        <v>2040</v>
      </c>
      <c r="U400" t="s">
        <v>2070</v>
      </c>
      <c r="V400" t="s">
        <v>2093</v>
      </c>
      <c r="W400" t="s">
        <v>2096</v>
      </c>
      <c r="Y400">
        <f t="shared" si="27"/>
        <v>4.2184210526315784</v>
      </c>
      <c r="Z400" s="14" t="str">
        <f>LEFT(Table1[[#This Row],[Rating After]],3)</f>
        <v>4.2</v>
      </c>
      <c r="AA400" s="11">
        <f>Table1[[#This Row],[Revenue ($)]]/(Table1[[#This Row],[Distance (KM)]])</f>
        <v>8.0596658711217177</v>
      </c>
    </row>
    <row r="401" spans="1:27" x14ac:dyDescent="0.3">
      <c r="A401" t="s">
        <v>615</v>
      </c>
      <c r="B401" s="1" t="s">
        <v>1615</v>
      </c>
      <c r="C401" s="1" t="s">
        <v>2124</v>
      </c>
      <c r="D401" s="1" t="s">
        <v>1627</v>
      </c>
      <c r="E401" s="1" t="str">
        <f t="shared" si="25"/>
        <v>2024/01/26</v>
      </c>
      <c r="F401" s="1" t="s">
        <v>1625</v>
      </c>
      <c r="G401" t="str">
        <f t="shared" si="28"/>
        <v>2024/01/26</v>
      </c>
      <c r="H401" s="13" t="s">
        <v>2161</v>
      </c>
      <c r="I401" s="7">
        <f>(Table1[[#This Row],[Actual Arrival]]-Table1[[#This Row],[Ezpected_Arrival_After]])*24</f>
        <v>12</v>
      </c>
      <c r="J401" s="7">
        <f>(Table1[[#This Row],[Actual_Arrival After]]-Table1[[#This Row],[Ezpected_Arrival_After]])</f>
        <v>0</v>
      </c>
      <c r="K401" s="7">
        <f>IF(Table1[[#This Row],[Actual_Arrival After]]&lt;=Table1[[#This Row],[Ezpected_Arrival_After]],1,0)</f>
        <v>1</v>
      </c>
      <c r="L401" s="7">
        <f>(Table1[[#This Row],[Actual_Arrival After]]-Table1[[#This Row],[Dispatch_After]])</f>
        <v>0</v>
      </c>
      <c r="M401" t="s">
        <v>2029</v>
      </c>
      <c r="N401">
        <v>362</v>
      </c>
      <c r="O401" s="16">
        <v>804</v>
      </c>
      <c r="P401" s="16">
        <v>778</v>
      </c>
      <c r="Q401">
        <v>11</v>
      </c>
      <c r="R401" t="str">
        <f t="shared" si="26"/>
        <v>OK</v>
      </c>
      <c r="S401" t="s">
        <v>2033</v>
      </c>
      <c r="T401" t="s">
        <v>2037</v>
      </c>
      <c r="U401" t="s">
        <v>2081</v>
      </c>
      <c r="V401" t="s">
        <v>2092</v>
      </c>
      <c r="W401" t="s">
        <v>2097</v>
      </c>
      <c r="X401">
        <v>4.2</v>
      </c>
      <c r="Y401">
        <f t="shared" si="27"/>
        <v>4.2</v>
      </c>
      <c r="Z401" s="14" t="str">
        <f>LEFT(Table1[[#This Row],[Rating After]],3)</f>
        <v>4.2</v>
      </c>
      <c r="AA401" s="11">
        <f>Table1[[#This Row],[Revenue ($)]]/(Table1[[#This Row],[Distance (KM)]])</f>
        <v>2.2209944751381214</v>
      </c>
    </row>
    <row r="402" spans="1:27" x14ac:dyDescent="0.3">
      <c r="A402" t="s">
        <v>614</v>
      </c>
      <c r="B402" s="1" t="s">
        <v>1614</v>
      </c>
      <c r="C402" s="1" t="s">
        <v>2123</v>
      </c>
      <c r="D402" s="1" t="s">
        <v>1626</v>
      </c>
      <c r="E402" s="1" t="str">
        <f t="shared" si="25"/>
        <v>2024/01/26</v>
      </c>
      <c r="F402" s="1" t="s">
        <v>1624</v>
      </c>
      <c r="G402" t="str">
        <f t="shared" si="28"/>
        <v>2024/01/26</v>
      </c>
      <c r="H402" s="13" t="s">
        <v>2161</v>
      </c>
      <c r="I402" s="7">
        <f>(Table1[[#This Row],[Actual Arrival]]-Table1[[#This Row],[Ezpected_Arrival_After]])*24</f>
        <v>11.000000000058208</v>
      </c>
      <c r="J402" s="7">
        <f>(Table1[[#This Row],[Actual_Arrival After]]-Table1[[#This Row],[Ezpected_Arrival_After]])</f>
        <v>0</v>
      </c>
      <c r="K402" s="7">
        <f>IF(Table1[[#This Row],[Actual_Arrival After]]&lt;=Table1[[#This Row],[Ezpected_Arrival_After]],1,0)</f>
        <v>1</v>
      </c>
      <c r="L402" s="7">
        <f>(Table1[[#This Row],[Actual_Arrival After]]-Table1[[#This Row],[Dispatch_After]])</f>
        <v>1</v>
      </c>
      <c r="M402" t="s">
        <v>2028</v>
      </c>
      <c r="N402">
        <v>506</v>
      </c>
      <c r="O402" s="16">
        <v>4436</v>
      </c>
      <c r="P402" s="16">
        <v>133</v>
      </c>
      <c r="Q402">
        <v>15</v>
      </c>
      <c r="R402" t="str">
        <f t="shared" si="26"/>
        <v>OK</v>
      </c>
      <c r="S402" t="s">
        <v>2035</v>
      </c>
      <c r="T402" t="s">
        <v>2037</v>
      </c>
      <c r="U402" t="s">
        <v>2074</v>
      </c>
      <c r="V402" t="s">
        <v>2092</v>
      </c>
      <c r="W402" t="s">
        <v>2097</v>
      </c>
      <c r="Y402">
        <f t="shared" si="27"/>
        <v>4.280555555555555</v>
      </c>
      <c r="Z402" s="14" t="str">
        <f>LEFT(Table1[[#This Row],[Rating After]],3)</f>
        <v>4.2</v>
      </c>
      <c r="AA402" s="11">
        <f>Table1[[#This Row],[Revenue ($)]]/(Table1[[#This Row],[Distance (KM)]])</f>
        <v>8.766798418972332</v>
      </c>
    </row>
    <row r="403" spans="1:27" x14ac:dyDescent="0.3">
      <c r="A403" t="s">
        <v>613</v>
      </c>
      <c r="B403" s="1" t="s">
        <v>1613</v>
      </c>
      <c r="C403" s="1" t="s">
        <v>2123</v>
      </c>
      <c r="D403" s="1" t="s">
        <v>1625</v>
      </c>
      <c r="E403" s="1" t="str">
        <f t="shared" si="25"/>
        <v>2024/01/26</v>
      </c>
      <c r="F403" s="1" t="s">
        <v>1623</v>
      </c>
      <c r="G403" t="str">
        <f t="shared" si="28"/>
        <v>2024/01/26</v>
      </c>
      <c r="H403" s="13" t="s">
        <v>2161</v>
      </c>
      <c r="I403" s="7">
        <f>(Table1[[#This Row],[Actual Arrival]]-Table1[[#This Row],[Ezpected_Arrival_After]])*24</f>
        <v>9.9999999999417923</v>
      </c>
      <c r="J403" s="7">
        <f>(Table1[[#This Row],[Actual_Arrival After]]-Table1[[#This Row],[Ezpected_Arrival_After]])</f>
        <v>0</v>
      </c>
      <c r="K403" s="7">
        <f>IF(Table1[[#This Row],[Actual_Arrival After]]&lt;=Table1[[#This Row],[Ezpected_Arrival_After]],1,0)</f>
        <v>1</v>
      </c>
      <c r="L403" s="7">
        <f>(Table1[[#This Row],[Actual_Arrival After]]-Table1[[#This Row],[Dispatch_After]])</f>
        <v>1</v>
      </c>
      <c r="M403" t="s">
        <v>2029</v>
      </c>
      <c r="N403">
        <v>677</v>
      </c>
      <c r="O403" s="16">
        <v>2922</v>
      </c>
      <c r="P403" s="16">
        <v>710</v>
      </c>
      <c r="Q403">
        <v>26</v>
      </c>
      <c r="R403" t="str">
        <f t="shared" si="26"/>
        <v>OK</v>
      </c>
      <c r="S403" t="s">
        <v>2033</v>
      </c>
      <c r="T403" t="s">
        <v>2040</v>
      </c>
      <c r="U403" t="s">
        <v>2048</v>
      </c>
      <c r="V403" t="s">
        <v>2092</v>
      </c>
      <c r="W403" t="s">
        <v>2097</v>
      </c>
      <c r="Y403">
        <f t="shared" si="27"/>
        <v>4.280555555555555</v>
      </c>
      <c r="Z403" s="14" t="str">
        <f>LEFT(Table1[[#This Row],[Rating After]],3)</f>
        <v>4.2</v>
      </c>
      <c r="AA403" s="11">
        <f>Table1[[#This Row],[Revenue ($)]]/(Table1[[#This Row],[Distance (KM)]])</f>
        <v>4.3161004431314627</v>
      </c>
    </row>
    <row r="404" spans="1:27" x14ac:dyDescent="0.3">
      <c r="A404" t="s">
        <v>612</v>
      </c>
      <c r="B404" s="1" t="s">
        <v>1612</v>
      </c>
      <c r="C404" s="1" t="s">
        <v>2123</v>
      </c>
      <c r="D404" s="1" t="s">
        <v>1624</v>
      </c>
      <c r="E404" s="1" t="str">
        <f t="shared" si="25"/>
        <v>2024/01/26</v>
      </c>
      <c r="F404" s="1" t="s">
        <v>1622</v>
      </c>
      <c r="G404" t="str">
        <f t="shared" si="28"/>
        <v>2024/01/26</v>
      </c>
      <c r="H404" s="13" t="s">
        <v>2161</v>
      </c>
      <c r="I404" s="7">
        <f>(Table1[[#This Row],[Actual Arrival]]-Table1[[#This Row],[Ezpected_Arrival_After]])*24</f>
        <v>9</v>
      </c>
      <c r="J404" s="7">
        <f>(Table1[[#This Row],[Actual_Arrival After]]-Table1[[#This Row],[Ezpected_Arrival_After]])</f>
        <v>0</v>
      </c>
      <c r="K404" s="7">
        <f>IF(Table1[[#This Row],[Actual_Arrival After]]&lt;=Table1[[#This Row],[Ezpected_Arrival_After]],1,0)</f>
        <v>1</v>
      </c>
      <c r="L404" s="7">
        <f>(Table1[[#This Row],[Actual_Arrival After]]-Table1[[#This Row],[Dispatch_After]])</f>
        <v>1</v>
      </c>
      <c r="M404" t="s">
        <v>2032</v>
      </c>
      <c r="N404">
        <v>73</v>
      </c>
      <c r="O404" s="16">
        <v>1743</v>
      </c>
      <c r="P404" s="16">
        <v>487</v>
      </c>
      <c r="Q404">
        <v>23</v>
      </c>
      <c r="R404" t="str">
        <f t="shared" si="26"/>
        <v>OK</v>
      </c>
      <c r="S404" t="s">
        <v>2036</v>
      </c>
      <c r="T404" t="s">
        <v>2040</v>
      </c>
      <c r="U404" t="s">
        <v>2080</v>
      </c>
      <c r="V404" t="s">
        <v>2094</v>
      </c>
      <c r="W404" t="s">
        <v>2097</v>
      </c>
      <c r="Y404">
        <f t="shared" si="27"/>
        <v>4.2263888888888879</v>
      </c>
      <c r="Z404" s="14" t="str">
        <f>LEFT(Table1[[#This Row],[Rating After]],3)</f>
        <v>4.2</v>
      </c>
      <c r="AA404" s="11">
        <f>Table1[[#This Row],[Revenue ($)]]/(Table1[[#This Row],[Distance (KM)]])</f>
        <v>23.876712328767123</v>
      </c>
    </row>
    <row r="405" spans="1:27" x14ac:dyDescent="0.3">
      <c r="A405" t="s">
        <v>611</v>
      </c>
      <c r="B405" s="1" t="s">
        <v>1611</v>
      </c>
      <c r="C405" s="1" t="s">
        <v>2123</v>
      </c>
      <c r="D405" s="1" t="s">
        <v>1623</v>
      </c>
      <c r="E405" s="1" t="str">
        <f t="shared" si="25"/>
        <v>2024/01/26</v>
      </c>
      <c r="F405" s="1" t="s">
        <v>1621</v>
      </c>
      <c r="G405" t="str">
        <f t="shared" si="28"/>
        <v>2024/01/26</v>
      </c>
      <c r="H405" s="13" t="s">
        <v>2161</v>
      </c>
      <c r="I405" s="7">
        <f>(Table1[[#This Row],[Actual Arrival]]-Table1[[#This Row],[Ezpected_Arrival_After]])*24</f>
        <v>8.0000000000582077</v>
      </c>
      <c r="J405" s="7">
        <f>(Table1[[#This Row],[Actual_Arrival After]]-Table1[[#This Row],[Ezpected_Arrival_After]])</f>
        <v>0</v>
      </c>
      <c r="K405" s="7">
        <f>IF(Table1[[#This Row],[Actual_Arrival After]]&lt;=Table1[[#This Row],[Ezpected_Arrival_After]],1,0)</f>
        <v>1</v>
      </c>
      <c r="L405" s="7">
        <f>(Table1[[#This Row],[Actual_Arrival After]]-Table1[[#This Row],[Dispatch_After]])</f>
        <v>1</v>
      </c>
      <c r="M405" t="s">
        <v>2027</v>
      </c>
      <c r="N405">
        <v>634</v>
      </c>
      <c r="O405" s="16">
        <v>3994</v>
      </c>
      <c r="P405" s="16">
        <v>456</v>
      </c>
      <c r="Q405">
        <v>17</v>
      </c>
      <c r="R405" t="str">
        <f t="shared" si="26"/>
        <v>OK</v>
      </c>
      <c r="S405" t="s">
        <v>2033</v>
      </c>
      <c r="T405" t="s">
        <v>2037</v>
      </c>
      <c r="U405" t="s">
        <v>2065</v>
      </c>
      <c r="V405" t="s">
        <v>2093</v>
      </c>
      <c r="W405" t="s">
        <v>2097</v>
      </c>
      <c r="X405">
        <v>4.7</v>
      </c>
      <c r="Y405">
        <f t="shared" si="27"/>
        <v>4.7</v>
      </c>
      <c r="Z405" s="14" t="str">
        <f>LEFT(Table1[[#This Row],[Rating After]],3)</f>
        <v>4.7</v>
      </c>
      <c r="AA405" s="11">
        <f>Table1[[#This Row],[Revenue ($)]]/(Table1[[#This Row],[Distance (KM)]])</f>
        <v>6.2996845425867507</v>
      </c>
    </row>
    <row r="406" spans="1:27" x14ac:dyDescent="0.3">
      <c r="A406" t="s">
        <v>610</v>
      </c>
      <c r="B406" s="1" t="s">
        <v>1610</v>
      </c>
      <c r="C406" s="1" t="s">
        <v>2123</v>
      </c>
      <c r="D406" s="1" t="s">
        <v>1622</v>
      </c>
      <c r="E406" s="1" t="str">
        <f t="shared" si="25"/>
        <v>2024/01/26</v>
      </c>
      <c r="F406" s="1" t="s">
        <v>1620</v>
      </c>
      <c r="G406" t="str">
        <f t="shared" si="28"/>
        <v>2024/01/26</v>
      </c>
      <c r="H406" s="13" t="s">
        <v>2161</v>
      </c>
      <c r="I406" s="7">
        <f>(Table1[[#This Row],[Actual Arrival]]-Table1[[#This Row],[Ezpected_Arrival_After]])*24</f>
        <v>6.9999999999417923</v>
      </c>
      <c r="J406" s="7">
        <f>(Table1[[#This Row],[Actual_Arrival After]]-Table1[[#This Row],[Ezpected_Arrival_After]])</f>
        <v>0</v>
      </c>
      <c r="K406" s="7">
        <f>IF(Table1[[#This Row],[Actual_Arrival After]]&lt;=Table1[[#This Row],[Ezpected_Arrival_After]],1,0)</f>
        <v>1</v>
      </c>
      <c r="L406" s="7">
        <f>(Table1[[#This Row],[Actual_Arrival After]]-Table1[[#This Row],[Dispatch_After]])</f>
        <v>1</v>
      </c>
      <c r="M406" t="s">
        <v>2029</v>
      </c>
      <c r="N406">
        <v>812</v>
      </c>
      <c r="O406" s="16">
        <v>3052</v>
      </c>
      <c r="P406" s="16">
        <v>691</v>
      </c>
      <c r="Q406">
        <v>27</v>
      </c>
      <c r="R406" t="str">
        <f t="shared" si="26"/>
        <v>OK</v>
      </c>
      <c r="S406" t="s">
        <v>2036</v>
      </c>
      <c r="T406" t="s">
        <v>2039</v>
      </c>
      <c r="U406" t="s">
        <v>2082</v>
      </c>
      <c r="V406" t="s">
        <v>2092</v>
      </c>
      <c r="W406" t="s">
        <v>2096</v>
      </c>
      <c r="Y406">
        <f t="shared" si="27"/>
        <v>4.2649999999999979</v>
      </c>
      <c r="Z406" s="14" t="str">
        <f>LEFT(Table1[[#This Row],[Rating After]],3)</f>
        <v>4.2</v>
      </c>
      <c r="AA406" s="11">
        <f>Table1[[#This Row],[Revenue ($)]]/(Table1[[#This Row],[Distance (KM)]])</f>
        <v>3.7586206896551726</v>
      </c>
    </row>
    <row r="407" spans="1:27" x14ac:dyDescent="0.3">
      <c r="A407" t="s">
        <v>609</v>
      </c>
      <c r="B407" s="1" t="s">
        <v>1609</v>
      </c>
      <c r="C407" s="1" t="s">
        <v>2123</v>
      </c>
      <c r="D407" s="1" t="s">
        <v>1621</v>
      </c>
      <c r="E407" s="1" t="str">
        <f t="shared" si="25"/>
        <v>2024/01/26</v>
      </c>
      <c r="F407" s="1" t="s">
        <v>1619</v>
      </c>
      <c r="G407" t="str">
        <f t="shared" si="28"/>
        <v>2024/01/26</v>
      </c>
      <c r="H407" s="13" t="s">
        <v>2161</v>
      </c>
      <c r="I407" s="7">
        <f>(Table1[[#This Row],[Actual Arrival]]-Table1[[#This Row],[Ezpected_Arrival_After]])*24</f>
        <v>6</v>
      </c>
      <c r="J407" s="7">
        <f>(Table1[[#This Row],[Actual_Arrival After]]-Table1[[#This Row],[Ezpected_Arrival_After]])</f>
        <v>0</v>
      </c>
      <c r="K407" s="7">
        <f>IF(Table1[[#This Row],[Actual_Arrival After]]&lt;=Table1[[#This Row],[Ezpected_Arrival_After]],1,0)</f>
        <v>1</v>
      </c>
      <c r="L407" s="7">
        <f>(Table1[[#This Row],[Actual_Arrival After]]-Table1[[#This Row],[Dispatch_After]])</f>
        <v>1</v>
      </c>
      <c r="M407" t="s">
        <v>2030</v>
      </c>
      <c r="N407">
        <v>494</v>
      </c>
      <c r="O407" s="16">
        <v>899</v>
      </c>
      <c r="P407" s="16">
        <v>586</v>
      </c>
      <c r="Q407">
        <v>16</v>
      </c>
      <c r="R407" t="str">
        <f t="shared" si="26"/>
        <v>OK</v>
      </c>
      <c r="S407" t="s">
        <v>2034</v>
      </c>
      <c r="T407" t="s">
        <v>2037</v>
      </c>
      <c r="U407" t="s">
        <v>2044</v>
      </c>
      <c r="V407" t="s">
        <v>2091</v>
      </c>
      <c r="W407" t="s">
        <v>2096</v>
      </c>
      <c r="Y407">
        <f t="shared" si="27"/>
        <v>4.3169491525423709</v>
      </c>
      <c r="Z407" s="14" t="str">
        <f>LEFT(Table1[[#This Row],[Rating After]],3)</f>
        <v>4.3</v>
      </c>
      <c r="AA407" s="11">
        <f>Table1[[#This Row],[Revenue ($)]]/(Table1[[#This Row],[Distance (KM)]])</f>
        <v>1.819838056680162</v>
      </c>
    </row>
    <row r="408" spans="1:27" x14ac:dyDescent="0.3">
      <c r="A408" t="s">
        <v>608</v>
      </c>
      <c r="B408" s="1" t="s">
        <v>1608</v>
      </c>
      <c r="C408" s="1" t="s">
        <v>2123</v>
      </c>
      <c r="D408" s="1" t="s">
        <v>1620</v>
      </c>
      <c r="E408" s="1" t="str">
        <f t="shared" si="25"/>
        <v>2024/01/26</v>
      </c>
      <c r="F408" s="1" t="s">
        <v>1618</v>
      </c>
      <c r="G408" t="str">
        <f t="shared" si="28"/>
        <v>2024/01/26</v>
      </c>
      <c r="H408" s="13" t="s">
        <v>2161</v>
      </c>
      <c r="I408" s="7">
        <f>(Table1[[#This Row],[Actual Arrival]]-Table1[[#This Row],[Ezpected_Arrival_After]])*24</f>
        <v>5.0000000000582077</v>
      </c>
      <c r="J408" s="7">
        <f>(Table1[[#This Row],[Actual_Arrival After]]-Table1[[#This Row],[Ezpected_Arrival_After]])</f>
        <v>0</v>
      </c>
      <c r="K408" s="7">
        <f>IF(Table1[[#This Row],[Actual_Arrival After]]&lt;=Table1[[#This Row],[Ezpected_Arrival_After]],1,0)</f>
        <v>1</v>
      </c>
      <c r="L408" s="7">
        <f>(Table1[[#This Row],[Actual_Arrival After]]-Table1[[#This Row],[Dispatch_After]])</f>
        <v>1</v>
      </c>
      <c r="M408" t="s">
        <v>2031</v>
      </c>
      <c r="N408">
        <v>229</v>
      </c>
      <c r="O408" s="16">
        <v>1249</v>
      </c>
      <c r="P408" s="16">
        <v>248</v>
      </c>
      <c r="Q408">
        <v>9</v>
      </c>
      <c r="R408" t="str">
        <f t="shared" si="26"/>
        <v>OK</v>
      </c>
      <c r="S408" t="s">
        <v>2033</v>
      </c>
      <c r="T408" t="s">
        <v>2040</v>
      </c>
      <c r="U408" t="s">
        <v>2068</v>
      </c>
      <c r="V408" t="s">
        <v>2095</v>
      </c>
      <c r="W408" t="s">
        <v>2097</v>
      </c>
      <c r="X408">
        <v>4.5</v>
      </c>
      <c r="Y408">
        <f t="shared" si="27"/>
        <v>4.5</v>
      </c>
      <c r="Z408" s="14" t="str">
        <f>LEFT(Table1[[#This Row],[Rating After]],3)</f>
        <v>4.5</v>
      </c>
      <c r="AA408" s="11">
        <f>Table1[[#This Row],[Revenue ($)]]/(Table1[[#This Row],[Distance (KM)]])</f>
        <v>5.4541484716157207</v>
      </c>
    </row>
    <row r="409" spans="1:27" x14ac:dyDescent="0.3">
      <c r="A409" t="s">
        <v>607</v>
      </c>
      <c r="B409" s="1" t="s">
        <v>1607</v>
      </c>
      <c r="C409" s="1" t="s">
        <v>2123</v>
      </c>
      <c r="D409" s="1" t="s">
        <v>1619</v>
      </c>
      <c r="E409" s="1" t="str">
        <f t="shared" si="25"/>
        <v>2024/01/26</v>
      </c>
      <c r="F409" s="1" t="s">
        <v>1617</v>
      </c>
      <c r="G409" t="str">
        <f t="shared" si="28"/>
        <v>2024/01/26</v>
      </c>
      <c r="H409" s="13" t="s">
        <v>2161</v>
      </c>
      <c r="I409" s="7">
        <f>(Table1[[#This Row],[Actual Arrival]]-Table1[[#This Row],[Ezpected_Arrival_After]])*24</f>
        <v>3.9999999999417923</v>
      </c>
      <c r="J409" s="7">
        <f>(Table1[[#This Row],[Actual_Arrival After]]-Table1[[#This Row],[Ezpected_Arrival_After]])</f>
        <v>0</v>
      </c>
      <c r="K409" s="7">
        <f>IF(Table1[[#This Row],[Actual_Arrival After]]&lt;=Table1[[#This Row],[Ezpected_Arrival_After]],1,0)</f>
        <v>1</v>
      </c>
      <c r="L409" s="7">
        <f>(Table1[[#This Row],[Actual_Arrival After]]-Table1[[#This Row],[Dispatch_After]])</f>
        <v>1</v>
      </c>
      <c r="M409" t="s">
        <v>2032</v>
      </c>
      <c r="N409">
        <v>802</v>
      </c>
      <c r="O409" s="16">
        <v>4522</v>
      </c>
      <c r="P409" s="16">
        <v>242</v>
      </c>
      <c r="Q409">
        <v>4</v>
      </c>
      <c r="R409" t="str">
        <f t="shared" si="26"/>
        <v>OK</v>
      </c>
      <c r="S409" t="s">
        <v>2036</v>
      </c>
      <c r="T409" t="s">
        <v>2038</v>
      </c>
      <c r="U409" t="s">
        <v>2062</v>
      </c>
      <c r="V409" t="s">
        <v>2091</v>
      </c>
      <c r="W409" t="s">
        <v>2096</v>
      </c>
      <c r="Y409">
        <f t="shared" si="27"/>
        <v>4.3169491525423709</v>
      </c>
      <c r="Z409" s="14" t="str">
        <f>LEFT(Table1[[#This Row],[Rating After]],3)</f>
        <v>4.3</v>
      </c>
      <c r="AA409" s="11">
        <f>Table1[[#This Row],[Revenue ($)]]/(Table1[[#This Row],[Distance (KM)]])</f>
        <v>5.6384039900249379</v>
      </c>
    </row>
    <row r="410" spans="1:27" x14ac:dyDescent="0.3">
      <c r="A410" t="s">
        <v>606</v>
      </c>
      <c r="B410" s="1" t="s">
        <v>1606</v>
      </c>
      <c r="C410" s="1" t="s">
        <v>2123</v>
      </c>
      <c r="D410" s="1" t="s">
        <v>1618</v>
      </c>
      <c r="E410" s="1" t="str">
        <f t="shared" si="25"/>
        <v>2024/01/26</v>
      </c>
      <c r="F410" s="1" t="s">
        <v>1616</v>
      </c>
      <c r="G410" t="str">
        <f t="shared" si="28"/>
        <v>2024/01/26</v>
      </c>
      <c r="H410" s="13" t="s">
        <v>2161</v>
      </c>
      <c r="I410" s="7">
        <f>(Table1[[#This Row],[Actual Arrival]]-Table1[[#This Row],[Ezpected_Arrival_After]])*24</f>
        <v>3</v>
      </c>
      <c r="J410" s="7">
        <f>(Table1[[#This Row],[Actual_Arrival After]]-Table1[[#This Row],[Ezpected_Arrival_After]])</f>
        <v>0</v>
      </c>
      <c r="K410" s="7">
        <f>IF(Table1[[#This Row],[Actual_Arrival After]]&lt;=Table1[[#This Row],[Ezpected_Arrival_After]],1,0)</f>
        <v>1</v>
      </c>
      <c r="L410" s="7">
        <f>(Table1[[#This Row],[Actual_Arrival After]]-Table1[[#This Row],[Dispatch_After]])</f>
        <v>1</v>
      </c>
      <c r="M410" t="s">
        <v>2027</v>
      </c>
      <c r="N410">
        <v>305</v>
      </c>
      <c r="O410" s="16">
        <v>974</v>
      </c>
      <c r="P410" s="16">
        <v>502</v>
      </c>
      <c r="Q410">
        <v>17</v>
      </c>
      <c r="R410" t="str">
        <f t="shared" si="26"/>
        <v>OK</v>
      </c>
      <c r="S410" t="s">
        <v>2036</v>
      </c>
      <c r="T410" t="s">
        <v>2038</v>
      </c>
      <c r="U410" t="s">
        <v>2075</v>
      </c>
      <c r="V410" t="s">
        <v>2093</v>
      </c>
      <c r="W410" t="s">
        <v>2097</v>
      </c>
      <c r="X410">
        <v>4</v>
      </c>
      <c r="Y410">
        <f t="shared" si="27"/>
        <v>4</v>
      </c>
      <c r="Z410" s="14" t="str">
        <f>LEFT(Table1[[#This Row],[Rating After]],3)</f>
        <v>4</v>
      </c>
      <c r="AA410" s="11">
        <f>Table1[[#This Row],[Revenue ($)]]/(Table1[[#This Row],[Distance (KM)]])</f>
        <v>3.1934426229508195</v>
      </c>
    </row>
    <row r="411" spans="1:27" x14ac:dyDescent="0.3">
      <c r="A411" t="s">
        <v>605</v>
      </c>
      <c r="B411" s="1" t="s">
        <v>1605</v>
      </c>
      <c r="C411" s="1" t="s">
        <v>2123</v>
      </c>
      <c r="D411" s="1" t="s">
        <v>1617</v>
      </c>
      <c r="E411" s="1" t="str">
        <f t="shared" si="25"/>
        <v>2024/01/26</v>
      </c>
      <c r="F411" s="1" t="s">
        <v>1615</v>
      </c>
      <c r="G411" t="str">
        <f t="shared" si="28"/>
        <v>2024/01/26</v>
      </c>
      <c r="H411" s="13" t="s">
        <v>2161</v>
      </c>
      <c r="I411" s="7">
        <f>(Table1[[#This Row],[Actual Arrival]]-Table1[[#This Row],[Ezpected_Arrival_After]])*24</f>
        <v>2.0000000000582077</v>
      </c>
      <c r="J411" s="7">
        <f>(Table1[[#This Row],[Actual_Arrival After]]-Table1[[#This Row],[Ezpected_Arrival_After]])</f>
        <v>0</v>
      </c>
      <c r="K411" s="7">
        <f>IF(Table1[[#This Row],[Actual_Arrival After]]&lt;=Table1[[#This Row],[Ezpected_Arrival_After]],1,0)</f>
        <v>1</v>
      </c>
      <c r="L411" s="7">
        <f>(Table1[[#This Row],[Actual_Arrival After]]-Table1[[#This Row],[Dispatch_After]])</f>
        <v>1</v>
      </c>
      <c r="M411" t="s">
        <v>2030</v>
      </c>
      <c r="N411">
        <v>265</v>
      </c>
      <c r="O411" s="16">
        <v>4668</v>
      </c>
      <c r="P411" s="16">
        <v>310</v>
      </c>
      <c r="Q411">
        <v>9</v>
      </c>
      <c r="R411" t="str">
        <f t="shared" si="26"/>
        <v>OK</v>
      </c>
      <c r="S411" t="s">
        <v>2035</v>
      </c>
      <c r="T411" t="s">
        <v>2040</v>
      </c>
      <c r="U411" t="s">
        <v>2053</v>
      </c>
      <c r="V411" t="s">
        <v>2091</v>
      </c>
      <c r="W411" t="s">
        <v>2096</v>
      </c>
      <c r="X411">
        <v>4</v>
      </c>
      <c r="Y411">
        <f t="shared" si="27"/>
        <v>4</v>
      </c>
      <c r="Z411" s="14" t="str">
        <f>LEFT(Table1[[#This Row],[Rating After]],3)</f>
        <v>4</v>
      </c>
      <c r="AA411" s="11">
        <f>Table1[[#This Row],[Revenue ($)]]/(Table1[[#This Row],[Distance (KM)]])</f>
        <v>17.61509433962264</v>
      </c>
    </row>
    <row r="412" spans="1:27" x14ac:dyDescent="0.3">
      <c r="A412" t="s">
        <v>604</v>
      </c>
      <c r="B412" s="1" t="s">
        <v>1604</v>
      </c>
      <c r="C412" s="1" t="s">
        <v>2123</v>
      </c>
      <c r="D412" s="1" t="s">
        <v>1616</v>
      </c>
      <c r="E412" s="1" t="str">
        <f t="shared" si="25"/>
        <v>2024/01/26</v>
      </c>
      <c r="F412" s="1" t="s">
        <v>1614</v>
      </c>
      <c r="G412" t="str">
        <f t="shared" si="28"/>
        <v>2024/01/25</v>
      </c>
      <c r="H412" s="13" t="s">
        <v>2161</v>
      </c>
      <c r="I412" s="7">
        <f>(Table1[[#This Row],[Actual Arrival]]-Table1[[#This Row],[Ezpected_Arrival_After]])*24</f>
        <v>24.999999999941792</v>
      </c>
      <c r="J412" s="7">
        <f>(Table1[[#This Row],[Actual_Arrival After]]-Table1[[#This Row],[Ezpected_Arrival_After]])</f>
        <v>1</v>
      </c>
      <c r="K412" s="7">
        <f>IF(Table1[[#This Row],[Actual_Arrival After]]&lt;=Table1[[#This Row],[Ezpected_Arrival_After]],1,0)</f>
        <v>0</v>
      </c>
      <c r="L412" s="7">
        <f>(Table1[[#This Row],[Actual_Arrival After]]-Table1[[#This Row],[Dispatch_After]])</f>
        <v>1</v>
      </c>
      <c r="M412" t="s">
        <v>2028</v>
      </c>
      <c r="N412">
        <v>456</v>
      </c>
      <c r="O412" s="16">
        <v>2010</v>
      </c>
      <c r="P412" s="16">
        <v>482</v>
      </c>
      <c r="Q412">
        <v>28</v>
      </c>
      <c r="R412" t="str">
        <f t="shared" si="26"/>
        <v>OK</v>
      </c>
      <c r="S412" t="s">
        <v>2034</v>
      </c>
      <c r="T412" t="s">
        <v>2040</v>
      </c>
      <c r="U412" t="s">
        <v>2057</v>
      </c>
      <c r="V412" t="s">
        <v>2092</v>
      </c>
      <c r="W412" t="s">
        <v>2096</v>
      </c>
      <c r="Y412">
        <f t="shared" si="27"/>
        <v>4.2649999999999979</v>
      </c>
      <c r="Z412" s="14" t="str">
        <f>LEFT(Table1[[#This Row],[Rating After]],3)</f>
        <v>4.2</v>
      </c>
      <c r="AA412" s="11">
        <f>Table1[[#This Row],[Revenue ($)]]/(Table1[[#This Row],[Distance (KM)]])</f>
        <v>4.4078947368421053</v>
      </c>
    </row>
    <row r="413" spans="1:27" x14ac:dyDescent="0.3">
      <c r="A413" t="s">
        <v>603</v>
      </c>
      <c r="B413" s="1" t="s">
        <v>1603</v>
      </c>
      <c r="C413" s="1" t="s">
        <v>2123</v>
      </c>
      <c r="D413" s="1" t="s">
        <v>1615</v>
      </c>
      <c r="E413" s="1" t="str">
        <f t="shared" si="25"/>
        <v>2024/01/26</v>
      </c>
      <c r="F413" s="1" t="s">
        <v>1613</v>
      </c>
      <c r="G413" t="str">
        <f t="shared" si="28"/>
        <v>2024/01/25</v>
      </c>
      <c r="H413" s="13" t="s">
        <v>2161</v>
      </c>
      <c r="I413" s="7">
        <f>(Table1[[#This Row],[Actual Arrival]]-Table1[[#This Row],[Ezpected_Arrival_After]])*24</f>
        <v>24</v>
      </c>
      <c r="J413" s="7">
        <f>(Table1[[#This Row],[Actual_Arrival After]]-Table1[[#This Row],[Ezpected_Arrival_After]])</f>
        <v>1</v>
      </c>
      <c r="K413" s="7">
        <f>IF(Table1[[#This Row],[Actual_Arrival After]]&lt;=Table1[[#This Row],[Ezpected_Arrival_After]],1,0)</f>
        <v>0</v>
      </c>
      <c r="L413" s="7">
        <f>(Table1[[#This Row],[Actual_Arrival After]]-Table1[[#This Row],[Dispatch_After]])</f>
        <v>1</v>
      </c>
      <c r="M413" t="s">
        <v>2027</v>
      </c>
      <c r="N413">
        <v>485</v>
      </c>
      <c r="O413" s="16">
        <v>2969</v>
      </c>
      <c r="P413" s="16">
        <v>357</v>
      </c>
      <c r="Q413">
        <v>24</v>
      </c>
      <c r="R413" t="str">
        <f t="shared" si="26"/>
        <v>OK</v>
      </c>
      <c r="S413" t="s">
        <v>2033</v>
      </c>
      <c r="T413" t="s">
        <v>2040</v>
      </c>
      <c r="U413" t="s">
        <v>2050</v>
      </c>
      <c r="V413" t="s">
        <v>2092</v>
      </c>
      <c r="W413" t="s">
        <v>2097</v>
      </c>
      <c r="X413">
        <v>3.8</v>
      </c>
      <c r="Y413">
        <f t="shared" si="27"/>
        <v>3.8</v>
      </c>
      <c r="Z413" s="14" t="str">
        <f>LEFT(Table1[[#This Row],[Rating After]],3)</f>
        <v>3.8</v>
      </c>
      <c r="AA413" s="11">
        <f>Table1[[#This Row],[Revenue ($)]]/(Table1[[#This Row],[Distance (KM)]])</f>
        <v>6.121649484536082</v>
      </c>
    </row>
    <row r="414" spans="1:27" x14ac:dyDescent="0.3">
      <c r="A414" t="s">
        <v>602</v>
      </c>
      <c r="B414" s="1" t="s">
        <v>1602</v>
      </c>
      <c r="C414" s="1" t="s">
        <v>2123</v>
      </c>
      <c r="D414" s="1" t="s">
        <v>1614</v>
      </c>
      <c r="E414" s="1" t="str">
        <f t="shared" si="25"/>
        <v>2024/01/25</v>
      </c>
      <c r="F414" s="1" t="s">
        <v>1612</v>
      </c>
      <c r="G414" t="str">
        <f t="shared" si="28"/>
        <v>2024/01/25</v>
      </c>
      <c r="H414" s="13" t="s">
        <v>2161</v>
      </c>
      <c r="I414" s="7">
        <f>(Table1[[#This Row],[Actual Arrival]]-Table1[[#This Row],[Ezpected_Arrival_After]])*24</f>
        <v>23.000000000058208</v>
      </c>
      <c r="J414" s="7">
        <f>(Table1[[#This Row],[Actual_Arrival After]]-Table1[[#This Row],[Ezpected_Arrival_After]])</f>
        <v>0</v>
      </c>
      <c r="K414" s="7">
        <f>IF(Table1[[#This Row],[Actual_Arrival After]]&lt;=Table1[[#This Row],[Ezpected_Arrival_After]],1,0)</f>
        <v>1</v>
      </c>
      <c r="L414" s="7">
        <f>(Table1[[#This Row],[Actual_Arrival After]]-Table1[[#This Row],[Dispatch_After]])</f>
        <v>0</v>
      </c>
      <c r="M414" t="s">
        <v>2029</v>
      </c>
      <c r="N414">
        <v>494</v>
      </c>
      <c r="O414" s="16">
        <v>842</v>
      </c>
      <c r="P414" s="16">
        <v>704</v>
      </c>
      <c r="Q414">
        <v>29</v>
      </c>
      <c r="R414" t="str">
        <f t="shared" si="26"/>
        <v>OK</v>
      </c>
      <c r="S414" t="s">
        <v>2034</v>
      </c>
      <c r="T414" t="s">
        <v>2040</v>
      </c>
      <c r="U414" t="s">
        <v>2080</v>
      </c>
      <c r="V414" t="s">
        <v>2091</v>
      </c>
      <c r="W414" t="s">
        <v>2097</v>
      </c>
      <c r="X414">
        <v>4.7</v>
      </c>
      <c r="Y414">
        <f t="shared" si="27"/>
        <v>4.7</v>
      </c>
      <c r="Z414" s="14" t="str">
        <f>LEFT(Table1[[#This Row],[Rating After]],3)</f>
        <v>4.7</v>
      </c>
      <c r="AA414" s="11">
        <f>Table1[[#This Row],[Revenue ($)]]/(Table1[[#This Row],[Distance (KM)]])</f>
        <v>1.7044534412955465</v>
      </c>
    </row>
    <row r="415" spans="1:27" x14ac:dyDescent="0.3">
      <c r="A415" t="s">
        <v>601</v>
      </c>
      <c r="B415" s="1" t="s">
        <v>1601</v>
      </c>
      <c r="C415" s="1" t="s">
        <v>2123</v>
      </c>
      <c r="D415" s="1" t="s">
        <v>1613</v>
      </c>
      <c r="E415" s="1" t="str">
        <f t="shared" si="25"/>
        <v>2024/01/25</v>
      </c>
      <c r="F415" s="1" t="s">
        <v>1611</v>
      </c>
      <c r="G415" t="str">
        <f t="shared" si="28"/>
        <v>2024/01/25</v>
      </c>
      <c r="H415" s="13" t="s">
        <v>2161</v>
      </c>
      <c r="I415" s="7">
        <f>(Table1[[#This Row],[Actual Arrival]]-Table1[[#This Row],[Ezpected_Arrival_After]])*24</f>
        <v>21.999999999941792</v>
      </c>
      <c r="J415" s="7">
        <f>(Table1[[#This Row],[Actual_Arrival After]]-Table1[[#This Row],[Ezpected_Arrival_After]])</f>
        <v>0</v>
      </c>
      <c r="K415" s="7">
        <f>IF(Table1[[#This Row],[Actual_Arrival After]]&lt;=Table1[[#This Row],[Ezpected_Arrival_After]],1,0)</f>
        <v>1</v>
      </c>
      <c r="L415" s="7">
        <f>(Table1[[#This Row],[Actual_Arrival After]]-Table1[[#This Row],[Dispatch_After]])</f>
        <v>0</v>
      </c>
      <c r="M415" t="s">
        <v>2031</v>
      </c>
      <c r="N415">
        <v>479</v>
      </c>
      <c r="O415" s="16">
        <v>1711</v>
      </c>
      <c r="P415" s="16">
        <v>535</v>
      </c>
      <c r="Q415">
        <v>17</v>
      </c>
      <c r="R415" t="str">
        <f t="shared" si="26"/>
        <v>OK</v>
      </c>
      <c r="S415" t="s">
        <v>2034</v>
      </c>
      <c r="T415" t="s">
        <v>2040</v>
      </c>
      <c r="U415" t="s">
        <v>2051</v>
      </c>
      <c r="V415" t="s">
        <v>2094</v>
      </c>
      <c r="W415" t="s">
        <v>2096</v>
      </c>
      <c r="Y415">
        <f t="shared" si="27"/>
        <v>4.1939759036144579</v>
      </c>
      <c r="Z415" s="14" t="str">
        <f>LEFT(Table1[[#This Row],[Rating After]],3)</f>
        <v>4.1</v>
      </c>
      <c r="AA415" s="11">
        <f>Table1[[#This Row],[Revenue ($)]]/(Table1[[#This Row],[Distance (KM)]])</f>
        <v>3.5720250521920667</v>
      </c>
    </row>
    <row r="416" spans="1:27" x14ac:dyDescent="0.3">
      <c r="A416" t="s">
        <v>600</v>
      </c>
      <c r="B416" s="1" t="s">
        <v>1600</v>
      </c>
      <c r="C416" s="1" t="s">
        <v>2123</v>
      </c>
      <c r="D416" s="1" t="s">
        <v>1612</v>
      </c>
      <c r="E416" s="1" t="str">
        <f t="shared" si="25"/>
        <v>2024/01/25</v>
      </c>
      <c r="F416" s="1" t="s">
        <v>1610</v>
      </c>
      <c r="G416" t="str">
        <f t="shared" si="28"/>
        <v>2024/01/25</v>
      </c>
      <c r="H416" s="13" t="s">
        <v>2161</v>
      </c>
      <c r="I416" s="7">
        <f>(Table1[[#This Row],[Actual Arrival]]-Table1[[#This Row],[Ezpected_Arrival_After]])*24</f>
        <v>21</v>
      </c>
      <c r="J416" s="7">
        <f>(Table1[[#This Row],[Actual_Arrival After]]-Table1[[#This Row],[Ezpected_Arrival_After]])</f>
        <v>0</v>
      </c>
      <c r="K416" s="7">
        <f>IF(Table1[[#This Row],[Actual_Arrival After]]&lt;=Table1[[#This Row],[Ezpected_Arrival_After]],1,0)</f>
        <v>1</v>
      </c>
      <c r="L416" s="7">
        <f>(Table1[[#This Row],[Actual_Arrival After]]-Table1[[#This Row],[Dispatch_After]])</f>
        <v>0</v>
      </c>
      <c r="M416" t="s">
        <v>2030</v>
      </c>
      <c r="N416">
        <v>885</v>
      </c>
      <c r="O416" s="16">
        <v>3937</v>
      </c>
      <c r="P416" s="16">
        <v>101</v>
      </c>
      <c r="Q416">
        <v>1</v>
      </c>
      <c r="R416" t="str">
        <f t="shared" si="26"/>
        <v>OK</v>
      </c>
      <c r="S416" t="s">
        <v>2034</v>
      </c>
      <c r="T416" t="s">
        <v>2039</v>
      </c>
      <c r="U416" t="s">
        <v>2044</v>
      </c>
      <c r="V416" t="s">
        <v>2091</v>
      </c>
      <c r="W416" t="s">
        <v>2097</v>
      </c>
      <c r="X416">
        <v>4.5</v>
      </c>
      <c r="Y416">
        <f t="shared" si="27"/>
        <v>4.5</v>
      </c>
      <c r="Z416" s="14" t="str">
        <f>LEFT(Table1[[#This Row],[Rating After]],3)</f>
        <v>4.5</v>
      </c>
      <c r="AA416" s="11">
        <f>Table1[[#This Row],[Revenue ($)]]/(Table1[[#This Row],[Distance (KM)]])</f>
        <v>4.448587570621469</v>
      </c>
    </row>
    <row r="417" spans="1:27" x14ac:dyDescent="0.3">
      <c r="A417" t="s">
        <v>599</v>
      </c>
      <c r="B417" s="1" t="s">
        <v>1599</v>
      </c>
      <c r="C417" s="1" t="s">
        <v>2123</v>
      </c>
      <c r="D417" s="1" t="s">
        <v>1611</v>
      </c>
      <c r="E417" s="1" t="str">
        <f t="shared" si="25"/>
        <v>2024/01/25</v>
      </c>
      <c r="F417" s="1" t="s">
        <v>1609</v>
      </c>
      <c r="G417" t="str">
        <f t="shared" si="28"/>
        <v>2024/01/25</v>
      </c>
      <c r="H417" s="13" t="s">
        <v>2161</v>
      </c>
      <c r="I417" s="7">
        <f>(Table1[[#This Row],[Actual Arrival]]-Table1[[#This Row],[Ezpected_Arrival_After]])*24</f>
        <v>20.000000000058208</v>
      </c>
      <c r="J417" s="7">
        <f>(Table1[[#This Row],[Actual_Arrival After]]-Table1[[#This Row],[Ezpected_Arrival_After]])</f>
        <v>0</v>
      </c>
      <c r="K417" s="7">
        <f>IF(Table1[[#This Row],[Actual_Arrival After]]&lt;=Table1[[#This Row],[Ezpected_Arrival_After]],1,0)</f>
        <v>1</v>
      </c>
      <c r="L417" s="7">
        <f>(Table1[[#This Row],[Actual_Arrival After]]-Table1[[#This Row],[Dispatch_After]])</f>
        <v>0</v>
      </c>
      <c r="M417" t="s">
        <v>2030</v>
      </c>
      <c r="N417">
        <v>816</v>
      </c>
      <c r="O417" s="16">
        <v>4419</v>
      </c>
      <c r="P417" s="16">
        <v>676</v>
      </c>
      <c r="Q417">
        <v>19</v>
      </c>
      <c r="R417" t="str">
        <f t="shared" si="26"/>
        <v>OK</v>
      </c>
      <c r="S417" t="s">
        <v>2034</v>
      </c>
      <c r="T417" t="s">
        <v>2039</v>
      </c>
      <c r="U417" t="s">
        <v>2089</v>
      </c>
      <c r="V417" t="s">
        <v>2091</v>
      </c>
      <c r="W417" t="s">
        <v>2096</v>
      </c>
      <c r="Y417">
        <f t="shared" si="27"/>
        <v>4.3169491525423709</v>
      </c>
      <c r="Z417" s="14" t="str">
        <f>LEFT(Table1[[#This Row],[Rating After]],3)</f>
        <v>4.3</v>
      </c>
      <c r="AA417" s="11">
        <f>Table1[[#This Row],[Revenue ($)]]/(Table1[[#This Row],[Distance (KM)]])</f>
        <v>5.4154411764705879</v>
      </c>
    </row>
    <row r="418" spans="1:27" x14ac:dyDescent="0.3">
      <c r="A418" t="s">
        <v>598</v>
      </c>
      <c r="B418" s="1" t="s">
        <v>1598</v>
      </c>
      <c r="C418" s="1" t="s">
        <v>2123</v>
      </c>
      <c r="D418" s="1" t="s">
        <v>1610</v>
      </c>
      <c r="E418" s="1" t="str">
        <f t="shared" si="25"/>
        <v>2024/01/25</v>
      </c>
      <c r="F418" s="1" t="s">
        <v>1608</v>
      </c>
      <c r="G418" t="str">
        <f t="shared" si="28"/>
        <v>2024/01/25</v>
      </c>
      <c r="H418" s="13" t="s">
        <v>2161</v>
      </c>
      <c r="I418" s="7">
        <f>(Table1[[#This Row],[Actual Arrival]]-Table1[[#This Row],[Ezpected_Arrival_After]])*24</f>
        <v>18.999999999941792</v>
      </c>
      <c r="J418" s="7">
        <f>(Table1[[#This Row],[Actual_Arrival After]]-Table1[[#This Row],[Ezpected_Arrival_After]])</f>
        <v>0</v>
      </c>
      <c r="K418" s="7">
        <f>IF(Table1[[#This Row],[Actual_Arrival After]]&lt;=Table1[[#This Row],[Ezpected_Arrival_After]],1,0)</f>
        <v>1</v>
      </c>
      <c r="L418" s="7">
        <f>(Table1[[#This Row],[Actual_Arrival After]]-Table1[[#This Row],[Dispatch_After]])</f>
        <v>0</v>
      </c>
      <c r="M418" t="s">
        <v>2030</v>
      </c>
      <c r="N418">
        <v>403</v>
      </c>
      <c r="O418" s="16">
        <v>3678</v>
      </c>
      <c r="P418" s="16">
        <v>493</v>
      </c>
      <c r="Q418">
        <v>28</v>
      </c>
      <c r="R418" t="str">
        <f t="shared" si="26"/>
        <v>OK</v>
      </c>
      <c r="S418" t="s">
        <v>2034</v>
      </c>
      <c r="T418" t="s">
        <v>2039</v>
      </c>
      <c r="U418" t="s">
        <v>2069</v>
      </c>
      <c r="V418" t="s">
        <v>2093</v>
      </c>
      <c r="W418" t="s">
        <v>2096</v>
      </c>
      <c r="X418">
        <v>4.2</v>
      </c>
      <c r="Y418">
        <f t="shared" si="27"/>
        <v>4.2</v>
      </c>
      <c r="Z418" s="14" t="str">
        <f>LEFT(Table1[[#This Row],[Rating After]],3)</f>
        <v>4.2</v>
      </c>
      <c r="AA418" s="11">
        <f>Table1[[#This Row],[Revenue ($)]]/(Table1[[#This Row],[Distance (KM)]])</f>
        <v>9.126550868486353</v>
      </c>
    </row>
    <row r="419" spans="1:27" x14ac:dyDescent="0.3">
      <c r="A419" t="s">
        <v>597</v>
      </c>
      <c r="B419" s="1" t="s">
        <v>1597</v>
      </c>
      <c r="C419" s="1" t="s">
        <v>2123</v>
      </c>
      <c r="D419" s="1" t="s">
        <v>1609</v>
      </c>
      <c r="E419" s="1" t="str">
        <f t="shared" si="25"/>
        <v>2024/01/25</v>
      </c>
      <c r="F419" s="1" t="s">
        <v>1607</v>
      </c>
      <c r="G419" t="str">
        <f t="shared" si="28"/>
        <v>2024/01/25</v>
      </c>
      <c r="H419" s="13" t="s">
        <v>2161</v>
      </c>
      <c r="I419" s="7">
        <f>(Table1[[#This Row],[Actual Arrival]]-Table1[[#This Row],[Ezpected_Arrival_After]])*24</f>
        <v>18</v>
      </c>
      <c r="J419" s="7">
        <f>(Table1[[#This Row],[Actual_Arrival After]]-Table1[[#This Row],[Ezpected_Arrival_After]])</f>
        <v>0</v>
      </c>
      <c r="K419" s="7">
        <f>IF(Table1[[#This Row],[Actual_Arrival After]]&lt;=Table1[[#This Row],[Ezpected_Arrival_After]],1,0)</f>
        <v>1</v>
      </c>
      <c r="L419" s="7">
        <f>(Table1[[#This Row],[Actual_Arrival After]]-Table1[[#This Row],[Dispatch_After]])</f>
        <v>0</v>
      </c>
      <c r="M419" t="s">
        <v>2032</v>
      </c>
      <c r="N419">
        <v>321</v>
      </c>
      <c r="O419" s="16">
        <v>4803</v>
      </c>
      <c r="P419" s="16">
        <v>181</v>
      </c>
      <c r="Q419">
        <v>10</v>
      </c>
      <c r="R419" t="str">
        <f t="shared" si="26"/>
        <v>OK</v>
      </c>
      <c r="S419" t="s">
        <v>2033</v>
      </c>
      <c r="T419" t="s">
        <v>2040</v>
      </c>
      <c r="U419" t="s">
        <v>2081</v>
      </c>
      <c r="V419" t="s">
        <v>2095</v>
      </c>
      <c r="W419" t="s">
        <v>2097</v>
      </c>
      <c r="Y419">
        <f t="shared" si="27"/>
        <v>4.3559999999999981</v>
      </c>
      <c r="Z419" s="14" t="str">
        <f>LEFT(Table1[[#This Row],[Rating After]],3)</f>
        <v>4.3</v>
      </c>
      <c r="AA419" s="11">
        <f>Table1[[#This Row],[Revenue ($)]]/(Table1[[#This Row],[Distance (KM)]])</f>
        <v>14.962616822429906</v>
      </c>
    </row>
    <row r="420" spans="1:27" x14ac:dyDescent="0.3">
      <c r="A420" t="s">
        <v>596</v>
      </c>
      <c r="B420" s="1" t="s">
        <v>1596</v>
      </c>
      <c r="C420" s="1" t="s">
        <v>2123</v>
      </c>
      <c r="D420" s="1" t="s">
        <v>1608</v>
      </c>
      <c r="E420" s="1" t="str">
        <f t="shared" si="25"/>
        <v>2024/01/25</v>
      </c>
      <c r="F420" s="1" t="s">
        <v>1606</v>
      </c>
      <c r="G420" t="str">
        <f t="shared" si="28"/>
        <v>2024/01/25</v>
      </c>
      <c r="H420" s="13" t="s">
        <v>2161</v>
      </c>
      <c r="I420" s="7">
        <f>(Table1[[#This Row],[Actual Arrival]]-Table1[[#This Row],[Ezpected_Arrival_After]])*24</f>
        <v>17.000000000058208</v>
      </c>
      <c r="J420" s="7">
        <f>(Table1[[#This Row],[Actual_Arrival After]]-Table1[[#This Row],[Ezpected_Arrival_After]])</f>
        <v>0</v>
      </c>
      <c r="K420" s="7">
        <f>IF(Table1[[#This Row],[Actual_Arrival After]]&lt;=Table1[[#This Row],[Ezpected_Arrival_After]],1,0)</f>
        <v>1</v>
      </c>
      <c r="L420" s="7">
        <f>(Table1[[#This Row],[Actual_Arrival After]]-Table1[[#This Row],[Dispatch_After]])</f>
        <v>0</v>
      </c>
      <c r="M420" t="s">
        <v>2029</v>
      </c>
      <c r="N420">
        <v>402</v>
      </c>
      <c r="O420" s="16">
        <v>1568</v>
      </c>
      <c r="P420" s="16">
        <v>679</v>
      </c>
      <c r="Q420">
        <v>9</v>
      </c>
      <c r="R420" t="str">
        <f t="shared" si="26"/>
        <v>OK</v>
      </c>
      <c r="S420" t="s">
        <v>2033</v>
      </c>
      <c r="T420" t="s">
        <v>2040</v>
      </c>
      <c r="U420" t="s">
        <v>2045</v>
      </c>
      <c r="V420" t="s">
        <v>2095</v>
      </c>
      <c r="W420" t="s">
        <v>2096</v>
      </c>
      <c r="Y420">
        <f t="shared" si="27"/>
        <v>4.2802816901408436</v>
      </c>
      <c r="Z420" s="14" t="str">
        <f>LEFT(Table1[[#This Row],[Rating After]],3)</f>
        <v>4.2</v>
      </c>
      <c r="AA420" s="11">
        <f>Table1[[#This Row],[Revenue ($)]]/(Table1[[#This Row],[Distance (KM)]])</f>
        <v>3.900497512437811</v>
      </c>
    </row>
    <row r="421" spans="1:27" x14ac:dyDescent="0.3">
      <c r="A421" t="s">
        <v>595</v>
      </c>
      <c r="B421" s="1" t="s">
        <v>1595</v>
      </c>
      <c r="C421" s="1" t="s">
        <v>2123</v>
      </c>
      <c r="D421" s="1" t="s">
        <v>1607</v>
      </c>
      <c r="E421" s="1" t="str">
        <f t="shared" si="25"/>
        <v>2024/01/25</v>
      </c>
      <c r="F421" s="1" t="s">
        <v>1605</v>
      </c>
      <c r="G421" t="str">
        <f t="shared" si="28"/>
        <v>2024/01/25</v>
      </c>
      <c r="H421" s="13" t="s">
        <v>2161</v>
      </c>
      <c r="I421" s="7">
        <f>(Table1[[#This Row],[Actual Arrival]]-Table1[[#This Row],[Ezpected_Arrival_After]])*24</f>
        <v>15.999999999941792</v>
      </c>
      <c r="J421" s="7">
        <f>(Table1[[#This Row],[Actual_Arrival After]]-Table1[[#This Row],[Ezpected_Arrival_After]])</f>
        <v>0</v>
      </c>
      <c r="K421" s="7">
        <f>IF(Table1[[#This Row],[Actual_Arrival After]]&lt;=Table1[[#This Row],[Ezpected_Arrival_After]],1,0)</f>
        <v>1</v>
      </c>
      <c r="L421" s="7">
        <f>(Table1[[#This Row],[Actual_Arrival After]]-Table1[[#This Row],[Dispatch_After]])</f>
        <v>0</v>
      </c>
      <c r="M421" t="s">
        <v>2032</v>
      </c>
      <c r="N421">
        <v>189</v>
      </c>
      <c r="O421" s="16">
        <v>3153</v>
      </c>
      <c r="P421" s="16">
        <v>548</v>
      </c>
      <c r="Q421">
        <v>11</v>
      </c>
      <c r="R421" t="str">
        <f t="shared" si="26"/>
        <v>OK</v>
      </c>
      <c r="S421" t="s">
        <v>2034</v>
      </c>
      <c r="T421" t="s">
        <v>2037</v>
      </c>
      <c r="U421" t="s">
        <v>2052</v>
      </c>
      <c r="V421" t="s">
        <v>2094</v>
      </c>
      <c r="W421" t="s">
        <v>2097</v>
      </c>
      <c r="X421">
        <v>4.7</v>
      </c>
      <c r="Y421">
        <f t="shared" si="27"/>
        <v>4.7</v>
      </c>
      <c r="Z421" s="14" t="str">
        <f>LEFT(Table1[[#This Row],[Rating After]],3)</f>
        <v>4.7</v>
      </c>
      <c r="AA421" s="11">
        <f>Table1[[#This Row],[Revenue ($)]]/(Table1[[#This Row],[Distance (KM)]])</f>
        <v>16.682539682539684</v>
      </c>
    </row>
    <row r="422" spans="1:27" x14ac:dyDescent="0.3">
      <c r="A422" t="s">
        <v>594</v>
      </c>
      <c r="B422" s="1" t="s">
        <v>1594</v>
      </c>
      <c r="C422" s="1" t="s">
        <v>2123</v>
      </c>
      <c r="D422" s="1" t="s">
        <v>1606</v>
      </c>
      <c r="E422" s="1" t="str">
        <f t="shared" si="25"/>
        <v>2024/01/25</v>
      </c>
      <c r="F422" s="1" t="s">
        <v>1604</v>
      </c>
      <c r="G422" t="str">
        <f t="shared" si="28"/>
        <v>2024/01/25</v>
      </c>
      <c r="H422" s="13" t="s">
        <v>2161</v>
      </c>
      <c r="I422" s="7">
        <f>(Table1[[#This Row],[Actual Arrival]]-Table1[[#This Row],[Ezpected_Arrival_After]])*24</f>
        <v>15</v>
      </c>
      <c r="J422" s="7">
        <f>(Table1[[#This Row],[Actual_Arrival After]]-Table1[[#This Row],[Ezpected_Arrival_After]])</f>
        <v>0</v>
      </c>
      <c r="K422" s="7">
        <f>IF(Table1[[#This Row],[Actual_Arrival After]]&lt;=Table1[[#This Row],[Ezpected_Arrival_After]],1,0)</f>
        <v>1</v>
      </c>
      <c r="L422" s="7">
        <f>(Table1[[#This Row],[Actual_Arrival After]]-Table1[[#This Row],[Dispatch_After]])</f>
        <v>0</v>
      </c>
      <c r="M422" t="s">
        <v>2030</v>
      </c>
      <c r="N422">
        <v>637</v>
      </c>
      <c r="O422" s="16">
        <v>1066</v>
      </c>
      <c r="P422" s="16">
        <v>475</v>
      </c>
      <c r="Q422">
        <v>21</v>
      </c>
      <c r="R422" t="str">
        <f t="shared" si="26"/>
        <v>OK</v>
      </c>
      <c r="S422" t="s">
        <v>2035</v>
      </c>
      <c r="T422" t="s">
        <v>2038</v>
      </c>
      <c r="U422" t="s">
        <v>2056</v>
      </c>
      <c r="V422" t="s">
        <v>2095</v>
      </c>
      <c r="W422" t="s">
        <v>2096</v>
      </c>
      <c r="X422">
        <v>4.2</v>
      </c>
      <c r="Y422">
        <f t="shared" si="27"/>
        <v>4.2</v>
      </c>
      <c r="Z422" s="14" t="str">
        <f>LEFT(Table1[[#This Row],[Rating After]],3)</f>
        <v>4.2</v>
      </c>
      <c r="AA422" s="11">
        <f>Table1[[#This Row],[Revenue ($)]]/(Table1[[#This Row],[Distance (KM)]])</f>
        <v>1.6734693877551021</v>
      </c>
    </row>
    <row r="423" spans="1:27" x14ac:dyDescent="0.3">
      <c r="A423" t="s">
        <v>593</v>
      </c>
      <c r="B423" s="1" t="s">
        <v>1593</v>
      </c>
      <c r="C423" s="1" t="s">
        <v>2123</v>
      </c>
      <c r="D423" s="1" t="s">
        <v>1605</v>
      </c>
      <c r="E423" s="1" t="str">
        <f t="shared" si="25"/>
        <v>2024/01/25</v>
      </c>
      <c r="F423" s="1" t="s">
        <v>1603</v>
      </c>
      <c r="G423" t="str">
        <f t="shared" si="28"/>
        <v>2024/01/25</v>
      </c>
      <c r="H423" s="13" t="s">
        <v>2161</v>
      </c>
      <c r="I423" s="7">
        <f>(Table1[[#This Row],[Actual Arrival]]-Table1[[#This Row],[Ezpected_Arrival_After]])*24</f>
        <v>14.000000000058208</v>
      </c>
      <c r="J423" s="7">
        <f>(Table1[[#This Row],[Actual_Arrival After]]-Table1[[#This Row],[Ezpected_Arrival_After]])</f>
        <v>0</v>
      </c>
      <c r="K423" s="7">
        <f>IF(Table1[[#This Row],[Actual_Arrival After]]&lt;=Table1[[#This Row],[Ezpected_Arrival_After]],1,0)</f>
        <v>1</v>
      </c>
      <c r="L423" s="7">
        <f>(Table1[[#This Row],[Actual_Arrival After]]-Table1[[#This Row],[Dispatch_After]])</f>
        <v>0</v>
      </c>
      <c r="M423" t="s">
        <v>2029</v>
      </c>
      <c r="N423">
        <v>972</v>
      </c>
      <c r="O423" s="16">
        <v>3715</v>
      </c>
      <c r="P423" s="16">
        <v>756</v>
      </c>
      <c r="Q423">
        <v>26</v>
      </c>
      <c r="R423" t="str">
        <f t="shared" si="26"/>
        <v>OK</v>
      </c>
      <c r="S423" t="s">
        <v>2034</v>
      </c>
      <c r="T423" t="s">
        <v>2039</v>
      </c>
      <c r="U423" t="s">
        <v>2082</v>
      </c>
      <c r="V423" t="s">
        <v>2093</v>
      </c>
      <c r="W423" t="s">
        <v>2097</v>
      </c>
      <c r="X423">
        <v>4</v>
      </c>
      <c r="Y423">
        <f t="shared" si="27"/>
        <v>4</v>
      </c>
      <c r="Z423" s="14" t="str">
        <f>LEFT(Table1[[#This Row],[Rating After]],3)</f>
        <v>4</v>
      </c>
      <c r="AA423" s="11">
        <f>Table1[[#This Row],[Revenue ($)]]/(Table1[[#This Row],[Distance (KM)]])</f>
        <v>3.82201646090535</v>
      </c>
    </row>
    <row r="424" spans="1:27" x14ac:dyDescent="0.3">
      <c r="A424" t="s">
        <v>592</v>
      </c>
      <c r="B424" s="1" t="s">
        <v>1592</v>
      </c>
      <c r="C424" s="1" t="s">
        <v>2123</v>
      </c>
      <c r="D424" s="1" t="s">
        <v>1604</v>
      </c>
      <c r="E424" s="1" t="str">
        <f t="shared" si="25"/>
        <v>2024/01/25</v>
      </c>
      <c r="F424" s="1" t="s">
        <v>1602</v>
      </c>
      <c r="G424" t="str">
        <f t="shared" si="28"/>
        <v>2024/01/25</v>
      </c>
      <c r="H424" s="13" t="s">
        <v>2161</v>
      </c>
      <c r="I424" s="7">
        <f>(Table1[[#This Row],[Actual Arrival]]-Table1[[#This Row],[Ezpected_Arrival_After]])*24</f>
        <v>12.999999999941792</v>
      </c>
      <c r="J424" s="7">
        <f>(Table1[[#This Row],[Actual_Arrival After]]-Table1[[#This Row],[Ezpected_Arrival_After]])</f>
        <v>0</v>
      </c>
      <c r="K424" s="7">
        <f>IF(Table1[[#This Row],[Actual_Arrival After]]&lt;=Table1[[#This Row],[Ezpected_Arrival_After]],1,0)</f>
        <v>1</v>
      </c>
      <c r="L424" s="7">
        <f>(Table1[[#This Row],[Actual_Arrival After]]-Table1[[#This Row],[Dispatch_After]])</f>
        <v>0</v>
      </c>
      <c r="M424" t="s">
        <v>2028</v>
      </c>
      <c r="N424">
        <v>946</v>
      </c>
      <c r="O424" s="16">
        <v>2776</v>
      </c>
      <c r="P424" s="16">
        <v>285</v>
      </c>
      <c r="Q424">
        <v>19</v>
      </c>
      <c r="R424" t="str">
        <f t="shared" si="26"/>
        <v>OK</v>
      </c>
      <c r="S424" t="s">
        <v>2035</v>
      </c>
      <c r="T424" t="s">
        <v>2037</v>
      </c>
      <c r="U424" t="s">
        <v>2071</v>
      </c>
      <c r="V424" t="s">
        <v>2095</v>
      </c>
      <c r="W424" t="s">
        <v>2097</v>
      </c>
      <c r="X424">
        <v>4.5</v>
      </c>
      <c r="Y424">
        <f t="shared" si="27"/>
        <v>4.5</v>
      </c>
      <c r="Z424" s="14" t="str">
        <f>LEFT(Table1[[#This Row],[Rating After]],3)</f>
        <v>4.5</v>
      </c>
      <c r="AA424" s="11">
        <f>Table1[[#This Row],[Revenue ($)]]/(Table1[[#This Row],[Distance (KM)]])</f>
        <v>2.93446088794926</v>
      </c>
    </row>
    <row r="425" spans="1:27" x14ac:dyDescent="0.3">
      <c r="A425" t="s">
        <v>591</v>
      </c>
      <c r="B425" s="1" t="s">
        <v>1591</v>
      </c>
      <c r="C425" s="1" t="s">
        <v>2123</v>
      </c>
      <c r="D425" s="1" t="s">
        <v>1603</v>
      </c>
      <c r="E425" s="1" t="str">
        <f t="shared" si="25"/>
        <v>2024/01/25</v>
      </c>
      <c r="F425" s="1" t="s">
        <v>1601</v>
      </c>
      <c r="G425" t="str">
        <f t="shared" si="28"/>
        <v>2024/01/25</v>
      </c>
      <c r="H425" s="13" t="s">
        <v>2161</v>
      </c>
      <c r="I425" s="7">
        <f>(Table1[[#This Row],[Actual Arrival]]-Table1[[#This Row],[Ezpected_Arrival_After]])*24</f>
        <v>12</v>
      </c>
      <c r="J425" s="7">
        <f>(Table1[[#This Row],[Actual_Arrival After]]-Table1[[#This Row],[Ezpected_Arrival_After]])</f>
        <v>0</v>
      </c>
      <c r="K425" s="7">
        <f>IF(Table1[[#This Row],[Actual_Arrival After]]&lt;=Table1[[#This Row],[Ezpected_Arrival_After]],1,0)</f>
        <v>1</v>
      </c>
      <c r="L425" s="7">
        <f>(Table1[[#This Row],[Actual_Arrival After]]-Table1[[#This Row],[Dispatch_After]])</f>
        <v>0</v>
      </c>
      <c r="M425" t="s">
        <v>2029</v>
      </c>
      <c r="N425">
        <v>113</v>
      </c>
      <c r="O425" s="16">
        <v>674</v>
      </c>
      <c r="P425" s="16">
        <v>102</v>
      </c>
      <c r="Q425">
        <v>11</v>
      </c>
      <c r="R425" t="str">
        <f t="shared" si="26"/>
        <v>OK</v>
      </c>
      <c r="S425" t="s">
        <v>2034</v>
      </c>
      <c r="T425" t="s">
        <v>2039</v>
      </c>
      <c r="U425" t="s">
        <v>2058</v>
      </c>
      <c r="V425" t="s">
        <v>2095</v>
      </c>
      <c r="W425" t="s">
        <v>2097</v>
      </c>
      <c r="X425">
        <v>4.5</v>
      </c>
      <c r="Y425">
        <f t="shared" si="27"/>
        <v>4.5</v>
      </c>
      <c r="Z425" s="14" t="str">
        <f>LEFT(Table1[[#This Row],[Rating After]],3)</f>
        <v>4.5</v>
      </c>
      <c r="AA425" s="11">
        <f>Table1[[#This Row],[Revenue ($)]]/(Table1[[#This Row],[Distance (KM)]])</f>
        <v>5.9646017699115044</v>
      </c>
    </row>
    <row r="426" spans="1:27" x14ac:dyDescent="0.3">
      <c r="A426" t="s">
        <v>590</v>
      </c>
      <c r="B426" s="1" t="s">
        <v>1590</v>
      </c>
      <c r="C426" s="1" t="s">
        <v>2122</v>
      </c>
      <c r="D426" s="1" t="s">
        <v>1602</v>
      </c>
      <c r="E426" s="1" t="str">
        <f t="shared" si="25"/>
        <v>2024/01/25</v>
      </c>
      <c r="F426" s="1" t="s">
        <v>1600</v>
      </c>
      <c r="G426" t="str">
        <f t="shared" si="28"/>
        <v>2024/01/25</v>
      </c>
      <c r="H426" s="13" t="s">
        <v>2161</v>
      </c>
      <c r="I426" s="7">
        <f>(Table1[[#This Row],[Actual Arrival]]-Table1[[#This Row],[Ezpected_Arrival_After]])*24</f>
        <v>11.000000000058208</v>
      </c>
      <c r="J426" s="7">
        <f>(Table1[[#This Row],[Actual_Arrival After]]-Table1[[#This Row],[Ezpected_Arrival_After]])</f>
        <v>0</v>
      </c>
      <c r="K426" s="7">
        <f>IF(Table1[[#This Row],[Actual_Arrival After]]&lt;=Table1[[#This Row],[Ezpected_Arrival_After]],1,0)</f>
        <v>1</v>
      </c>
      <c r="L426" s="7">
        <f>(Table1[[#This Row],[Actual_Arrival After]]-Table1[[#This Row],[Dispatch_After]])</f>
        <v>1</v>
      </c>
      <c r="M426" t="s">
        <v>2031</v>
      </c>
      <c r="N426">
        <v>519</v>
      </c>
      <c r="O426" s="16">
        <v>4716</v>
      </c>
      <c r="P426" s="16">
        <v>637</v>
      </c>
      <c r="Q426">
        <v>21</v>
      </c>
      <c r="R426" t="str">
        <f t="shared" si="26"/>
        <v>OK</v>
      </c>
      <c r="S426" t="s">
        <v>2033</v>
      </c>
      <c r="T426" t="s">
        <v>2040</v>
      </c>
      <c r="U426" t="s">
        <v>2045</v>
      </c>
      <c r="V426" t="s">
        <v>2095</v>
      </c>
      <c r="W426" t="s">
        <v>2096</v>
      </c>
      <c r="X426">
        <v>4.7</v>
      </c>
      <c r="Y426">
        <f t="shared" si="27"/>
        <v>4.7</v>
      </c>
      <c r="Z426" s="14" t="str">
        <f>LEFT(Table1[[#This Row],[Rating After]],3)</f>
        <v>4.7</v>
      </c>
      <c r="AA426" s="11">
        <f>Table1[[#This Row],[Revenue ($)]]/(Table1[[#This Row],[Distance (KM)]])</f>
        <v>9.0867052023121389</v>
      </c>
    </row>
    <row r="427" spans="1:27" x14ac:dyDescent="0.3">
      <c r="A427" t="s">
        <v>589</v>
      </c>
      <c r="B427" s="1" t="s">
        <v>1589</v>
      </c>
      <c r="C427" s="1" t="s">
        <v>2122</v>
      </c>
      <c r="D427" s="1" t="s">
        <v>1601</v>
      </c>
      <c r="E427" s="1" t="str">
        <f t="shared" si="25"/>
        <v>2024/01/25</v>
      </c>
      <c r="F427" s="1" t="s">
        <v>1599</v>
      </c>
      <c r="G427" t="str">
        <f t="shared" si="28"/>
        <v>2024/01/25</v>
      </c>
      <c r="H427" s="13" t="s">
        <v>2161</v>
      </c>
      <c r="I427" s="7">
        <f>(Table1[[#This Row],[Actual Arrival]]-Table1[[#This Row],[Ezpected_Arrival_After]])*24</f>
        <v>9.9999999999417923</v>
      </c>
      <c r="J427" s="7">
        <f>(Table1[[#This Row],[Actual_Arrival After]]-Table1[[#This Row],[Ezpected_Arrival_After]])</f>
        <v>0</v>
      </c>
      <c r="K427" s="7">
        <f>IF(Table1[[#This Row],[Actual_Arrival After]]&lt;=Table1[[#This Row],[Ezpected_Arrival_After]],1,0)</f>
        <v>1</v>
      </c>
      <c r="L427" s="7">
        <f>(Table1[[#This Row],[Actual_Arrival After]]-Table1[[#This Row],[Dispatch_After]])</f>
        <v>1</v>
      </c>
      <c r="M427" t="s">
        <v>2032</v>
      </c>
      <c r="N427">
        <v>244</v>
      </c>
      <c r="O427" s="16">
        <v>2434</v>
      </c>
      <c r="P427" s="16">
        <v>334</v>
      </c>
      <c r="Q427">
        <v>12</v>
      </c>
      <c r="R427" t="str">
        <f t="shared" si="26"/>
        <v>OK</v>
      </c>
      <c r="S427" t="s">
        <v>2035</v>
      </c>
      <c r="T427" t="s">
        <v>2040</v>
      </c>
      <c r="U427" t="s">
        <v>2076</v>
      </c>
      <c r="V427" t="s">
        <v>2092</v>
      </c>
      <c r="W427" t="s">
        <v>2097</v>
      </c>
      <c r="Y427">
        <f t="shared" si="27"/>
        <v>4.280555555555555</v>
      </c>
      <c r="Z427" s="14" t="str">
        <f>LEFT(Table1[[#This Row],[Rating After]],3)</f>
        <v>4.2</v>
      </c>
      <c r="AA427" s="11">
        <f>Table1[[#This Row],[Revenue ($)]]/(Table1[[#This Row],[Distance (KM)]])</f>
        <v>9.9754098360655732</v>
      </c>
    </row>
    <row r="428" spans="1:27" x14ac:dyDescent="0.3">
      <c r="A428" t="s">
        <v>588</v>
      </c>
      <c r="B428" s="1" t="s">
        <v>1588</v>
      </c>
      <c r="C428" s="1" t="s">
        <v>2122</v>
      </c>
      <c r="D428" s="1" t="s">
        <v>1600</v>
      </c>
      <c r="E428" s="1" t="str">
        <f t="shared" si="25"/>
        <v>2024/01/25</v>
      </c>
      <c r="F428" s="1" t="s">
        <v>1598</v>
      </c>
      <c r="G428" t="str">
        <f t="shared" si="28"/>
        <v>2024/01/25</v>
      </c>
      <c r="H428" s="13" t="s">
        <v>2161</v>
      </c>
      <c r="I428" s="7">
        <f>(Table1[[#This Row],[Actual Arrival]]-Table1[[#This Row],[Ezpected_Arrival_After]])*24</f>
        <v>9</v>
      </c>
      <c r="J428" s="7">
        <f>(Table1[[#This Row],[Actual_Arrival After]]-Table1[[#This Row],[Ezpected_Arrival_After]])</f>
        <v>0</v>
      </c>
      <c r="K428" s="7">
        <f>IF(Table1[[#This Row],[Actual_Arrival After]]&lt;=Table1[[#This Row],[Ezpected_Arrival_After]],1,0)</f>
        <v>1</v>
      </c>
      <c r="L428" s="7">
        <f>(Table1[[#This Row],[Actual_Arrival After]]-Table1[[#This Row],[Dispatch_After]])</f>
        <v>1</v>
      </c>
      <c r="M428" t="s">
        <v>2031</v>
      </c>
      <c r="N428">
        <v>905</v>
      </c>
      <c r="O428" s="16">
        <v>2751</v>
      </c>
      <c r="P428" s="16">
        <v>233</v>
      </c>
      <c r="Q428">
        <v>23</v>
      </c>
      <c r="R428" t="str">
        <f t="shared" si="26"/>
        <v>OK</v>
      </c>
      <c r="S428" t="s">
        <v>2034</v>
      </c>
      <c r="T428" t="s">
        <v>2040</v>
      </c>
      <c r="U428" t="s">
        <v>2066</v>
      </c>
      <c r="V428" t="s">
        <v>2091</v>
      </c>
      <c r="W428" t="s">
        <v>2096</v>
      </c>
      <c r="X428">
        <v>3.8</v>
      </c>
      <c r="Y428">
        <f t="shared" si="27"/>
        <v>3.8</v>
      </c>
      <c r="Z428" s="14" t="str">
        <f>LEFT(Table1[[#This Row],[Rating After]],3)</f>
        <v>3.8</v>
      </c>
      <c r="AA428" s="11">
        <f>Table1[[#This Row],[Revenue ($)]]/(Table1[[#This Row],[Distance (KM)]])</f>
        <v>3.0397790055248617</v>
      </c>
    </row>
    <row r="429" spans="1:27" x14ac:dyDescent="0.3">
      <c r="A429" t="s">
        <v>587</v>
      </c>
      <c r="B429" s="1" t="s">
        <v>1587</v>
      </c>
      <c r="C429" s="1" t="s">
        <v>2122</v>
      </c>
      <c r="D429" s="1" t="s">
        <v>1599</v>
      </c>
      <c r="E429" s="1" t="str">
        <f t="shared" si="25"/>
        <v>2024/01/25</v>
      </c>
      <c r="F429" s="1" t="s">
        <v>1597</v>
      </c>
      <c r="G429" t="str">
        <f t="shared" si="28"/>
        <v>2024/01/25</v>
      </c>
      <c r="H429" s="13" t="s">
        <v>2161</v>
      </c>
      <c r="I429" s="7">
        <f>(Table1[[#This Row],[Actual Arrival]]-Table1[[#This Row],[Ezpected_Arrival_After]])*24</f>
        <v>8.0000000000582077</v>
      </c>
      <c r="J429" s="7">
        <f>(Table1[[#This Row],[Actual_Arrival After]]-Table1[[#This Row],[Ezpected_Arrival_After]])</f>
        <v>0</v>
      </c>
      <c r="K429" s="7">
        <f>IF(Table1[[#This Row],[Actual_Arrival After]]&lt;=Table1[[#This Row],[Ezpected_Arrival_After]],1,0)</f>
        <v>1</v>
      </c>
      <c r="L429" s="7">
        <f>(Table1[[#This Row],[Actual_Arrival After]]-Table1[[#This Row],[Dispatch_After]])</f>
        <v>1</v>
      </c>
      <c r="M429" t="s">
        <v>2030</v>
      </c>
      <c r="N429">
        <v>810</v>
      </c>
      <c r="O429" s="16">
        <v>4801</v>
      </c>
      <c r="P429" s="16">
        <v>522</v>
      </c>
      <c r="Q429">
        <v>13</v>
      </c>
      <c r="R429" t="str">
        <f t="shared" si="26"/>
        <v>OK</v>
      </c>
      <c r="S429" t="s">
        <v>2034</v>
      </c>
      <c r="T429" t="s">
        <v>2039</v>
      </c>
      <c r="U429" t="s">
        <v>2081</v>
      </c>
      <c r="V429" t="s">
        <v>2094</v>
      </c>
      <c r="W429" t="s">
        <v>2096</v>
      </c>
      <c r="X429">
        <v>4</v>
      </c>
      <c r="Y429">
        <f t="shared" si="27"/>
        <v>4</v>
      </c>
      <c r="Z429" s="14" t="str">
        <f>LEFT(Table1[[#This Row],[Rating After]],3)</f>
        <v>4</v>
      </c>
      <c r="AA429" s="11">
        <f>Table1[[#This Row],[Revenue ($)]]/(Table1[[#This Row],[Distance (KM)]])</f>
        <v>5.9271604938271603</v>
      </c>
    </row>
    <row r="430" spans="1:27" x14ac:dyDescent="0.3">
      <c r="A430" t="s">
        <v>586</v>
      </c>
      <c r="B430" s="1" t="s">
        <v>1586</v>
      </c>
      <c r="C430" s="1" t="s">
        <v>2122</v>
      </c>
      <c r="D430" s="1" t="s">
        <v>1598</v>
      </c>
      <c r="E430" s="1" t="str">
        <f t="shared" si="25"/>
        <v>2024/01/25</v>
      </c>
      <c r="F430" s="1" t="s">
        <v>1596</v>
      </c>
      <c r="G430" t="str">
        <f t="shared" si="28"/>
        <v>2024/01/25</v>
      </c>
      <c r="H430" s="13" t="s">
        <v>2161</v>
      </c>
      <c r="I430" s="7">
        <f>(Table1[[#This Row],[Actual Arrival]]-Table1[[#This Row],[Ezpected_Arrival_After]])*24</f>
        <v>6.9999999999417923</v>
      </c>
      <c r="J430" s="7">
        <f>(Table1[[#This Row],[Actual_Arrival After]]-Table1[[#This Row],[Ezpected_Arrival_After]])</f>
        <v>0</v>
      </c>
      <c r="K430" s="7">
        <f>IF(Table1[[#This Row],[Actual_Arrival After]]&lt;=Table1[[#This Row],[Ezpected_Arrival_After]],1,0)</f>
        <v>1</v>
      </c>
      <c r="L430" s="7">
        <f>(Table1[[#This Row],[Actual_Arrival After]]-Table1[[#This Row],[Dispatch_After]])</f>
        <v>1</v>
      </c>
      <c r="M430" t="s">
        <v>2031</v>
      </c>
      <c r="N430">
        <v>847</v>
      </c>
      <c r="O430" s="16">
        <v>3261</v>
      </c>
      <c r="P430" s="16">
        <v>175</v>
      </c>
      <c r="Q430">
        <v>12</v>
      </c>
      <c r="R430" t="str">
        <f t="shared" si="26"/>
        <v>OK</v>
      </c>
      <c r="S430" t="s">
        <v>2034</v>
      </c>
      <c r="T430" t="s">
        <v>2038</v>
      </c>
      <c r="U430" t="s">
        <v>2049</v>
      </c>
      <c r="V430" t="s">
        <v>2091</v>
      </c>
      <c r="W430" t="s">
        <v>2096</v>
      </c>
      <c r="X430">
        <v>4.5</v>
      </c>
      <c r="Y430">
        <f t="shared" si="27"/>
        <v>4.5</v>
      </c>
      <c r="Z430" s="14" t="str">
        <f>LEFT(Table1[[#This Row],[Rating After]],3)</f>
        <v>4.5</v>
      </c>
      <c r="AA430" s="11">
        <f>Table1[[#This Row],[Revenue ($)]]/(Table1[[#This Row],[Distance (KM)]])</f>
        <v>3.8500590318772137</v>
      </c>
    </row>
    <row r="431" spans="1:27" x14ac:dyDescent="0.3">
      <c r="A431" t="s">
        <v>585</v>
      </c>
      <c r="B431" s="1" t="s">
        <v>1585</v>
      </c>
      <c r="C431" s="1" t="s">
        <v>2122</v>
      </c>
      <c r="D431" s="1" t="s">
        <v>1597</v>
      </c>
      <c r="E431" s="1" t="str">
        <f t="shared" si="25"/>
        <v>2024/01/25</v>
      </c>
      <c r="F431" s="1" t="s">
        <v>1595</v>
      </c>
      <c r="G431" t="str">
        <f t="shared" si="28"/>
        <v>2024/01/25</v>
      </c>
      <c r="H431" s="13" t="s">
        <v>2161</v>
      </c>
      <c r="I431" s="7">
        <f>(Table1[[#This Row],[Actual Arrival]]-Table1[[#This Row],[Ezpected_Arrival_After]])*24</f>
        <v>6</v>
      </c>
      <c r="J431" s="7">
        <f>(Table1[[#This Row],[Actual_Arrival After]]-Table1[[#This Row],[Ezpected_Arrival_After]])</f>
        <v>0</v>
      </c>
      <c r="K431" s="7">
        <f>IF(Table1[[#This Row],[Actual_Arrival After]]&lt;=Table1[[#This Row],[Ezpected_Arrival_After]],1,0)</f>
        <v>1</v>
      </c>
      <c r="L431" s="7">
        <f>(Table1[[#This Row],[Actual_Arrival After]]-Table1[[#This Row],[Dispatch_After]])</f>
        <v>1</v>
      </c>
      <c r="M431" t="s">
        <v>2030</v>
      </c>
      <c r="N431">
        <v>373</v>
      </c>
      <c r="O431" s="16">
        <v>2343</v>
      </c>
      <c r="P431" s="16">
        <v>616</v>
      </c>
      <c r="Q431">
        <v>7</v>
      </c>
      <c r="R431" t="str">
        <f t="shared" si="26"/>
        <v>OK</v>
      </c>
      <c r="S431" t="s">
        <v>2034</v>
      </c>
      <c r="T431" t="s">
        <v>2040</v>
      </c>
      <c r="U431" t="s">
        <v>2085</v>
      </c>
      <c r="V431" t="s">
        <v>2094</v>
      </c>
      <c r="W431" t="s">
        <v>2097</v>
      </c>
      <c r="X431">
        <v>4.2</v>
      </c>
      <c r="Y431">
        <f t="shared" si="27"/>
        <v>4.2</v>
      </c>
      <c r="Z431" s="14" t="str">
        <f>LEFT(Table1[[#This Row],[Rating After]],3)</f>
        <v>4.2</v>
      </c>
      <c r="AA431" s="11">
        <f>Table1[[#This Row],[Revenue ($)]]/(Table1[[#This Row],[Distance (KM)]])</f>
        <v>6.2815013404825741</v>
      </c>
    </row>
    <row r="432" spans="1:27" x14ac:dyDescent="0.3">
      <c r="A432" t="s">
        <v>584</v>
      </c>
      <c r="B432" s="1" t="s">
        <v>1584</v>
      </c>
      <c r="C432" s="1" t="s">
        <v>2122</v>
      </c>
      <c r="D432" s="1" t="s">
        <v>1596</v>
      </c>
      <c r="E432" s="1" t="str">
        <f t="shared" si="25"/>
        <v>2024/01/25</v>
      </c>
      <c r="F432" s="1" t="s">
        <v>1594</v>
      </c>
      <c r="G432" t="str">
        <f t="shared" si="28"/>
        <v>2024/01/25</v>
      </c>
      <c r="H432" s="13" t="s">
        <v>2161</v>
      </c>
      <c r="I432" s="7">
        <f>(Table1[[#This Row],[Actual Arrival]]-Table1[[#This Row],[Ezpected_Arrival_After]])*24</f>
        <v>5.0000000000582077</v>
      </c>
      <c r="J432" s="7">
        <f>(Table1[[#This Row],[Actual_Arrival After]]-Table1[[#This Row],[Ezpected_Arrival_After]])</f>
        <v>0</v>
      </c>
      <c r="K432" s="7">
        <f>IF(Table1[[#This Row],[Actual_Arrival After]]&lt;=Table1[[#This Row],[Ezpected_Arrival_After]],1,0)</f>
        <v>1</v>
      </c>
      <c r="L432" s="7">
        <f>(Table1[[#This Row],[Actual_Arrival After]]-Table1[[#This Row],[Dispatch_After]])</f>
        <v>1</v>
      </c>
      <c r="M432" t="s">
        <v>2030</v>
      </c>
      <c r="N432">
        <v>733</v>
      </c>
      <c r="O432" s="16">
        <v>3794</v>
      </c>
      <c r="P432" s="16">
        <v>285</v>
      </c>
      <c r="Q432">
        <v>23</v>
      </c>
      <c r="R432" t="str">
        <f t="shared" si="26"/>
        <v>OK</v>
      </c>
      <c r="S432" t="s">
        <v>2036</v>
      </c>
      <c r="T432" t="s">
        <v>2038</v>
      </c>
      <c r="U432" t="s">
        <v>2077</v>
      </c>
      <c r="V432" t="s">
        <v>2094</v>
      </c>
      <c r="W432" t="s">
        <v>2096</v>
      </c>
      <c r="X432">
        <v>4</v>
      </c>
      <c r="Y432">
        <f t="shared" si="27"/>
        <v>4</v>
      </c>
      <c r="Z432" s="14" t="str">
        <f>LEFT(Table1[[#This Row],[Rating After]],3)</f>
        <v>4</v>
      </c>
      <c r="AA432" s="11">
        <f>Table1[[#This Row],[Revenue ($)]]/(Table1[[#This Row],[Distance (KM)]])</f>
        <v>5.1759890859481583</v>
      </c>
    </row>
    <row r="433" spans="1:27" x14ac:dyDescent="0.3">
      <c r="A433" t="s">
        <v>583</v>
      </c>
      <c r="B433" s="1" t="s">
        <v>1583</v>
      </c>
      <c r="C433" s="1" t="s">
        <v>2122</v>
      </c>
      <c r="D433" s="1" t="s">
        <v>1595</v>
      </c>
      <c r="E433" s="1" t="str">
        <f t="shared" si="25"/>
        <v>2024/01/25</v>
      </c>
      <c r="F433" s="1" t="s">
        <v>1593</v>
      </c>
      <c r="G433" t="str">
        <f t="shared" si="28"/>
        <v>2024/01/25</v>
      </c>
      <c r="H433" s="13" t="s">
        <v>2161</v>
      </c>
      <c r="I433" s="7">
        <f>(Table1[[#This Row],[Actual Arrival]]-Table1[[#This Row],[Ezpected_Arrival_After]])*24</f>
        <v>3.9999999999417923</v>
      </c>
      <c r="J433" s="7">
        <f>(Table1[[#This Row],[Actual_Arrival After]]-Table1[[#This Row],[Ezpected_Arrival_After]])</f>
        <v>0</v>
      </c>
      <c r="K433" s="7">
        <f>IF(Table1[[#This Row],[Actual_Arrival After]]&lt;=Table1[[#This Row],[Ezpected_Arrival_After]],1,0)</f>
        <v>1</v>
      </c>
      <c r="L433" s="7">
        <f>(Table1[[#This Row],[Actual_Arrival After]]-Table1[[#This Row],[Dispatch_After]])</f>
        <v>1</v>
      </c>
      <c r="M433" t="s">
        <v>2031</v>
      </c>
      <c r="N433">
        <v>278</v>
      </c>
      <c r="O433" s="16">
        <v>2455</v>
      </c>
      <c r="P433" s="16">
        <v>335</v>
      </c>
      <c r="Q433">
        <v>12</v>
      </c>
      <c r="R433" t="str">
        <f t="shared" si="26"/>
        <v>OK</v>
      </c>
      <c r="S433" t="s">
        <v>2034</v>
      </c>
      <c r="T433" t="s">
        <v>2040</v>
      </c>
      <c r="U433" t="s">
        <v>2057</v>
      </c>
      <c r="V433" t="s">
        <v>2092</v>
      </c>
      <c r="W433" t="s">
        <v>2097</v>
      </c>
      <c r="X433">
        <v>4.5</v>
      </c>
      <c r="Y433">
        <f t="shared" si="27"/>
        <v>4.5</v>
      </c>
      <c r="Z433" s="14" t="str">
        <f>LEFT(Table1[[#This Row],[Rating After]],3)</f>
        <v>4.5</v>
      </c>
      <c r="AA433" s="11">
        <f>Table1[[#This Row],[Revenue ($)]]/(Table1[[#This Row],[Distance (KM)]])</f>
        <v>8.8309352517985609</v>
      </c>
    </row>
    <row r="434" spans="1:27" x14ac:dyDescent="0.3">
      <c r="A434" t="s">
        <v>582</v>
      </c>
      <c r="B434" s="1" t="s">
        <v>1582</v>
      </c>
      <c r="C434" s="1" t="s">
        <v>2122</v>
      </c>
      <c r="D434" s="1" t="s">
        <v>1594</v>
      </c>
      <c r="E434" s="1" t="str">
        <f t="shared" si="25"/>
        <v>2024/01/25</v>
      </c>
      <c r="F434" s="1" t="s">
        <v>1592</v>
      </c>
      <c r="G434" t="str">
        <f t="shared" si="28"/>
        <v>2024/01/25</v>
      </c>
      <c r="H434" s="13" t="s">
        <v>2161</v>
      </c>
      <c r="I434" s="7">
        <f>(Table1[[#This Row],[Actual Arrival]]-Table1[[#This Row],[Ezpected_Arrival_After]])*24</f>
        <v>3</v>
      </c>
      <c r="J434" s="7">
        <f>(Table1[[#This Row],[Actual_Arrival After]]-Table1[[#This Row],[Ezpected_Arrival_After]])</f>
        <v>0</v>
      </c>
      <c r="K434" s="7">
        <f>IF(Table1[[#This Row],[Actual_Arrival After]]&lt;=Table1[[#This Row],[Ezpected_Arrival_After]],1,0)</f>
        <v>1</v>
      </c>
      <c r="L434" s="7">
        <f>(Table1[[#This Row],[Actual_Arrival After]]-Table1[[#This Row],[Dispatch_After]])</f>
        <v>1</v>
      </c>
      <c r="M434" t="s">
        <v>2030</v>
      </c>
      <c r="N434">
        <v>88</v>
      </c>
      <c r="O434" s="16">
        <v>846</v>
      </c>
      <c r="P434" s="16">
        <v>545</v>
      </c>
      <c r="Q434">
        <v>11</v>
      </c>
      <c r="R434" t="str">
        <f t="shared" si="26"/>
        <v>OK</v>
      </c>
      <c r="S434" t="s">
        <v>2036</v>
      </c>
      <c r="T434" t="s">
        <v>2037</v>
      </c>
      <c r="U434" t="s">
        <v>2077</v>
      </c>
      <c r="V434" t="s">
        <v>2091</v>
      </c>
      <c r="W434" t="s">
        <v>2097</v>
      </c>
      <c r="X434">
        <v>4.7</v>
      </c>
      <c r="Y434">
        <f t="shared" si="27"/>
        <v>4.7</v>
      </c>
      <c r="Z434" s="14" t="str">
        <f>LEFT(Table1[[#This Row],[Rating After]],3)</f>
        <v>4.7</v>
      </c>
      <c r="AA434" s="11">
        <f>Table1[[#This Row],[Revenue ($)]]/(Table1[[#This Row],[Distance (KM)]])</f>
        <v>9.6136363636363633</v>
      </c>
    </row>
    <row r="435" spans="1:27" x14ac:dyDescent="0.3">
      <c r="A435" t="s">
        <v>581</v>
      </c>
      <c r="B435" s="1" t="s">
        <v>1581</v>
      </c>
      <c r="C435" s="1" t="s">
        <v>2122</v>
      </c>
      <c r="D435" s="1" t="s">
        <v>1593</v>
      </c>
      <c r="E435" s="1" t="str">
        <f t="shared" si="25"/>
        <v>2024/01/25</v>
      </c>
      <c r="F435" s="1" t="s">
        <v>1591</v>
      </c>
      <c r="G435" t="str">
        <f t="shared" si="28"/>
        <v>2024/01/25</v>
      </c>
      <c r="H435" s="13" t="s">
        <v>2161</v>
      </c>
      <c r="I435" s="7">
        <f>(Table1[[#This Row],[Actual Arrival]]-Table1[[#This Row],[Ezpected_Arrival_After]])*24</f>
        <v>2.0000000000582077</v>
      </c>
      <c r="J435" s="7">
        <f>(Table1[[#This Row],[Actual_Arrival After]]-Table1[[#This Row],[Ezpected_Arrival_After]])</f>
        <v>0</v>
      </c>
      <c r="K435" s="7">
        <f>IF(Table1[[#This Row],[Actual_Arrival After]]&lt;=Table1[[#This Row],[Ezpected_Arrival_After]],1,0)</f>
        <v>1</v>
      </c>
      <c r="L435" s="7">
        <f>(Table1[[#This Row],[Actual_Arrival After]]-Table1[[#This Row],[Dispatch_After]])</f>
        <v>1</v>
      </c>
      <c r="M435" t="s">
        <v>2029</v>
      </c>
      <c r="N435">
        <v>567</v>
      </c>
      <c r="O435" s="16">
        <v>3034</v>
      </c>
      <c r="P435" s="16">
        <v>181</v>
      </c>
      <c r="Q435">
        <v>7</v>
      </c>
      <c r="R435" t="str">
        <f t="shared" si="26"/>
        <v>OK</v>
      </c>
      <c r="S435" t="s">
        <v>2036</v>
      </c>
      <c r="T435" t="s">
        <v>2038</v>
      </c>
      <c r="U435" t="s">
        <v>2051</v>
      </c>
      <c r="V435" t="s">
        <v>2092</v>
      </c>
      <c r="W435" t="s">
        <v>2097</v>
      </c>
      <c r="X435">
        <v>3.8</v>
      </c>
      <c r="Y435">
        <f t="shared" si="27"/>
        <v>3.8</v>
      </c>
      <c r="Z435" s="14" t="str">
        <f>LEFT(Table1[[#This Row],[Rating After]],3)</f>
        <v>3.8</v>
      </c>
      <c r="AA435" s="11">
        <f>Table1[[#This Row],[Revenue ($)]]/(Table1[[#This Row],[Distance (KM)]])</f>
        <v>5.3509700176366843</v>
      </c>
    </row>
    <row r="436" spans="1:27" x14ac:dyDescent="0.3">
      <c r="A436" t="s">
        <v>580</v>
      </c>
      <c r="B436" s="1" t="s">
        <v>1580</v>
      </c>
      <c r="C436" s="1" t="s">
        <v>2122</v>
      </c>
      <c r="D436" s="1" t="s">
        <v>1592</v>
      </c>
      <c r="E436" s="1" t="str">
        <f t="shared" si="25"/>
        <v>2024/01/25</v>
      </c>
      <c r="F436" s="1" t="s">
        <v>1590</v>
      </c>
      <c r="G436" t="str">
        <f t="shared" si="28"/>
        <v>2024/01/24</v>
      </c>
      <c r="H436" s="13" t="s">
        <v>2161</v>
      </c>
      <c r="I436" s="7">
        <f>(Table1[[#This Row],[Actual Arrival]]-Table1[[#This Row],[Ezpected_Arrival_After]])*24</f>
        <v>24.999999999941792</v>
      </c>
      <c r="J436" s="7">
        <f>(Table1[[#This Row],[Actual_Arrival After]]-Table1[[#This Row],[Ezpected_Arrival_After]])</f>
        <v>1</v>
      </c>
      <c r="K436" s="7">
        <f>IF(Table1[[#This Row],[Actual_Arrival After]]&lt;=Table1[[#This Row],[Ezpected_Arrival_After]],1,0)</f>
        <v>0</v>
      </c>
      <c r="L436" s="7">
        <f>(Table1[[#This Row],[Actual_Arrival After]]-Table1[[#This Row],[Dispatch_After]])</f>
        <v>1</v>
      </c>
      <c r="M436" t="s">
        <v>2030</v>
      </c>
      <c r="N436">
        <v>484</v>
      </c>
      <c r="O436" s="16">
        <v>1142</v>
      </c>
      <c r="P436" s="16">
        <v>282</v>
      </c>
      <c r="Q436">
        <v>26</v>
      </c>
      <c r="R436" t="str">
        <f t="shared" si="26"/>
        <v>OK</v>
      </c>
      <c r="S436" t="s">
        <v>2035</v>
      </c>
      <c r="T436" t="s">
        <v>2039</v>
      </c>
      <c r="U436" t="s">
        <v>2075</v>
      </c>
      <c r="V436" t="s">
        <v>2094</v>
      </c>
      <c r="W436" t="s">
        <v>2096</v>
      </c>
      <c r="X436">
        <v>4.5</v>
      </c>
      <c r="Y436">
        <f t="shared" si="27"/>
        <v>4.5</v>
      </c>
      <c r="Z436" s="14" t="str">
        <f>LEFT(Table1[[#This Row],[Rating After]],3)</f>
        <v>4.5</v>
      </c>
      <c r="AA436" s="11">
        <f>Table1[[#This Row],[Revenue ($)]]/(Table1[[#This Row],[Distance (KM)]])</f>
        <v>2.3595041322314048</v>
      </c>
    </row>
    <row r="437" spans="1:27" x14ac:dyDescent="0.3">
      <c r="A437" t="s">
        <v>579</v>
      </c>
      <c r="B437" s="1" t="s">
        <v>1579</v>
      </c>
      <c r="C437" s="1" t="s">
        <v>2122</v>
      </c>
      <c r="D437" s="1" t="s">
        <v>1591</v>
      </c>
      <c r="E437" s="1" t="str">
        <f t="shared" si="25"/>
        <v>2024/01/25</v>
      </c>
      <c r="F437" s="1" t="s">
        <v>1589</v>
      </c>
      <c r="G437" t="str">
        <f t="shared" si="28"/>
        <v>2024/01/24</v>
      </c>
      <c r="H437" s="13" t="s">
        <v>2161</v>
      </c>
      <c r="I437" s="7">
        <f>(Table1[[#This Row],[Actual Arrival]]-Table1[[#This Row],[Ezpected_Arrival_After]])*24</f>
        <v>24</v>
      </c>
      <c r="J437" s="7">
        <f>(Table1[[#This Row],[Actual_Arrival After]]-Table1[[#This Row],[Ezpected_Arrival_After]])</f>
        <v>1</v>
      </c>
      <c r="K437" s="7">
        <f>IF(Table1[[#This Row],[Actual_Arrival After]]&lt;=Table1[[#This Row],[Ezpected_Arrival_After]],1,0)</f>
        <v>0</v>
      </c>
      <c r="L437" s="7">
        <f>(Table1[[#This Row],[Actual_Arrival After]]-Table1[[#This Row],[Dispatch_After]])</f>
        <v>1</v>
      </c>
      <c r="M437" t="s">
        <v>2029</v>
      </c>
      <c r="N437">
        <v>638</v>
      </c>
      <c r="O437" s="16">
        <v>550</v>
      </c>
      <c r="P437" s="16">
        <v>720</v>
      </c>
      <c r="Q437">
        <v>19</v>
      </c>
      <c r="R437" t="str">
        <f t="shared" si="26"/>
        <v>OK</v>
      </c>
      <c r="S437" t="s">
        <v>2033</v>
      </c>
      <c r="T437" t="s">
        <v>2038</v>
      </c>
      <c r="U437" t="s">
        <v>2045</v>
      </c>
      <c r="V437" t="s">
        <v>2094</v>
      </c>
      <c r="W437" t="s">
        <v>2097</v>
      </c>
      <c r="Y437">
        <f t="shared" si="27"/>
        <v>4.2263888888888879</v>
      </c>
      <c r="Z437" s="14" t="str">
        <f>LEFT(Table1[[#This Row],[Rating After]],3)</f>
        <v>4.2</v>
      </c>
      <c r="AA437" s="11">
        <f>Table1[[#This Row],[Revenue ($)]]/(Table1[[#This Row],[Distance (KM)]])</f>
        <v>0.86206896551724133</v>
      </c>
    </row>
    <row r="438" spans="1:27" x14ac:dyDescent="0.3">
      <c r="A438" t="s">
        <v>578</v>
      </c>
      <c r="B438" s="1" t="s">
        <v>1578</v>
      </c>
      <c r="C438" s="1" t="s">
        <v>2122</v>
      </c>
      <c r="D438" s="1" t="s">
        <v>1590</v>
      </c>
      <c r="E438" s="1" t="str">
        <f t="shared" si="25"/>
        <v>2024/01/24</v>
      </c>
      <c r="F438" s="1" t="s">
        <v>1588</v>
      </c>
      <c r="G438" t="str">
        <f t="shared" si="28"/>
        <v>2024/01/24</v>
      </c>
      <c r="H438" s="13" t="s">
        <v>2161</v>
      </c>
      <c r="I438" s="7">
        <f>(Table1[[#This Row],[Actual Arrival]]-Table1[[#This Row],[Ezpected_Arrival_After]])*24</f>
        <v>23.000000000058208</v>
      </c>
      <c r="J438" s="7">
        <f>(Table1[[#This Row],[Actual_Arrival After]]-Table1[[#This Row],[Ezpected_Arrival_After]])</f>
        <v>0</v>
      </c>
      <c r="K438" s="7">
        <f>IF(Table1[[#This Row],[Actual_Arrival After]]&lt;=Table1[[#This Row],[Ezpected_Arrival_After]],1,0)</f>
        <v>1</v>
      </c>
      <c r="L438" s="7">
        <f>(Table1[[#This Row],[Actual_Arrival After]]-Table1[[#This Row],[Dispatch_After]])</f>
        <v>0</v>
      </c>
      <c r="M438" t="s">
        <v>2028</v>
      </c>
      <c r="N438">
        <v>987</v>
      </c>
      <c r="O438" s="16">
        <v>3453</v>
      </c>
      <c r="P438" s="16">
        <v>343</v>
      </c>
      <c r="Q438">
        <v>7</v>
      </c>
      <c r="R438" t="str">
        <f t="shared" si="26"/>
        <v>OK</v>
      </c>
      <c r="S438" t="s">
        <v>2035</v>
      </c>
      <c r="T438" t="s">
        <v>2040</v>
      </c>
      <c r="U438" t="s">
        <v>2052</v>
      </c>
      <c r="V438" t="s">
        <v>2095</v>
      </c>
      <c r="W438" t="s">
        <v>2096</v>
      </c>
      <c r="X438">
        <v>3.8</v>
      </c>
      <c r="Y438">
        <f t="shared" si="27"/>
        <v>3.8</v>
      </c>
      <c r="Z438" s="14" t="str">
        <f>LEFT(Table1[[#This Row],[Rating After]],3)</f>
        <v>3.8</v>
      </c>
      <c r="AA438" s="11">
        <f>Table1[[#This Row],[Revenue ($)]]/(Table1[[#This Row],[Distance (KM)]])</f>
        <v>3.4984802431610942</v>
      </c>
    </row>
    <row r="439" spans="1:27" x14ac:dyDescent="0.3">
      <c r="A439" t="s">
        <v>577</v>
      </c>
      <c r="B439" s="1" t="s">
        <v>1577</v>
      </c>
      <c r="C439" s="1" t="s">
        <v>2122</v>
      </c>
      <c r="D439" s="1" t="s">
        <v>1589</v>
      </c>
      <c r="E439" s="1" t="str">
        <f t="shared" si="25"/>
        <v>2024/01/24</v>
      </c>
      <c r="F439" s="1" t="s">
        <v>1587</v>
      </c>
      <c r="G439" t="str">
        <f t="shared" si="28"/>
        <v>2024/01/24</v>
      </c>
      <c r="H439" s="13" t="s">
        <v>2161</v>
      </c>
      <c r="I439" s="7">
        <f>(Table1[[#This Row],[Actual Arrival]]-Table1[[#This Row],[Ezpected_Arrival_After]])*24</f>
        <v>21.999999999941792</v>
      </c>
      <c r="J439" s="7">
        <f>(Table1[[#This Row],[Actual_Arrival After]]-Table1[[#This Row],[Ezpected_Arrival_After]])</f>
        <v>0</v>
      </c>
      <c r="K439" s="7">
        <f>IF(Table1[[#This Row],[Actual_Arrival After]]&lt;=Table1[[#This Row],[Ezpected_Arrival_After]],1,0)</f>
        <v>1</v>
      </c>
      <c r="L439" s="7">
        <f>(Table1[[#This Row],[Actual_Arrival After]]-Table1[[#This Row],[Dispatch_After]])</f>
        <v>0</v>
      </c>
      <c r="M439" t="s">
        <v>2029</v>
      </c>
      <c r="N439">
        <v>483</v>
      </c>
      <c r="O439" s="16">
        <v>2529</v>
      </c>
      <c r="P439" s="16">
        <v>129</v>
      </c>
      <c r="Q439">
        <v>8</v>
      </c>
      <c r="R439" t="str">
        <f t="shared" si="26"/>
        <v>OK</v>
      </c>
      <c r="S439" t="s">
        <v>2033</v>
      </c>
      <c r="T439" t="s">
        <v>2039</v>
      </c>
      <c r="U439" t="s">
        <v>2062</v>
      </c>
      <c r="V439" t="s">
        <v>2092</v>
      </c>
      <c r="W439" t="s">
        <v>2096</v>
      </c>
      <c r="X439">
        <v>4.7</v>
      </c>
      <c r="Y439">
        <f t="shared" si="27"/>
        <v>4.7</v>
      </c>
      <c r="Z439" s="14" t="str">
        <f>LEFT(Table1[[#This Row],[Rating After]],3)</f>
        <v>4.7</v>
      </c>
      <c r="AA439" s="11">
        <f>Table1[[#This Row],[Revenue ($)]]/(Table1[[#This Row],[Distance (KM)]])</f>
        <v>5.2360248447204967</v>
      </c>
    </row>
    <row r="440" spans="1:27" x14ac:dyDescent="0.3">
      <c r="A440" t="s">
        <v>576</v>
      </c>
      <c r="B440" s="1" t="s">
        <v>1576</v>
      </c>
      <c r="C440" s="1" t="s">
        <v>2122</v>
      </c>
      <c r="D440" s="1" t="s">
        <v>1588</v>
      </c>
      <c r="E440" s="1" t="str">
        <f t="shared" si="25"/>
        <v>2024/01/24</v>
      </c>
      <c r="F440" s="1" t="s">
        <v>1586</v>
      </c>
      <c r="G440" t="str">
        <f t="shared" si="28"/>
        <v>2024/01/24</v>
      </c>
      <c r="H440" s="13" t="s">
        <v>2161</v>
      </c>
      <c r="I440" s="7">
        <f>(Table1[[#This Row],[Actual Arrival]]-Table1[[#This Row],[Ezpected_Arrival_After]])*24</f>
        <v>21</v>
      </c>
      <c r="J440" s="7">
        <f>(Table1[[#This Row],[Actual_Arrival After]]-Table1[[#This Row],[Ezpected_Arrival_After]])</f>
        <v>0</v>
      </c>
      <c r="K440" s="7">
        <f>IF(Table1[[#This Row],[Actual_Arrival After]]&lt;=Table1[[#This Row],[Ezpected_Arrival_After]],1,0)</f>
        <v>1</v>
      </c>
      <c r="L440" s="7">
        <f>(Table1[[#This Row],[Actual_Arrival After]]-Table1[[#This Row],[Dispatch_After]])</f>
        <v>0</v>
      </c>
      <c r="M440" t="s">
        <v>2029</v>
      </c>
      <c r="N440">
        <v>214</v>
      </c>
      <c r="O440" s="16">
        <v>1540</v>
      </c>
      <c r="P440" s="16">
        <v>550</v>
      </c>
      <c r="Q440">
        <v>4</v>
      </c>
      <c r="R440" t="str">
        <f t="shared" si="26"/>
        <v>OK</v>
      </c>
      <c r="S440" t="s">
        <v>2033</v>
      </c>
      <c r="T440" t="s">
        <v>2040</v>
      </c>
      <c r="U440" t="s">
        <v>2062</v>
      </c>
      <c r="V440" t="s">
        <v>2092</v>
      </c>
      <c r="W440" t="s">
        <v>2096</v>
      </c>
      <c r="X440">
        <v>4</v>
      </c>
      <c r="Y440">
        <f t="shared" si="27"/>
        <v>4</v>
      </c>
      <c r="Z440" s="14" t="str">
        <f>LEFT(Table1[[#This Row],[Rating After]],3)</f>
        <v>4</v>
      </c>
      <c r="AA440" s="11">
        <f>Table1[[#This Row],[Revenue ($)]]/(Table1[[#This Row],[Distance (KM)]])</f>
        <v>7.1962616822429908</v>
      </c>
    </row>
    <row r="441" spans="1:27" x14ac:dyDescent="0.3">
      <c r="A441" t="s">
        <v>575</v>
      </c>
      <c r="B441" s="1" t="s">
        <v>1575</v>
      </c>
      <c r="C441" s="1" t="s">
        <v>2122</v>
      </c>
      <c r="D441" s="1" t="s">
        <v>1587</v>
      </c>
      <c r="E441" s="1" t="str">
        <f t="shared" si="25"/>
        <v>2024/01/24</v>
      </c>
      <c r="F441" s="1" t="s">
        <v>1585</v>
      </c>
      <c r="G441" t="str">
        <f t="shared" si="28"/>
        <v>2024/01/24</v>
      </c>
      <c r="H441" s="13" t="s">
        <v>2161</v>
      </c>
      <c r="I441" s="7">
        <f>(Table1[[#This Row],[Actual Arrival]]-Table1[[#This Row],[Ezpected_Arrival_After]])*24</f>
        <v>20.000000000058208</v>
      </c>
      <c r="J441" s="7">
        <f>(Table1[[#This Row],[Actual_Arrival After]]-Table1[[#This Row],[Ezpected_Arrival_After]])</f>
        <v>0</v>
      </c>
      <c r="K441" s="7">
        <f>IF(Table1[[#This Row],[Actual_Arrival After]]&lt;=Table1[[#This Row],[Ezpected_Arrival_After]],1,0)</f>
        <v>1</v>
      </c>
      <c r="L441" s="7">
        <f>(Table1[[#This Row],[Actual_Arrival After]]-Table1[[#This Row],[Dispatch_After]])</f>
        <v>0</v>
      </c>
      <c r="M441" t="s">
        <v>2027</v>
      </c>
      <c r="N441">
        <v>666</v>
      </c>
      <c r="O441" s="16">
        <v>4050</v>
      </c>
      <c r="P441" s="16">
        <v>137</v>
      </c>
      <c r="Q441">
        <v>10</v>
      </c>
      <c r="R441" t="str">
        <f t="shared" si="26"/>
        <v>OK</v>
      </c>
      <c r="S441" t="s">
        <v>2033</v>
      </c>
      <c r="T441" t="s">
        <v>2038</v>
      </c>
      <c r="U441" t="s">
        <v>2042</v>
      </c>
      <c r="V441" t="s">
        <v>2095</v>
      </c>
      <c r="W441" t="s">
        <v>2097</v>
      </c>
      <c r="X441">
        <v>3.8</v>
      </c>
      <c r="Y441">
        <f t="shared" si="27"/>
        <v>3.8</v>
      </c>
      <c r="Z441" s="14" t="str">
        <f>LEFT(Table1[[#This Row],[Rating After]],3)</f>
        <v>3.8</v>
      </c>
      <c r="AA441" s="11">
        <f>Table1[[#This Row],[Revenue ($)]]/(Table1[[#This Row],[Distance (KM)]])</f>
        <v>6.0810810810810807</v>
      </c>
    </row>
    <row r="442" spans="1:27" x14ac:dyDescent="0.3">
      <c r="A442" t="s">
        <v>574</v>
      </c>
      <c r="B442" s="1" t="s">
        <v>1574</v>
      </c>
      <c r="C442" s="1" t="s">
        <v>2122</v>
      </c>
      <c r="D442" s="1" t="s">
        <v>1586</v>
      </c>
      <c r="E442" s="1" t="str">
        <f t="shared" si="25"/>
        <v>2024/01/24</v>
      </c>
      <c r="F442" s="1" t="s">
        <v>1584</v>
      </c>
      <c r="G442" t="str">
        <f t="shared" si="28"/>
        <v>2024/01/24</v>
      </c>
      <c r="H442" s="13" t="s">
        <v>2161</v>
      </c>
      <c r="I442" s="7">
        <f>(Table1[[#This Row],[Actual Arrival]]-Table1[[#This Row],[Ezpected_Arrival_After]])*24</f>
        <v>18.999999999941792</v>
      </c>
      <c r="J442" s="7">
        <f>(Table1[[#This Row],[Actual_Arrival After]]-Table1[[#This Row],[Ezpected_Arrival_After]])</f>
        <v>0</v>
      </c>
      <c r="K442" s="7">
        <f>IF(Table1[[#This Row],[Actual_Arrival After]]&lt;=Table1[[#This Row],[Ezpected_Arrival_After]],1,0)</f>
        <v>1</v>
      </c>
      <c r="L442" s="7">
        <f>(Table1[[#This Row],[Actual_Arrival After]]-Table1[[#This Row],[Dispatch_After]])</f>
        <v>0</v>
      </c>
      <c r="M442" t="s">
        <v>2027</v>
      </c>
      <c r="N442">
        <v>541</v>
      </c>
      <c r="O442" s="16">
        <v>1424</v>
      </c>
      <c r="P442" s="16">
        <v>568</v>
      </c>
      <c r="Q442">
        <v>25</v>
      </c>
      <c r="R442" t="str">
        <f t="shared" si="26"/>
        <v>OK</v>
      </c>
      <c r="S442" t="s">
        <v>2035</v>
      </c>
      <c r="T442" t="s">
        <v>2040</v>
      </c>
      <c r="U442" t="s">
        <v>2050</v>
      </c>
      <c r="V442" t="s">
        <v>2091</v>
      </c>
      <c r="W442" t="s">
        <v>2096</v>
      </c>
      <c r="X442">
        <v>3.8</v>
      </c>
      <c r="Y442">
        <f t="shared" si="27"/>
        <v>3.8</v>
      </c>
      <c r="Z442" s="14" t="str">
        <f>LEFT(Table1[[#This Row],[Rating After]],3)</f>
        <v>3.8</v>
      </c>
      <c r="AA442" s="11">
        <f>Table1[[#This Row],[Revenue ($)]]/(Table1[[#This Row],[Distance (KM)]])</f>
        <v>2.6321626617375231</v>
      </c>
    </row>
    <row r="443" spans="1:27" x14ac:dyDescent="0.3">
      <c r="A443" t="s">
        <v>573</v>
      </c>
      <c r="B443" s="1" t="s">
        <v>1573</v>
      </c>
      <c r="C443" s="1" t="s">
        <v>2122</v>
      </c>
      <c r="D443" s="1" t="s">
        <v>1585</v>
      </c>
      <c r="E443" s="1" t="str">
        <f t="shared" si="25"/>
        <v>2024/01/24</v>
      </c>
      <c r="F443" s="1" t="s">
        <v>1583</v>
      </c>
      <c r="G443" t="str">
        <f t="shared" si="28"/>
        <v>2024/01/24</v>
      </c>
      <c r="H443" s="13" t="s">
        <v>2161</v>
      </c>
      <c r="I443" s="7">
        <f>(Table1[[#This Row],[Actual Arrival]]-Table1[[#This Row],[Ezpected_Arrival_After]])*24</f>
        <v>18</v>
      </c>
      <c r="J443" s="7">
        <f>(Table1[[#This Row],[Actual_Arrival After]]-Table1[[#This Row],[Ezpected_Arrival_After]])</f>
        <v>0</v>
      </c>
      <c r="K443" s="7">
        <f>IF(Table1[[#This Row],[Actual_Arrival After]]&lt;=Table1[[#This Row],[Ezpected_Arrival_After]],1,0)</f>
        <v>1</v>
      </c>
      <c r="L443" s="7">
        <f>(Table1[[#This Row],[Actual_Arrival After]]-Table1[[#This Row],[Dispatch_After]])</f>
        <v>0</v>
      </c>
      <c r="M443" t="s">
        <v>2030</v>
      </c>
      <c r="N443">
        <v>352</v>
      </c>
      <c r="O443" s="16">
        <v>3953</v>
      </c>
      <c r="P443" s="16">
        <v>673</v>
      </c>
      <c r="Q443">
        <v>17</v>
      </c>
      <c r="R443" t="str">
        <f t="shared" si="26"/>
        <v>OK</v>
      </c>
      <c r="S443" t="s">
        <v>2033</v>
      </c>
      <c r="T443" t="s">
        <v>2039</v>
      </c>
      <c r="U443" t="s">
        <v>2064</v>
      </c>
      <c r="V443" t="s">
        <v>2094</v>
      </c>
      <c r="W443" t="s">
        <v>2096</v>
      </c>
      <c r="X443">
        <v>4</v>
      </c>
      <c r="Y443">
        <f t="shared" si="27"/>
        <v>4</v>
      </c>
      <c r="Z443" s="14" t="str">
        <f>LEFT(Table1[[#This Row],[Rating After]],3)</f>
        <v>4</v>
      </c>
      <c r="AA443" s="11">
        <f>Table1[[#This Row],[Revenue ($)]]/(Table1[[#This Row],[Distance (KM)]])</f>
        <v>11.230113636363637</v>
      </c>
    </row>
    <row r="444" spans="1:27" x14ac:dyDescent="0.3">
      <c r="A444" t="s">
        <v>572</v>
      </c>
      <c r="B444" s="1" t="s">
        <v>1572</v>
      </c>
      <c r="C444" s="1" t="s">
        <v>2122</v>
      </c>
      <c r="D444" s="1" t="s">
        <v>1584</v>
      </c>
      <c r="E444" s="1" t="str">
        <f t="shared" si="25"/>
        <v>2024/01/24</v>
      </c>
      <c r="F444" s="1" t="s">
        <v>1582</v>
      </c>
      <c r="G444" t="str">
        <f t="shared" si="28"/>
        <v>2024/01/24</v>
      </c>
      <c r="H444" s="13" t="s">
        <v>2161</v>
      </c>
      <c r="I444" s="7">
        <f>(Table1[[#This Row],[Actual Arrival]]-Table1[[#This Row],[Ezpected_Arrival_After]])*24</f>
        <v>17.000000000058208</v>
      </c>
      <c r="J444" s="7">
        <f>(Table1[[#This Row],[Actual_Arrival After]]-Table1[[#This Row],[Ezpected_Arrival_After]])</f>
        <v>0</v>
      </c>
      <c r="K444" s="7">
        <f>IF(Table1[[#This Row],[Actual_Arrival After]]&lt;=Table1[[#This Row],[Ezpected_Arrival_After]],1,0)</f>
        <v>1</v>
      </c>
      <c r="L444" s="7">
        <f>(Table1[[#This Row],[Actual_Arrival After]]-Table1[[#This Row],[Dispatch_After]])</f>
        <v>0</v>
      </c>
      <c r="M444" t="s">
        <v>2032</v>
      </c>
      <c r="N444">
        <v>933</v>
      </c>
      <c r="O444" s="16">
        <v>1720</v>
      </c>
      <c r="P444" s="16">
        <v>352</v>
      </c>
      <c r="Q444">
        <v>13</v>
      </c>
      <c r="R444" t="str">
        <f t="shared" si="26"/>
        <v>OK</v>
      </c>
      <c r="S444" t="s">
        <v>2034</v>
      </c>
      <c r="T444" t="s">
        <v>2038</v>
      </c>
      <c r="U444" t="s">
        <v>2081</v>
      </c>
      <c r="V444" t="s">
        <v>2093</v>
      </c>
      <c r="W444" t="s">
        <v>2096</v>
      </c>
      <c r="X444">
        <v>4.5</v>
      </c>
      <c r="Y444">
        <f t="shared" si="27"/>
        <v>4.5</v>
      </c>
      <c r="Z444" s="14" t="str">
        <f>LEFT(Table1[[#This Row],[Rating After]],3)</f>
        <v>4.5</v>
      </c>
      <c r="AA444" s="11">
        <f>Table1[[#This Row],[Revenue ($)]]/(Table1[[#This Row],[Distance (KM)]])</f>
        <v>1.8435155412647375</v>
      </c>
    </row>
    <row r="445" spans="1:27" x14ac:dyDescent="0.3">
      <c r="A445" t="s">
        <v>571</v>
      </c>
      <c r="B445" s="1" t="s">
        <v>1571</v>
      </c>
      <c r="C445" s="1" t="s">
        <v>2122</v>
      </c>
      <c r="D445" s="1" t="s">
        <v>1583</v>
      </c>
      <c r="E445" s="1" t="str">
        <f t="shared" si="25"/>
        <v>2024/01/24</v>
      </c>
      <c r="F445" s="1" t="s">
        <v>1581</v>
      </c>
      <c r="G445" t="str">
        <f t="shared" si="28"/>
        <v>2024/01/24</v>
      </c>
      <c r="H445" s="13" t="s">
        <v>2161</v>
      </c>
      <c r="I445" s="7">
        <f>(Table1[[#This Row],[Actual Arrival]]-Table1[[#This Row],[Ezpected_Arrival_After]])*24</f>
        <v>15.999999999941792</v>
      </c>
      <c r="J445" s="7">
        <f>(Table1[[#This Row],[Actual_Arrival After]]-Table1[[#This Row],[Ezpected_Arrival_After]])</f>
        <v>0</v>
      </c>
      <c r="K445" s="7">
        <f>IF(Table1[[#This Row],[Actual_Arrival After]]&lt;=Table1[[#This Row],[Ezpected_Arrival_After]],1,0)</f>
        <v>1</v>
      </c>
      <c r="L445" s="7">
        <f>(Table1[[#This Row],[Actual_Arrival After]]-Table1[[#This Row],[Dispatch_After]])</f>
        <v>0</v>
      </c>
      <c r="M445" t="s">
        <v>2030</v>
      </c>
      <c r="N445">
        <v>479</v>
      </c>
      <c r="O445" s="16">
        <v>1471</v>
      </c>
      <c r="P445" s="16">
        <v>592</v>
      </c>
      <c r="Q445">
        <v>15</v>
      </c>
      <c r="R445" t="str">
        <f t="shared" si="26"/>
        <v>OK</v>
      </c>
      <c r="S445" t="s">
        <v>2034</v>
      </c>
      <c r="T445" t="s">
        <v>2037</v>
      </c>
      <c r="U445" t="s">
        <v>2041</v>
      </c>
      <c r="V445" t="s">
        <v>2093</v>
      </c>
      <c r="W445" t="s">
        <v>2097</v>
      </c>
      <c r="X445">
        <v>4.7</v>
      </c>
      <c r="Y445">
        <f t="shared" si="27"/>
        <v>4.7</v>
      </c>
      <c r="Z445" s="14" t="str">
        <f>LEFT(Table1[[#This Row],[Rating After]],3)</f>
        <v>4.7</v>
      </c>
      <c r="AA445" s="11">
        <f>Table1[[#This Row],[Revenue ($)]]/(Table1[[#This Row],[Distance (KM)]])</f>
        <v>3.0709812108559498</v>
      </c>
    </row>
    <row r="446" spans="1:27" x14ac:dyDescent="0.3">
      <c r="A446" t="s">
        <v>570</v>
      </c>
      <c r="B446" s="1" t="s">
        <v>1570</v>
      </c>
      <c r="C446" s="1" t="s">
        <v>2122</v>
      </c>
      <c r="D446" s="1" t="s">
        <v>1582</v>
      </c>
      <c r="E446" s="1" t="str">
        <f t="shared" si="25"/>
        <v>2024/01/24</v>
      </c>
      <c r="F446" s="1" t="s">
        <v>1580</v>
      </c>
      <c r="G446" t="str">
        <f t="shared" si="28"/>
        <v>2024/01/24</v>
      </c>
      <c r="H446" s="13" t="s">
        <v>2161</v>
      </c>
      <c r="I446" s="7">
        <f>(Table1[[#This Row],[Actual Arrival]]-Table1[[#This Row],[Ezpected_Arrival_After]])*24</f>
        <v>15</v>
      </c>
      <c r="J446" s="7">
        <f>(Table1[[#This Row],[Actual_Arrival After]]-Table1[[#This Row],[Ezpected_Arrival_After]])</f>
        <v>0</v>
      </c>
      <c r="K446" s="7">
        <f>IF(Table1[[#This Row],[Actual_Arrival After]]&lt;=Table1[[#This Row],[Ezpected_Arrival_After]],1,0)</f>
        <v>1</v>
      </c>
      <c r="L446" s="7">
        <f>(Table1[[#This Row],[Actual_Arrival After]]-Table1[[#This Row],[Dispatch_After]])</f>
        <v>0</v>
      </c>
      <c r="M446" t="s">
        <v>2030</v>
      </c>
      <c r="N446">
        <v>667</v>
      </c>
      <c r="O446" s="16">
        <v>707</v>
      </c>
      <c r="P446" s="16">
        <v>739</v>
      </c>
      <c r="Q446">
        <v>20</v>
      </c>
      <c r="R446" t="str">
        <f t="shared" si="26"/>
        <v>OK</v>
      </c>
      <c r="S446" t="s">
        <v>2035</v>
      </c>
      <c r="T446" t="s">
        <v>2037</v>
      </c>
      <c r="U446" t="s">
        <v>2044</v>
      </c>
      <c r="V446" t="s">
        <v>2094</v>
      </c>
      <c r="W446" t="s">
        <v>2097</v>
      </c>
      <c r="Y446">
        <f t="shared" si="27"/>
        <v>4.2263888888888879</v>
      </c>
      <c r="Z446" s="14" t="str">
        <f>LEFT(Table1[[#This Row],[Rating After]],3)</f>
        <v>4.2</v>
      </c>
      <c r="AA446" s="11">
        <f>Table1[[#This Row],[Revenue ($)]]/(Table1[[#This Row],[Distance (KM)]])</f>
        <v>1.0599700149925038</v>
      </c>
    </row>
    <row r="447" spans="1:27" x14ac:dyDescent="0.3">
      <c r="A447" t="s">
        <v>569</v>
      </c>
      <c r="B447" s="1" t="s">
        <v>1569</v>
      </c>
      <c r="C447" s="1" t="s">
        <v>2122</v>
      </c>
      <c r="D447" s="1" t="s">
        <v>1581</v>
      </c>
      <c r="E447" s="1" t="str">
        <f t="shared" si="25"/>
        <v>2024/01/24</v>
      </c>
      <c r="F447" s="1" t="s">
        <v>1579</v>
      </c>
      <c r="G447" t="str">
        <f t="shared" si="28"/>
        <v>2024/01/24</v>
      </c>
      <c r="H447" s="13" t="s">
        <v>2161</v>
      </c>
      <c r="I447" s="7">
        <f>(Table1[[#This Row],[Actual Arrival]]-Table1[[#This Row],[Ezpected_Arrival_After]])*24</f>
        <v>14.000000000058208</v>
      </c>
      <c r="J447" s="7">
        <f>(Table1[[#This Row],[Actual_Arrival After]]-Table1[[#This Row],[Ezpected_Arrival_After]])</f>
        <v>0</v>
      </c>
      <c r="K447" s="7">
        <f>IF(Table1[[#This Row],[Actual_Arrival After]]&lt;=Table1[[#This Row],[Ezpected_Arrival_After]],1,0)</f>
        <v>1</v>
      </c>
      <c r="L447" s="7">
        <f>(Table1[[#This Row],[Actual_Arrival After]]-Table1[[#This Row],[Dispatch_After]])</f>
        <v>0</v>
      </c>
      <c r="M447" t="s">
        <v>2028</v>
      </c>
      <c r="N447">
        <v>508</v>
      </c>
      <c r="O447" s="16">
        <v>4066</v>
      </c>
      <c r="P447" s="16">
        <v>281</v>
      </c>
      <c r="Q447">
        <v>22</v>
      </c>
      <c r="R447" t="str">
        <f t="shared" si="26"/>
        <v>OK</v>
      </c>
      <c r="S447" t="s">
        <v>2034</v>
      </c>
      <c r="T447" t="s">
        <v>2040</v>
      </c>
      <c r="U447" t="s">
        <v>2089</v>
      </c>
      <c r="V447" t="s">
        <v>2092</v>
      </c>
      <c r="W447" t="s">
        <v>2097</v>
      </c>
      <c r="X447">
        <v>4.7</v>
      </c>
      <c r="Y447">
        <f t="shared" si="27"/>
        <v>4.7</v>
      </c>
      <c r="Z447" s="14" t="str">
        <f>LEFT(Table1[[#This Row],[Rating After]],3)</f>
        <v>4.7</v>
      </c>
      <c r="AA447" s="11">
        <f>Table1[[#This Row],[Revenue ($)]]/(Table1[[#This Row],[Distance (KM)]])</f>
        <v>8.0039370078740166</v>
      </c>
    </row>
    <row r="448" spans="1:27" x14ac:dyDescent="0.3">
      <c r="A448" t="s">
        <v>568</v>
      </c>
      <c r="B448" s="1" t="s">
        <v>1568</v>
      </c>
      <c r="C448" s="1" t="s">
        <v>2122</v>
      </c>
      <c r="D448" s="1" t="s">
        <v>1580</v>
      </c>
      <c r="E448" s="1" t="str">
        <f t="shared" si="25"/>
        <v>2024/01/24</v>
      </c>
      <c r="F448" s="1" t="s">
        <v>1578</v>
      </c>
      <c r="G448" t="str">
        <f t="shared" si="28"/>
        <v>2024/01/24</v>
      </c>
      <c r="H448" s="13" t="s">
        <v>2161</v>
      </c>
      <c r="I448" s="7">
        <f>(Table1[[#This Row],[Actual Arrival]]-Table1[[#This Row],[Ezpected_Arrival_After]])*24</f>
        <v>12.999999999941792</v>
      </c>
      <c r="J448" s="7">
        <f>(Table1[[#This Row],[Actual_Arrival After]]-Table1[[#This Row],[Ezpected_Arrival_After]])</f>
        <v>0</v>
      </c>
      <c r="K448" s="7">
        <f>IF(Table1[[#This Row],[Actual_Arrival After]]&lt;=Table1[[#This Row],[Ezpected_Arrival_After]],1,0)</f>
        <v>1</v>
      </c>
      <c r="L448" s="7">
        <f>(Table1[[#This Row],[Actual_Arrival After]]-Table1[[#This Row],[Dispatch_After]])</f>
        <v>0</v>
      </c>
      <c r="M448" t="s">
        <v>2030</v>
      </c>
      <c r="N448">
        <v>701</v>
      </c>
      <c r="O448" s="16">
        <v>2411</v>
      </c>
      <c r="P448" s="16">
        <v>172</v>
      </c>
      <c r="Q448">
        <v>15</v>
      </c>
      <c r="R448" t="str">
        <f t="shared" si="26"/>
        <v>OK</v>
      </c>
      <c r="S448" t="s">
        <v>2034</v>
      </c>
      <c r="T448" t="s">
        <v>2040</v>
      </c>
      <c r="U448" t="s">
        <v>2083</v>
      </c>
      <c r="V448" t="s">
        <v>2093</v>
      </c>
      <c r="W448" t="s">
        <v>2096</v>
      </c>
      <c r="Y448">
        <f t="shared" si="27"/>
        <v>4.2184210526315784</v>
      </c>
      <c r="Z448" s="14" t="str">
        <f>LEFT(Table1[[#This Row],[Rating After]],3)</f>
        <v>4.2</v>
      </c>
      <c r="AA448" s="11">
        <f>Table1[[#This Row],[Revenue ($)]]/(Table1[[#This Row],[Distance (KM)]])</f>
        <v>3.4393723252496433</v>
      </c>
    </row>
    <row r="449" spans="1:27" x14ac:dyDescent="0.3">
      <c r="A449" t="s">
        <v>567</v>
      </c>
      <c r="B449" s="1" t="s">
        <v>1567</v>
      </c>
      <c r="C449" s="1" t="s">
        <v>2122</v>
      </c>
      <c r="D449" s="1" t="s">
        <v>1579</v>
      </c>
      <c r="E449" s="1" t="str">
        <f t="shared" si="25"/>
        <v>2024/01/24</v>
      </c>
      <c r="F449" s="1" t="s">
        <v>1577</v>
      </c>
      <c r="G449" t="str">
        <f t="shared" si="28"/>
        <v>2024/01/24</v>
      </c>
      <c r="H449" s="13" t="s">
        <v>2161</v>
      </c>
      <c r="I449" s="7">
        <f>(Table1[[#This Row],[Actual Arrival]]-Table1[[#This Row],[Ezpected_Arrival_After]])*24</f>
        <v>12</v>
      </c>
      <c r="J449" s="7">
        <f>(Table1[[#This Row],[Actual_Arrival After]]-Table1[[#This Row],[Ezpected_Arrival_After]])</f>
        <v>0</v>
      </c>
      <c r="K449" s="7">
        <f>IF(Table1[[#This Row],[Actual_Arrival After]]&lt;=Table1[[#This Row],[Ezpected_Arrival_After]],1,0)</f>
        <v>1</v>
      </c>
      <c r="L449" s="7">
        <f>(Table1[[#This Row],[Actual_Arrival After]]-Table1[[#This Row],[Dispatch_After]])</f>
        <v>0</v>
      </c>
      <c r="M449" t="s">
        <v>2032</v>
      </c>
      <c r="N449">
        <v>643</v>
      </c>
      <c r="O449" s="16">
        <v>3929</v>
      </c>
      <c r="P449" s="16">
        <v>224</v>
      </c>
      <c r="Q449">
        <v>25</v>
      </c>
      <c r="R449" t="str">
        <f t="shared" si="26"/>
        <v>OK</v>
      </c>
      <c r="S449" t="s">
        <v>2036</v>
      </c>
      <c r="T449" t="s">
        <v>2040</v>
      </c>
      <c r="U449" t="s">
        <v>2067</v>
      </c>
      <c r="V449" t="s">
        <v>2091</v>
      </c>
      <c r="W449" t="s">
        <v>2096</v>
      </c>
      <c r="X449">
        <v>4.5</v>
      </c>
      <c r="Y449">
        <f t="shared" si="27"/>
        <v>4.5</v>
      </c>
      <c r="Z449" s="14" t="str">
        <f>LEFT(Table1[[#This Row],[Rating After]],3)</f>
        <v>4.5</v>
      </c>
      <c r="AA449" s="11">
        <f>Table1[[#This Row],[Revenue ($)]]/(Table1[[#This Row],[Distance (KM)]])</f>
        <v>6.1104199066874028</v>
      </c>
    </row>
    <row r="450" spans="1:27" x14ac:dyDescent="0.3">
      <c r="A450" t="s">
        <v>566</v>
      </c>
      <c r="B450" s="1" t="s">
        <v>1566</v>
      </c>
      <c r="C450" s="1" t="s">
        <v>2121</v>
      </c>
      <c r="D450" s="1" t="s">
        <v>1578</v>
      </c>
      <c r="E450" s="1" t="str">
        <f t="shared" ref="E450:E513" si="29">TEXT(D450,"yyyy/mm/dd")</f>
        <v>2024/01/24</v>
      </c>
      <c r="F450" s="1" t="s">
        <v>1576</v>
      </c>
      <c r="G450" t="str">
        <f t="shared" si="28"/>
        <v>2024/01/24</v>
      </c>
      <c r="H450" s="13" t="s">
        <v>2161</v>
      </c>
      <c r="I450" s="7">
        <f>(Table1[[#This Row],[Actual Arrival]]-Table1[[#This Row],[Ezpected_Arrival_After]])*24</f>
        <v>11.000000000058208</v>
      </c>
      <c r="J450" s="7">
        <f>(Table1[[#This Row],[Actual_Arrival After]]-Table1[[#This Row],[Ezpected_Arrival_After]])</f>
        <v>0</v>
      </c>
      <c r="K450" s="7">
        <f>IF(Table1[[#This Row],[Actual_Arrival After]]&lt;=Table1[[#This Row],[Ezpected_Arrival_After]],1,0)</f>
        <v>1</v>
      </c>
      <c r="L450" s="7">
        <f>(Table1[[#This Row],[Actual_Arrival After]]-Table1[[#This Row],[Dispatch_After]])</f>
        <v>1</v>
      </c>
      <c r="M450" t="s">
        <v>2030</v>
      </c>
      <c r="N450">
        <v>357</v>
      </c>
      <c r="O450" s="16">
        <v>1000</v>
      </c>
      <c r="P450" s="16">
        <v>215</v>
      </c>
      <c r="Q450">
        <v>11</v>
      </c>
      <c r="R450" t="str">
        <f t="shared" ref="R450:R513" si="30">IF(Q450&lt;=0, "Flag Record", "OK")</f>
        <v>OK</v>
      </c>
      <c r="S450" t="s">
        <v>2035</v>
      </c>
      <c r="T450" t="s">
        <v>2040</v>
      </c>
      <c r="U450" t="s">
        <v>2049</v>
      </c>
      <c r="V450" t="s">
        <v>2091</v>
      </c>
      <c r="W450" t="s">
        <v>2096</v>
      </c>
      <c r="Y450">
        <f t="shared" ref="Y450:Y513" si="31">IF(ISBLANK(X450), AVERAGEIFS(X:X, V:V, V450, W:W, W450), X450)</f>
        <v>4.3169491525423709</v>
      </c>
      <c r="Z450" s="14" t="str">
        <f>LEFT(Table1[[#This Row],[Rating After]],3)</f>
        <v>4.3</v>
      </c>
      <c r="AA450" s="11">
        <f>Table1[[#This Row],[Revenue ($)]]/(Table1[[#This Row],[Distance (KM)]])</f>
        <v>2.8011204481792715</v>
      </c>
    </row>
    <row r="451" spans="1:27" x14ac:dyDescent="0.3">
      <c r="A451" t="s">
        <v>565</v>
      </c>
      <c r="B451" s="1" t="s">
        <v>1565</v>
      </c>
      <c r="C451" s="1" t="s">
        <v>2121</v>
      </c>
      <c r="D451" s="1" t="s">
        <v>1577</v>
      </c>
      <c r="E451" s="1" t="str">
        <f t="shared" si="29"/>
        <v>2024/01/24</v>
      </c>
      <c r="F451" s="1" t="s">
        <v>1575</v>
      </c>
      <c r="G451" t="str">
        <f t="shared" si="28"/>
        <v>2024/01/24</v>
      </c>
      <c r="H451" s="13" t="s">
        <v>2161</v>
      </c>
      <c r="I451" s="7">
        <f>(Table1[[#This Row],[Actual Arrival]]-Table1[[#This Row],[Ezpected_Arrival_After]])*24</f>
        <v>9.9999999999417923</v>
      </c>
      <c r="J451" s="7">
        <f>(Table1[[#This Row],[Actual_Arrival After]]-Table1[[#This Row],[Ezpected_Arrival_After]])</f>
        <v>0</v>
      </c>
      <c r="K451" s="7">
        <f>IF(Table1[[#This Row],[Actual_Arrival After]]&lt;=Table1[[#This Row],[Ezpected_Arrival_After]],1,0)</f>
        <v>1</v>
      </c>
      <c r="L451" s="7">
        <f>(Table1[[#This Row],[Actual_Arrival After]]-Table1[[#This Row],[Dispatch_After]])</f>
        <v>1</v>
      </c>
      <c r="M451" t="s">
        <v>2028</v>
      </c>
      <c r="N451">
        <v>502</v>
      </c>
      <c r="O451" s="16">
        <v>823</v>
      </c>
      <c r="P451" s="16">
        <v>102</v>
      </c>
      <c r="Q451">
        <v>11</v>
      </c>
      <c r="R451" t="str">
        <f t="shared" si="30"/>
        <v>OK</v>
      </c>
      <c r="S451" t="s">
        <v>2036</v>
      </c>
      <c r="T451" t="s">
        <v>2037</v>
      </c>
      <c r="U451" t="s">
        <v>2049</v>
      </c>
      <c r="V451" t="s">
        <v>2091</v>
      </c>
      <c r="W451" t="s">
        <v>2096</v>
      </c>
      <c r="X451">
        <v>4.2</v>
      </c>
      <c r="Y451">
        <f t="shared" si="31"/>
        <v>4.2</v>
      </c>
      <c r="Z451" s="14" t="str">
        <f>LEFT(Table1[[#This Row],[Rating After]],3)</f>
        <v>4.2</v>
      </c>
      <c r="AA451" s="11">
        <f>Table1[[#This Row],[Revenue ($)]]/(Table1[[#This Row],[Distance (KM)]])</f>
        <v>1.6394422310756973</v>
      </c>
    </row>
    <row r="452" spans="1:27" x14ac:dyDescent="0.3">
      <c r="A452" t="s">
        <v>564</v>
      </c>
      <c r="B452" s="1" t="s">
        <v>1564</v>
      </c>
      <c r="C452" s="1" t="s">
        <v>2121</v>
      </c>
      <c r="D452" s="1" t="s">
        <v>1576</v>
      </c>
      <c r="E452" s="1" t="str">
        <f t="shared" si="29"/>
        <v>2024/01/24</v>
      </c>
      <c r="F452" s="1" t="s">
        <v>1574</v>
      </c>
      <c r="G452" t="str">
        <f t="shared" si="28"/>
        <v>2024/01/24</v>
      </c>
      <c r="H452" s="13" t="s">
        <v>2161</v>
      </c>
      <c r="I452" s="7">
        <f>(Table1[[#This Row],[Actual Arrival]]-Table1[[#This Row],[Ezpected_Arrival_After]])*24</f>
        <v>9</v>
      </c>
      <c r="J452" s="7">
        <f>(Table1[[#This Row],[Actual_Arrival After]]-Table1[[#This Row],[Ezpected_Arrival_After]])</f>
        <v>0</v>
      </c>
      <c r="K452" s="7">
        <f>IF(Table1[[#This Row],[Actual_Arrival After]]&lt;=Table1[[#This Row],[Ezpected_Arrival_After]],1,0)</f>
        <v>1</v>
      </c>
      <c r="L452" s="7">
        <f>(Table1[[#This Row],[Actual_Arrival After]]-Table1[[#This Row],[Dispatch_After]])</f>
        <v>1</v>
      </c>
      <c r="M452" t="s">
        <v>2030</v>
      </c>
      <c r="N452">
        <v>504</v>
      </c>
      <c r="O452" s="16">
        <v>4746</v>
      </c>
      <c r="P452" s="16">
        <v>410</v>
      </c>
      <c r="Q452">
        <v>13</v>
      </c>
      <c r="R452" t="str">
        <f t="shared" si="30"/>
        <v>OK</v>
      </c>
      <c r="S452" t="s">
        <v>2036</v>
      </c>
      <c r="T452" t="s">
        <v>2038</v>
      </c>
      <c r="U452" t="s">
        <v>2072</v>
      </c>
      <c r="V452" t="s">
        <v>2091</v>
      </c>
      <c r="W452" t="s">
        <v>2097</v>
      </c>
      <c r="X452">
        <v>4.5</v>
      </c>
      <c r="Y452">
        <f t="shared" si="31"/>
        <v>4.5</v>
      </c>
      <c r="Z452" s="14" t="str">
        <f>LEFT(Table1[[#This Row],[Rating After]],3)</f>
        <v>4.5</v>
      </c>
      <c r="AA452" s="11">
        <f>Table1[[#This Row],[Revenue ($)]]/(Table1[[#This Row],[Distance (KM)]])</f>
        <v>9.4166666666666661</v>
      </c>
    </row>
    <row r="453" spans="1:27" x14ac:dyDescent="0.3">
      <c r="A453" t="s">
        <v>563</v>
      </c>
      <c r="B453" s="1" t="s">
        <v>1563</v>
      </c>
      <c r="C453" s="1" t="s">
        <v>2121</v>
      </c>
      <c r="D453" s="1" t="s">
        <v>1575</v>
      </c>
      <c r="E453" s="1" t="str">
        <f t="shared" si="29"/>
        <v>2024/01/24</v>
      </c>
      <c r="F453" s="1" t="s">
        <v>1573</v>
      </c>
      <c r="G453" t="str">
        <f t="shared" si="28"/>
        <v>2024/01/24</v>
      </c>
      <c r="H453" s="13" t="s">
        <v>2161</v>
      </c>
      <c r="I453" s="7">
        <f>(Table1[[#This Row],[Actual Arrival]]-Table1[[#This Row],[Ezpected_Arrival_After]])*24</f>
        <v>8.0000000000582077</v>
      </c>
      <c r="J453" s="7">
        <f>(Table1[[#This Row],[Actual_Arrival After]]-Table1[[#This Row],[Ezpected_Arrival_After]])</f>
        <v>0</v>
      </c>
      <c r="K453" s="7">
        <f>IF(Table1[[#This Row],[Actual_Arrival After]]&lt;=Table1[[#This Row],[Ezpected_Arrival_After]],1,0)</f>
        <v>1</v>
      </c>
      <c r="L453" s="7">
        <f>(Table1[[#This Row],[Actual_Arrival After]]-Table1[[#This Row],[Dispatch_After]])</f>
        <v>1</v>
      </c>
      <c r="M453" t="s">
        <v>2031</v>
      </c>
      <c r="N453">
        <v>733</v>
      </c>
      <c r="O453" s="16">
        <v>2703</v>
      </c>
      <c r="P453" s="16">
        <v>250</v>
      </c>
      <c r="Q453">
        <v>12</v>
      </c>
      <c r="R453" t="str">
        <f t="shared" si="30"/>
        <v>OK</v>
      </c>
      <c r="S453" t="s">
        <v>2034</v>
      </c>
      <c r="T453" t="s">
        <v>2037</v>
      </c>
      <c r="U453" t="s">
        <v>2058</v>
      </c>
      <c r="V453" t="s">
        <v>2094</v>
      </c>
      <c r="W453" t="s">
        <v>2096</v>
      </c>
      <c r="Y453">
        <f t="shared" si="31"/>
        <v>4.1939759036144579</v>
      </c>
      <c r="Z453" s="14" t="str">
        <f>LEFT(Table1[[#This Row],[Rating After]],3)</f>
        <v>4.1</v>
      </c>
      <c r="AA453" s="11">
        <f>Table1[[#This Row],[Revenue ($)]]/(Table1[[#This Row],[Distance (KM)]])</f>
        <v>3.6875852660300135</v>
      </c>
    </row>
    <row r="454" spans="1:27" x14ac:dyDescent="0.3">
      <c r="A454" t="s">
        <v>562</v>
      </c>
      <c r="B454" s="1" t="s">
        <v>1562</v>
      </c>
      <c r="C454" s="1" t="s">
        <v>2121</v>
      </c>
      <c r="D454" s="1" t="s">
        <v>1574</v>
      </c>
      <c r="E454" s="1" t="str">
        <f t="shared" si="29"/>
        <v>2024/01/24</v>
      </c>
      <c r="F454" s="1" t="s">
        <v>1572</v>
      </c>
      <c r="G454" t="str">
        <f t="shared" si="28"/>
        <v>2024/01/24</v>
      </c>
      <c r="H454" s="13" t="s">
        <v>2161</v>
      </c>
      <c r="I454" s="7">
        <f>(Table1[[#This Row],[Actual Arrival]]-Table1[[#This Row],[Ezpected_Arrival_After]])*24</f>
        <v>6.9999999999417923</v>
      </c>
      <c r="J454" s="7">
        <f>(Table1[[#This Row],[Actual_Arrival After]]-Table1[[#This Row],[Ezpected_Arrival_After]])</f>
        <v>0</v>
      </c>
      <c r="K454" s="7">
        <f>IF(Table1[[#This Row],[Actual_Arrival After]]&lt;=Table1[[#This Row],[Ezpected_Arrival_After]],1,0)</f>
        <v>1</v>
      </c>
      <c r="L454" s="7">
        <f>(Table1[[#This Row],[Actual_Arrival After]]-Table1[[#This Row],[Dispatch_After]])</f>
        <v>1</v>
      </c>
      <c r="M454" t="s">
        <v>2030</v>
      </c>
      <c r="N454">
        <v>792</v>
      </c>
      <c r="O454" s="16">
        <v>545</v>
      </c>
      <c r="P454" s="16">
        <v>106</v>
      </c>
      <c r="Q454">
        <v>4</v>
      </c>
      <c r="R454" t="str">
        <f t="shared" si="30"/>
        <v>OK</v>
      </c>
      <c r="S454" t="s">
        <v>2035</v>
      </c>
      <c r="T454" t="s">
        <v>2039</v>
      </c>
      <c r="U454" t="s">
        <v>2043</v>
      </c>
      <c r="V454" t="s">
        <v>2091</v>
      </c>
      <c r="W454" t="s">
        <v>2097</v>
      </c>
      <c r="Y454">
        <f t="shared" si="31"/>
        <v>4.2415584415584409</v>
      </c>
      <c r="Z454" s="14" t="str">
        <f>LEFT(Table1[[#This Row],[Rating After]],3)</f>
        <v>4.2</v>
      </c>
      <c r="AA454" s="11">
        <f>Table1[[#This Row],[Revenue ($)]]/(Table1[[#This Row],[Distance (KM)]])</f>
        <v>0.68813131313131315</v>
      </c>
    </row>
    <row r="455" spans="1:27" x14ac:dyDescent="0.3">
      <c r="A455" t="s">
        <v>561</v>
      </c>
      <c r="B455" s="1" t="s">
        <v>1561</v>
      </c>
      <c r="C455" s="1" t="s">
        <v>2121</v>
      </c>
      <c r="D455" s="1" t="s">
        <v>1573</v>
      </c>
      <c r="E455" s="1" t="str">
        <f t="shared" si="29"/>
        <v>2024/01/24</v>
      </c>
      <c r="F455" s="1" t="s">
        <v>1571</v>
      </c>
      <c r="G455" t="str">
        <f t="shared" si="28"/>
        <v>2024/01/24</v>
      </c>
      <c r="H455" s="13" t="s">
        <v>2161</v>
      </c>
      <c r="I455" s="7">
        <f>(Table1[[#This Row],[Actual Arrival]]-Table1[[#This Row],[Ezpected_Arrival_After]])*24</f>
        <v>6</v>
      </c>
      <c r="J455" s="7">
        <f>(Table1[[#This Row],[Actual_Arrival After]]-Table1[[#This Row],[Ezpected_Arrival_After]])</f>
        <v>0</v>
      </c>
      <c r="K455" s="7">
        <f>IF(Table1[[#This Row],[Actual_Arrival After]]&lt;=Table1[[#This Row],[Ezpected_Arrival_After]],1,0)</f>
        <v>1</v>
      </c>
      <c r="L455" s="7">
        <f>(Table1[[#This Row],[Actual_Arrival After]]-Table1[[#This Row],[Dispatch_After]])</f>
        <v>1</v>
      </c>
      <c r="M455" t="s">
        <v>2032</v>
      </c>
      <c r="N455">
        <v>278</v>
      </c>
      <c r="O455" s="16">
        <v>3767</v>
      </c>
      <c r="P455" s="16">
        <v>144</v>
      </c>
      <c r="Q455">
        <v>3</v>
      </c>
      <c r="R455" t="str">
        <f t="shared" si="30"/>
        <v>OK</v>
      </c>
      <c r="S455" t="s">
        <v>2034</v>
      </c>
      <c r="T455" t="s">
        <v>2040</v>
      </c>
      <c r="U455" t="s">
        <v>2068</v>
      </c>
      <c r="V455" t="s">
        <v>2095</v>
      </c>
      <c r="W455" t="s">
        <v>2097</v>
      </c>
      <c r="X455">
        <v>4.5</v>
      </c>
      <c r="Y455">
        <f t="shared" si="31"/>
        <v>4.5</v>
      </c>
      <c r="Z455" s="14" t="str">
        <f>LEFT(Table1[[#This Row],[Rating After]],3)</f>
        <v>4.5</v>
      </c>
      <c r="AA455" s="11">
        <f>Table1[[#This Row],[Revenue ($)]]/(Table1[[#This Row],[Distance (KM)]])</f>
        <v>13.550359712230216</v>
      </c>
    </row>
    <row r="456" spans="1:27" x14ac:dyDescent="0.3">
      <c r="A456" t="s">
        <v>560</v>
      </c>
      <c r="B456" s="1" t="s">
        <v>1560</v>
      </c>
      <c r="C456" s="1" t="s">
        <v>2121</v>
      </c>
      <c r="D456" s="1" t="s">
        <v>1572</v>
      </c>
      <c r="E456" s="1" t="str">
        <f t="shared" si="29"/>
        <v>2024/01/24</v>
      </c>
      <c r="F456" s="1" t="s">
        <v>1570</v>
      </c>
      <c r="G456" t="str">
        <f t="shared" si="28"/>
        <v>2024/01/24</v>
      </c>
      <c r="H456" s="13" t="s">
        <v>2161</v>
      </c>
      <c r="I456" s="7">
        <f>(Table1[[#This Row],[Actual Arrival]]-Table1[[#This Row],[Ezpected_Arrival_After]])*24</f>
        <v>5.0000000000582077</v>
      </c>
      <c r="J456" s="7">
        <f>(Table1[[#This Row],[Actual_Arrival After]]-Table1[[#This Row],[Ezpected_Arrival_After]])</f>
        <v>0</v>
      </c>
      <c r="K456" s="7">
        <f>IF(Table1[[#This Row],[Actual_Arrival After]]&lt;=Table1[[#This Row],[Ezpected_Arrival_After]],1,0)</f>
        <v>1</v>
      </c>
      <c r="L456" s="7">
        <f>(Table1[[#This Row],[Actual_Arrival After]]-Table1[[#This Row],[Dispatch_After]])</f>
        <v>1</v>
      </c>
      <c r="M456" t="s">
        <v>2030</v>
      </c>
      <c r="N456">
        <v>138</v>
      </c>
      <c r="O456" s="16">
        <v>3947</v>
      </c>
      <c r="P456" s="16">
        <v>98</v>
      </c>
      <c r="Q456">
        <v>28</v>
      </c>
      <c r="R456" t="str">
        <f t="shared" si="30"/>
        <v>OK</v>
      </c>
      <c r="S456" t="s">
        <v>2035</v>
      </c>
      <c r="T456" t="s">
        <v>2037</v>
      </c>
      <c r="U456" t="s">
        <v>2087</v>
      </c>
      <c r="V456" t="s">
        <v>2091</v>
      </c>
      <c r="W456" t="s">
        <v>2097</v>
      </c>
      <c r="Y456">
        <f t="shared" si="31"/>
        <v>4.2415584415584409</v>
      </c>
      <c r="Z456" s="14" t="str">
        <f>LEFT(Table1[[#This Row],[Rating After]],3)</f>
        <v>4.2</v>
      </c>
      <c r="AA456" s="11">
        <f>Table1[[#This Row],[Revenue ($)]]/(Table1[[#This Row],[Distance (KM)]])</f>
        <v>28.60144927536232</v>
      </c>
    </row>
    <row r="457" spans="1:27" x14ac:dyDescent="0.3">
      <c r="A457" t="s">
        <v>559</v>
      </c>
      <c r="B457" s="1" t="s">
        <v>1559</v>
      </c>
      <c r="C457" s="1" t="s">
        <v>2121</v>
      </c>
      <c r="D457" s="1" t="s">
        <v>1571</v>
      </c>
      <c r="E457" s="1" t="str">
        <f t="shared" si="29"/>
        <v>2024/01/24</v>
      </c>
      <c r="F457" s="1" t="s">
        <v>1569</v>
      </c>
      <c r="G457" t="str">
        <f t="shared" ref="G457:G520" si="32">TEXT(F457,"yyyy/mm/dd")</f>
        <v>2024/01/24</v>
      </c>
      <c r="H457" s="13" t="s">
        <v>2161</v>
      </c>
      <c r="I457" s="7">
        <f>(Table1[[#This Row],[Actual Arrival]]-Table1[[#This Row],[Ezpected_Arrival_After]])*24</f>
        <v>3.9999999999417923</v>
      </c>
      <c r="J457" s="7">
        <f>(Table1[[#This Row],[Actual_Arrival After]]-Table1[[#This Row],[Ezpected_Arrival_After]])</f>
        <v>0</v>
      </c>
      <c r="K457" s="7">
        <f>IF(Table1[[#This Row],[Actual_Arrival After]]&lt;=Table1[[#This Row],[Ezpected_Arrival_After]],1,0)</f>
        <v>1</v>
      </c>
      <c r="L457" s="7">
        <f>(Table1[[#This Row],[Actual_Arrival After]]-Table1[[#This Row],[Dispatch_After]])</f>
        <v>1</v>
      </c>
      <c r="M457" t="s">
        <v>2027</v>
      </c>
      <c r="N457">
        <v>539</v>
      </c>
      <c r="O457" s="16">
        <v>1701</v>
      </c>
      <c r="P457" s="16">
        <v>277</v>
      </c>
      <c r="Q457">
        <v>13</v>
      </c>
      <c r="R457" t="str">
        <f t="shared" si="30"/>
        <v>OK</v>
      </c>
      <c r="S457" t="s">
        <v>2034</v>
      </c>
      <c r="T457" t="s">
        <v>2039</v>
      </c>
      <c r="U457" t="s">
        <v>2077</v>
      </c>
      <c r="V457" t="s">
        <v>2095</v>
      </c>
      <c r="W457" t="s">
        <v>2097</v>
      </c>
      <c r="X457">
        <v>3.8</v>
      </c>
      <c r="Y457">
        <f t="shared" si="31"/>
        <v>3.8</v>
      </c>
      <c r="Z457" s="14" t="str">
        <f>LEFT(Table1[[#This Row],[Rating After]],3)</f>
        <v>3.8</v>
      </c>
      <c r="AA457" s="11">
        <f>Table1[[#This Row],[Revenue ($)]]/(Table1[[#This Row],[Distance (KM)]])</f>
        <v>3.1558441558441559</v>
      </c>
    </row>
    <row r="458" spans="1:27" x14ac:dyDescent="0.3">
      <c r="A458" t="s">
        <v>558</v>
      </c>
      <c r="B458" s="1" t="s">
        <v>1558</v>
      </c>
      <c r="C458" s="1" t="s">
        <v>2121</v>
      </c>
      <c r="D458" s="1" t="s">
        <v>1570</v>
      </c>
      <c r="E458" s="1" t="str">
        <f t="shared" si="29"/>
        <v>2024/01/24</v>
      </c>
      <c r="F458" s="1" t="s">
        <v>1568</v>
      </c>
      <c r="G458" t="str">
        <f t="shared" si="32"/>
        <v>2024/01/24</v>
      </c>
      <c r="H458" s="13" t="s">
        <v>2161</v>
      </c>
      <c r="I458" s="7">
        <f>(Table1[[#This Row],[Actual Arrival]]-Table1[[#This Row],[Ezpected_Arrival_After]])*24</f>
        <v>3</v>
      </c>
      <c r="J458" s="7">
        <f>(Table1[[#This Row],[Actual_Arrival After]]-Table1[[#This Row],[Ezpected_Arrival_After]])</f>
        <v>0</v>
      </c>
      <c r="K458" s="7">
        <f>IF(Table1[[#This Row],[Actual_Arrival After]]&lt;=Table1[[#This Row],[Ezpected_Arrival_After]],1,0)</f>
        <v>1</v>
      </c>
      <c r="L458" s="7">
        <f>(Table1[[#This Row],[Actual_Arrival After]]-Table1[[#This Row],[Dispatch_After]])</f>
        <v>1</v>
      </c>
      <c r="M458" t="s">
        <v>2029</v>
      </c>
      <c r="N458">
        <v>158</v>
      </c>
      <c r="O458" s="16">
        <v>4705</v>
      </c>
      <c r="P458" s="16">
        <v>224</v>
      </c>
      <c r="Q458">
        <v>20</v>
      </c>
      <c r="R458" t="str">
        <f t="shared" si="30"/>
        <v>OK</v>
      </c>
      <c r="S458" t="s">
        <v>2033</v>
      </c>
      <c r="T458" t="s">
        <v>2039</v>
      </c>
      <c r="U458" t="s">
        <v>2075</v>
      </c>
      <c r="V458" t="s">
        <v>2091</v>
      </c>
      <c r="W458" t="s">
        <v>2096</v>
      </c>
      <c r="Y458">
        <f t="shared" si="31"/>
        <v>4.3169491525423709</v>
      </c>
      <c r="Z458" s="14" t="str">
        <f>LEFT(Table1[[#This Row],[Rating After]],3)</f>
        <v>4.3</v>
      </c>
      <c r="AA458" s="11">
        <f>Table1[[#This Row],[Revenue ($)]]/(Table1[[#This Row],[Distance (KM)]])</f>
        <v>29.778481012658229</v>
      </c>
    </row>
    <row r="459" spans="1:27" x14ac:dyDescent="0.3">
      <c r="A459" t="s">
        <v>557</v>
      </c>
      <c r="B459" s="1" t="s">
        <v>1557</v>
      </c>
      <c r="C459" s="1" t="s">
        <v>2121</v>
      </c>
      <c r="D459" s="1" t="s">
        <v>1569</v>
      </c>
      <c r="E459" s="1" t="str">
        <f t="shared" si="29"/>
        <v>2024/01/24</v>
      </c>
      <c r="F459" s="1" t="s">
        <v>1567</v>
      </c>
      <c r="G459" t="str">
        <f t="shared" si="32"/>
        <v>2024/01/24</v>
      </c>
      <c r="H459" s="13" t="s">
        <v>2161</v>
      </c>
      <c r="I459" s="7">
        <f>(Table1[[#This Row],[Actual Arrival]]-Table1[[#This Row],[Ezpected_Arrival_After]])*24</f>
        <v>2.0000000000582077</v>
      </c>
      <c r="J459" s="7">
        <f>(Table1[[#This Row],[Actual_Arrival After]]-Table1[[#This Row],[Ezpected_Arrival_After]])</f>
        <v>0</v>
      </c>
      <c r="K459" s="7">
        <f>IF(Table1[[#This Row],[Actual_Arrival After]]&lt;=Table1[[#This Row],[Ezpected_Arrival_After]],1,0)</f>
        <v>1</v>
      </c>
      <c r="L459" s="7">
        <f>(Table1[[#This Row],[Actual_Arrival After]]-Table1[[#This Row],[Dispatch_After]])</f>
        <v>1</v>
      </c>
      <c r="M459" t="s">
        <v>2031</v>
      </c>
      <c r="N459">
        <v>876</v>
      </c>
      <c r="O459" s="16">
        <v>2457</v>
      </c>
      <c r="P459" s="16">
        <v>232</v>
      </c>
      <c r="Q459">
        <v>6</v>
      </c>
      <c r="R459" t="str">
        <f t="shared" si="30"/>
        <v>OK</v>
      </c>
      <c r="S459" t="s">
        <v>2034</v>
      </c>
      <c r="T459" t="s">
        <v>2038</v>
      </c>
      <c r="U459" t="s">
        <v>2086</v>
      </c>
      <c r="V459" t="s">
        <v>2093</v>
      </c>
      <c r="W459" t="s">
        <v>2096</v>
      </c>
      <c r="X459">
        <v>4</v>
      </c>
      <c r="Y459">
        <f t="shared" si="31"/>
        <v>4</v>
      </c>
      <c r="Z459" s="14" t="str">
        <f>LEFT(Table1[[#This Row],[Rating After]],3)</f>
        <v>4</v>
      </c>
      <c r="AA459" s="11">
        <f>Table1[[#This Row],[Revenue ($)]]/(Table1[[#This Row],[Distance (KM)]])</f>
        <v>2.8047945205479454</v>
      </c>
    </row>
    <row r="460" spans="1:27" x14ac:dyDescent="0.3">
      <c r="A460" t="s">
        <v>556</v>
      </c>
      <c r="B460" s="1" t="s">
        <v>1556</v>
      </c>
      <c r="C460" s="1" t="s">
        <v>2121</v>
      </c>
      <c r="D460" s="1" t="s">
        <v>1568</v>
      </c>
      <c r="E460" s="1" t="str">
        <f t="shared" si="29"/>
        <v>2024/01/24</v>
      </c>
      <c r="F460" s="1" t="s">
        <v>1566</v>
      </c>
      <c r="G460" t="str">
        <f t="shared" si="32"/>
        <v>2024/01/23</v>
      </c>
      <c r="H460" s="13" t="s">
        <v>2161</v>
      </c>
      <c r="I460" s="7">
        <f>(Table1[[#This Row],[Actual Arrival]]-Table1[[#This Row],[Ezpected_Arrival_After]])*24</f>
        <v>24.999999999941792</v>
      </c>
      <c r="J460" s="7">
        <f>(Table1[[#This Row],[Actual_Arrival After]]-Table1[[#This Row],[Ezpected_Arrival_After]])</f>
        <v>1</v>
      </c>
      <c r="K460" s="7">
        <f>IF(Table1[[#This Row],[Actual_Arrival After]]&lt;=Table1[[#This Row],[Ezpected_Arrival_After]],1,0)</f>
        <v>0</v>
      </c>
      <c r="L460" s="7">
        <f>(Table1[[#This Row],[Actual_Arrival After]]-Table1[[#This Row],[Dispatch_After]])</f>
        <v>1</v>
      </c>
      <c r="M460" t="s">
        <v>2028</v>
      </c>
      <c r="N460">
        <v>673</v>
      </c>
      <c r="O460" s="16">
        <v>851</v>
      </c>
      <c r="P460" s="16">
        <v>212</v>
      </c>
      <c r="Q460">
        <v>21</v>
      </c>
      <c r="R460" t="str">
        <f t="shared" si="30"/>
        <v>OK</v>
      </c>
      <c r="S460" t="s">
        <v>2033</v>
      </c>
      <c r="T460" t="s">
        <v>2038</v>
      </c>
      <c r="U460" t="s">
        <v>2059</v>
      </c>
      <c r="V460" t="s">
        <v>2094</v>
      </c>
      <c r="W460" t="s">
        <v>2097</v>
      </c>
      <c r="X460">
        <v>3.8</v>
      </c>
      <c r="Y460">
        <f t="shared" si="31"/>
        <v>3.8</v>
      </c>
      <c r="Z460" s="14" t="str">
        <f>LEFT(Table1[[#This Row],[Rating After]],3)</f>
        <v>3.8</v>
      </c>
      <c r="AA460" s="11">
        <f>Table1[[#This Row],[Revenue ($)]]/(Table1[[#This Row],[Distance (KM)]])</f>
        <v>1.2644873699851411</v>
      </c>
    </row>
    <row r="461" spans="1:27" x14ac:dyDescent="0.3">
      <c r="A461" t="s">
        <v>555</v>
      </c>
      <c r="B461" s="1" t="s">
        <v>1555</v>
      </c>
      <c r="C461" s="1" t="s">
        <v>2121</v>
      </c>
      <c r="D461" s="1" t="s">
        <v>1567</v>
      </c>
      <c r="E461" s="1" t="str">
        <f t="shared" si="29"/>
        <v>2024/01/24</v>
      </c>
      <c r="F461" s="1" t="s">
        <v>1565</v>
      </c>
      <c r="G461" t="str">
        <f t="shared" si="32"/>
        <v>2024/01/23</v>
      </c>
      <c r="H461" s="13" t="s">
        <v>2161</v>
      </c>
      <c r="I461" s="7">
        <f>(Table1[[#This Row],[Actual Arrival]]-Table1[[#This Row],[Ezpected_Arrival_After]])*24</f>
        <v>24</v>
      </c>
      <c r="J461" s="7">
        <f>(Table1[[#This Row],[Actual_Arrival After]]-Table1[[#This Row],[Ezpected_Arrival_After]])</f>
        <v>1</v>
      </c>
      <c r="K461" s="7">
        <f>IF(Table1[[#This Row],[Actual_Arrival After]]&lt;=Table1[[#This Row],[Ezpected_Arrival_After]],1,0)</f>
        <v>0</v>
      </c>
      <c r="L461" s="7">
        <f>(Table1[[#This Row],[Actual_Arrival After]]-Table1[[#This Row],[Dispatch_After]])</f>
        <v>1</v>
      </c>
      <c r="M461" t="s">
        <v>2032</v>
      </c>
      <c r="N461">
        <v>760</v>
      </c>
      <c r="O461" s="16">
        <v>3379</v>
      </c>
      <c r="P461" s="16">
        <v>227</v>
      </c>
      <c r="Q461">
        <v>12</v>
      </c>
      <c r="R461" t="str">
        <f t="shared" si="30"/>
        <v>OK</v>
      </c>
      <c r="S461" t="s">
        <v>2035</v>
      </c>
      <c r="T461" t="s">
        <v>2037</v>
      </c>
      <c r="U461" t="s">
        <v>2056</v>
      </c>
      <c r="V461" t="s">
        <v>2091</v>
      </c>
      <c r="W461" t="s">
        <v>2097</v>
      </c>
      <c r="X461">
        <v>4.2</v>
      </c>
      <c r="Y461">
        <f t="shared" si="31"/>
        <v>4.2</v>
      </c>
      <c r="Z461" s="14" t="str">
        <f>LEFT(Table1[[#This Row],[Rating After]],3)</f>
        <v>4.2</v>
      </c>
      <c r="AA461" s="11">
        <f>Table1[[#This Row],[Revenue ($)]]/(Table1[[#This Row],[Distance (KM)]])</f>
        <v>4.4460526315789473</v>
      </c>
    </row>
    <row r="462" spans="1:27" x14ac:dyDescent="0.3">
      <c r="A462" t="s">
        <v>554</v>
      </c>
      <c r="B462" s="1" t="s">
        <v>1554</v>
      </c>
      <c r="C462" s="1" t="s">
        <v>2121</v>
      </c>
      <c r="D462" s="1" t="s">
        <v>1566</v>
      </c>
      <c r="E462" s="1" t="str">
        <f t="shared" si="29"/>
        <v>2024/01/23</v>
      </c>
      <c r="F462" s="1" t="s">
        <v>1564</v>
      </c>
      <c r="G462" t="str">
        <f t="shared" si="32"/>
        <v>2024/01/23</v>
      </c>
      <c r="H462" s="13" t="s">
        <v>2161</v>
      </c>
      <c r="I462" s="7">
        <f>(Table1[[#This Row],[Actual Arrival]]-Table1[[#This Row],[Ezpected_Arrival_After]])*24</f>
        <v>23.000000000058208</v>
      </c>
      <c r="J462" s="7">
        <f>(Table1[[#This Row],[Actual_Arrival After]]-Table1[[#This Row],[Ezpected_Arrival_After]])</f>
        <v>0</v>
      </c>
      <c r="K462" s="7">
        <f>IF(Table1[[#This Row],[Actual_Arrival After]]&lt;=Table1[[#This Row],[Ezpected_Arrival_After]],1,0)</f>
        <v>1</v>
      </c>
      <c r="L462" s="7">
        <f>(Table1[[#This Row],[Actual_Arrival After]]-Table1[[#This Row],[Dispatch_After]])</f>
        <v>0</v>
      </c>
      <c r="M462" t="s">
        <v>2029</v>
      </c>
      <c r="N462">
        <v>82</v>
      </c>
      <c r="O462" s="16">
        <v>763</v>
      </c>
      <c r="P462" s="16">
        <v>384</v>
      </c>
      <c r="Q462">
        <v>26</v>
      </c>
      <c r="R462" t="str">
        <f t="shared" si="30"/>
        <v>OK</v>
      </c>
      <c r="S462" t="s">
        <v>2036</v>
      </c>
      <c r="T462" t="s">
        <v>2038</v>
      </c>
      <c r="U462" t="s">
        <v>2052</v>
      </c>
      <c r="V462" t="s">
        <v>2094</v>
      </c>
      <c r="W462" t="s">
        <v>2097</v>
      </c>
      <c r="X462">
        <v>3.8</v>
      </c>
      <c r="Y462">
        <f t="shared" si="31"/>
        <v>3.8</v>
      </c>
      <c r="Z462" s="14" t="str">
        <f>LEFT(Table1[[#This Row],[Rating After]],3)</f>
        <v>3.8</v>
      </c>
      <c r="AA462" s="11">
        <f>Table1[[#This Row],[Revenue ($)]]/(Table1[[#This Row],[Distance (KM)]])</f>
        <v>9.3048780487804876</v>
      </c>
    </row>
    <row r="463" spans="1:27" x14ac:dyDescent="0.3">
      <c r="A463" t="s">
        <v>553</v>
      </c>
      <c r="B463" s="1" t="s">
        <v>1553</v>
      </c>
      <c r="C463" s="1" t="s">
        <v>2121</v>
      </c>
      <c r="D463" s="1" t="s">
        <v>1565</v>
      </c>
      <c r="E463" s="1" t="str">
        <f t="shared" si="29"/>
        <v>2024/01/23</v>
      </c>
      <c r="F463" s="1" t="s">
        <v>1563</v>
      </c>
      <c r="G463" t="str">
        <f t="shared" si="32"/>
        <v>2024/01/23</v>
      </c>
      <c r="H463" s="13" t="s">
        <v>2161</v>
      </c>
      <c r="I463" s="7">
        <f>(Table1[[#This Row],[Actual Arrival]]-Table1[[#This Row],[Ezpected_Arrival_After]])*24</f>
        <v>21.999999999941792</v>
      </c>
      <c r="J463" s="7">
        <f>(Table1[[#This Row],[Actual_Arrival After]]-Table1[[#This Row],[Ezpected_Arrival_After]])</f>
        <v>0</v>
      </c>
      <c r="K463" s="7">
        <f>IF(Table1[[#This Row],[Actual_Arrival After]]&lt;=Table1[[#This Row],[Ezpected_Arrival_After]],1,0)</f>
        <v>1</v>
      </c>
      <c r="L463" s="7">
        <f>(Table1[[#This Row],[Actual_Arrival After]]-Table1[[#This Row],[Dispatch_After]])</f>
        <v>0</v>
      </c>
      <c r="M463" t="s">
        <v>2032</v>
      </c>
      <c r="N463">
        <v>204</v>
      </c>
      <c r="O463" s="16">
        <v>4590</v>
      </c>
      <c r="P463" s="16">
        <v>449</v>
      </c>
      <c r="Q463">
        <v>10</v>
      </c>
      <c r="R463" t="str">
        <f t="shared" si="30"/>
        <v>OK</v>
      </c>
      <c r="S463" t="s">
        <v>2036</v>
      </c>
      <c r="T463" t="s">
        <v>2037</v>
      </c>
      <c r="U463" t="s">
        <v>2062</v>
      </c>
      <c r="V463" t="s">
        <v>2091</v>
      </c>
      <c r="W463" t="s">
        <v>2097</v>
      </c>
      <c r="X463">
        <v>4.7</v>
      </c>
      <c r="Y463">
        <f t="shared" si="31"/>
        <v>4.7</v>
      </c>
      <c r="Z463" s="14" t="str">
        <f>LEFT(Table1[[#This Row],[Rating After]],3)</f>
        <v>4.7</v>
      </c>
      <c r="AA463" s="11">
        <f>Table1[[#This Row],[Revenue ($)]]/(Table1[[#This Row],[Distance (KM)]])</f>
        <v>22.5</v>
      </c>
    </row>
    <row r="464" spans="1:27" x14ac:dyDescent="0.3">
      <c r="A464" t="s">
        <v>552</v>
      </c>
      <c r="B464" s="1" t="s">
        <v>1552</v>
      </c>
      <c r="C464" s="1" t="s">
        <v>2121</v>
      </c>
      <c r="D464" s="1" t="s">
        <v>1564</v>
      </c>
      <c r="E464" s="1" t="str">
        <f t="shared" si="29"/>
        <v>2024/01/23</v>
      </c>
      <c r="F464" s="1" t="s">
        <v>1562</v>
      </c>
      <c r="G464" t="str">
        <f t="shared" si="32"/>
        <v>2024/01/23</v>
      </c>
      <c r="H464" s="13" t="s">
        <v>2161</v>
      </c>
      <c r="I464" s="7">
        <f>(Table1[[#This Row],[Actual Arrival]]-Table1[[#This Row],[Ezpected_Arrival_After]])*24</f>
        <v>21</v>
      </c>
      <c r="J464" s="7">
        <f>(Table1[[#This Row],[Actual_Arrival After]]-Table1[[#This Row],[Ezpected_Arrival_After]])</f>
        <v>0</v>
      </c>
      <c r="K464" s="7">
        <f>IF(Table1[[#This Row],[Actual_Arrival After]]&lt;=Table1[[#This Row],[Ezpected_Arrival_After]],1,0)</f>
        <v>1</v>
      </c>
      <c r="L464" s="7">
        <f>(Table1[[#This Row],[Actual_Arrival After]]-Table1[[#This Row],[Dispatch_After]])</f>
        <v>0</v>
      </c>
      <c r="M464" t="s">
        <v>2032</v>
      </c>
      <c r="N464">
        <v>883</v>
      </c>
      <c r="O464" s="16">
        <v>1255</v>
      </c>
      <c r="P464" s="16">
        <v>139</v>
      </c>
      <c r="Q464">
        <v>29</v>
      </c>
      <c r="R464" t="str">
        <f t="shared" si="30"/>
        <v>OK</v>
      </c>
      <c r="S464" t="s">
        <v>2033</v>
      </c>
      <c r="T464" t="s">
        <v>2037</v>
      </c>
      <c r="U464" t="s">
        <v>2069</v>
      </c>
      <c r="V464" t="s">
        <v>2093</v>
      </c>
      <c r="W464" t="s">
        <v>2097</v>
      </c>
      <c r="X464">
        <v>4.7</v>
      </c>
      <c r="Y464">
        <f t="shared" si="31"/>
        <v>4.7</v>
      </c>
      <c r="Z464" s="14" t="str">
        <f>LEFT(Table1[[#This Row],[Rating After]],3)</f>
        <v>4.7</v>
      </c>
      <c r="AA464" s="11">
        <f>Table1[[#This Row],[Revenue ($)]]/(Table1[[#This Row],[Distance (KM)]])</f>
        <v>1.421291053227633</v>
      </c>
    </row>
    <row r="465" spans="1:27" x14ac:dyDescent="0.3">
      <c r="A465" t="s">
        <v>551</v>
      </c>
      <c r="B465" s="1" t="s">
        <v>1551</v>
      </c>
      <c r="C465" s="1" t="s">
        <v>2121</v>
      </c>
      <c r="D465" s="1" t="s">
        <v>1563</v>
      </c>
      <c r="E465" s="1" t="str">
        <f t="shared" si="29"/>
        <v>2024/01/23</v>
      </c>
      <c r="F465" s="1" t="s">
        <v>1561</v>
      </c>
      <c r="G465" t="str">
        <f t="shared" si="32"/>
        <v>2024/01/23</v>
      </c>
      <c r="H465" s="13" t="s">
        <v>2161</v>
      </c>
      <c r="I465" s="7">
        <f>(Table1[[#This Row],[Actual Arrival]]-Table1[[#This Row],[Ezpected_Arrival_After]])*24</f>
        <v>20.000000000058208</v>
      </c>
      <c r="J465" s="7">
        <f>(Table1[[#This Row],[Actual_Arrival After]]-Table1[[#This Row],[Ezpected_Arrival_After]])</f>
        <v>0</v>
      </c>
      <c r="K465" s="7">
        <f>IF(Table1[[#This Row],[Actual_Arrival After]]&lt;=Table1[[#This Row],[Ezpected_Arrival_After]],1,0)</f>
        <v>1</v>
      </c>
      <c r="L465" s="7">
        <f>(Table1[[#This Row],[Actual_Arrival After]]-Table1[[#This Row],[Dispatch_After]])</f>
        <v>0</v>
      </c>
      <c r="M465" t="s">
        <v>2027</v>
      </c>
      <c r="N465">
        <v>471</v>
      </c>
      <c r="O465" s="16">
        <v>3555</v>
      </c>
      <c r="P465" s="16">
        <v>786</v>
      </c>
      <c r="Q465">
        <v>12</v>
      </c>
      <c r="R465" t="str">
        <f t="shared" si="30"/>
        <v>OK</v>
      </c>
      <c r="S465" t="s">
        <v>2036</v>
      </c>
      <c r="T465" t="s">
        <v>2039</v>
      </c>
      <c r="U465" t="s">
        <v>2087</v>
      </c>
      <c r="V465" t="s">
        <v>2093</v>
      </c>
      <c r="W465" t="s">
        <v>2097</v>
      </c>
      <c r="X465">
        <v>4.7</v>
      </c>
      <c r="Y465">
        <f t="shared" si="31"/>
        <v>4.7</v>
      </c>
      <c r="Z465" s="14" t="str">
        <f>LEFT(Table1[[#This Row],[Rating After]],3)</f>
        <v>4.7</v>
      </c>
      <c r="AA465" s="11">
        <f>Table1[[#This Row],[Revenue ($)]]/(Table1[[#This Row],[Distance (KM)]])</f>
        <v>7.547770700636943</v>
      </c>
    </row>
    <row r="466" spans="1:27" x14ac:dyDescent="0.3">
      <c r="A466" t="s">
        <v>550</v>
      </c>
      <c r="B466" s="1" t="s">
        <v>1550</v>
      </c>
      <c r="C466" s="1" t="s">
        <v>2121</v>
      </c>
      <c r="D466" s="1" t="s">
        <v>1562</v>
      </c>
      <c r="E466" s="1" t="str">
        <f t="shared" si="29"/>
        <v>2024/01/23</v>
      </c>
      <c r="F466" s="1" t="s">
        <v>1560</v>
      </c>
      <c r="G466" t="str">
        <f t="shared" si="32"/>
        <v>2024/01/23</v>
      </c>
      <c r="H466" s="13" t="s">
        <v>2161</v>
      </c>
      <c r="I466" s="7">
        <f>(Table1[[#This Row],[Actual Arrival]]-Table1[[#This Row],[Ezpected_Arrival_After]])*24</f>
        <v>18.999999999941792</v>
      </c>
      <c r="J466" s="7">
        <f>(Table1[[#This Row],[Actual_Arrival After]]-Table1[[#This Row],[Ezpected_Arrival_After]])</f>
        <v>0</v>
      </c>
      <c r="K466" s="7">
        <f>IF(Table1[[#This Row],[Actual_Arrival After]]&lt;=Table1[[#This Row],[Ezpected_Arrival_After]],1,0)</f>
        <v>1</v>
      </c>
      <c r="L466" s="7">
        <f>(Table1[[#This Row],[Actual_Arrival After]]-Table1[[#This Row],[Dispatch_After]])</f>
        <v>0</v>
      </c>
      <c r="M466" t="s">
        <v>2029</v>
      </c>
      <c r="N466">
        <v>859</v>
      </c>
      <c r="O466" s="16">
        <v>4469</v>
      </c>
      <c r="P466" s="16">
        <v>239</v>
      </c>
      <c r="Q466">
        <v>12</v>
      </c>
      <c r="R466" t="str">
        <f t="shared" si="30"/>
        <v>OK</v>
      </c>
      <c r="S466" t="s">
        <v>2033</v>
      </c>
      <c r="T466" t="s">
        <v>2040</v>
      </c>
      <c r="U466" t="s">
        <v>2065</v>
      </c>
      <c r="V466" t="s">
        <v>2095</v>
      </c>
      <c r="W466" t="s">
        <v>2097</v>
      </c>
      <c r="X466">
        <v>3.8</v>
      </c>
      <c r="Y466">
        <f t="shared" si="31"/>
        <v>3.8</v>
      </c>
      <c r="Z466" s="14" t="str">
        <f>LEFT(Table1[[#This Row],[Rating After]],3)</f>
        <v>3.8</v>
      </c>
      <c r="AA466" s="11">
        <f>Table1[[#This Row],[Revenue ($)]]/(Table1[[#This Row],[Distance (KM)]])</f>
        <v>5.20256111757858</v>
      </c>
    </row>
    <row r="467" spans="1:27" x14ac:dyDescent="0.3">
      <c r="A467" t="s">
        <v>549</v>
      </c>
      <c r="B467" s="1" t="s">
        <v>1549</v>
      </c>
      <c r="C467" s="1" t="s">
        <v>2121</v>
      </c>
      <c r="D467" s="1" t="s">
        <v>1561</v>
      </c>
      <c r="E467" s="1" t="str">
        <f t="shared" si="29"/>
        <v>2024/01/23</v>
      </c>
      <c r="F467" s="1" t="s">
        <v>1559</v>
      </c>
      <c r="G467" t="str">
        <f t="shared" si="32"/>
        <v>2024/01/23</v>
      </c>
      <c r="H467" s="13" t="s">
        <v>2161</v>
      </c>
      <c r="I467" s="7">
        <f>(Table1[[#This Row],[Actual Arrival]]-Table1[[#This Row],[Ezpected_Arrival_After]])*24</f>
        <v>18</v>
      </c>
      <c r="J467" s="7">
        <f>(Table1[[#This Row],[Actual_Arrival After]]-Table1[[#This Row],[Ezpected_Arrival_After]])</f>
        <v>0</v>
      </c>
      <c r="K467" s="7">
        <f>IF(Table1[[#This Row],[Actual_Arrival After]]&lt;=Table1[[#This Row],[Ezpected_Arrival_After]],1,0)</f>
        <v>1</v>
      </c>
      <c r="L467" s="7">
        <f>(Table1[[#This Row],[Actual_Arrival After]]-Table1[[#This Row],[Dispatch_After]])</f>
        <v>0</v>
      </c>
      <c r="M467" t="s">
        <v>2029</v>
      </c>
      <c r="N467">
        <v>761</v>
      </c>
      <c r="O467" s="16">
        <v>2113</v>
      </c>
      <c r="P467" s="16">
        <v>600</v>
      </c>
      <c r="Q467">
        <v>24</v>
      </c>
      <c r="R467" t="str">
        <f t="shared" si="30"/>
        <v>OK</v>
      </c>
      <c r="S467" t="s">
        <v>2036</v>
      </c>
      <c r="T467" t="s">
        <v>2038</v>
      </c>
      <c r="U467" t="s">
        <v>2072</v>
      </c>
      <c r="V467" t="s">
        <v>2092</v>
      </c>
      <c r="W467" t="s">
        <v>2096</v>
      </c>
      <c r="X467">
        <v>3.8</v>
      </c>
      <c r="Y467">
        <f t="shared" si="31"/>
        <v>3.8</v>
      </c>
      <c r="Z467" s="14" t="str">
        <f>LEFT(Table1[[#This Row],[Rating After]],3)</f>
        <v>3.8</v>
      </c>
      <c r="AA467" s="11">
        <f>Table1[[#This Row],[Revenue ($)]]/(Table1[[#This Row],[Distance (KM)]])</f>
        <v>2.7766097240473062</v>
      </c>
    </row>
    <row r="468" spans="1:27" x14ac:dyDescent="0.3">
      <c r="A468" t="s">
        <v>548</v>
      </c>
      <c r="B468" s="1" t="s">
        <v>1548</v>
      </c>
      <c r="C468" s="1" t="s">
        <v>2121</v>
      </c>
      <c r="D468" s="1" t="s">
        <v>1560</v>
      </c>
      <c r="E468" s="1" t="str">
        <f t="shared" si="29"/>
        <v>2024/01/23</v>
      </c>
      <c r="F468" s="1" t="s">
        <v>1558</v>
      </c>
      <c r="G468" t="str">
        <f t="shared" si="32"/>
        <v>2024/01/23</v>
      </c>
      <c r="H468" s="13" t="s">
        <v>2161</v>
      </c>
      <c r="I468" s="7">
        <f>(Table1[[#This Row],[Actual Arrival]]-Table1[[#This Row],[Ezpected_Arrival_After]])*24</f>
        <v>17.000000000058208</v>
      </c>
      <c r="J468" s="7">
        <f>(Table1[[#This Row],[Actual_Arrival After]]-Table1[[#This Row],[Ezpected_Arrival_After]])</f>
        <v>0</v>
      </c>
      <c r="K468" s="7">
        <f>IF(Table1[[#This Row],[Actual_Arrival After]]&lt;=Table1[[#This Row],[Ezpected_Arrival_After]],1,0)</f>
        <v>1</v>
      </c>
      <c r="L468" s="7">
        <f>(Table1[[#This Row],[Actual_Arrival After]]-Table1[[#This Row],[Dispatch_After]])</f>
        <v>0</v>
      </c>
      <c r="M468" t="s">
        <v>2030</v>
      </c>
      <c r="N468">
        <v>346</v>
      </c>
      <c r="O468" s="16">
        <v>4655</v>
      </c>
      <c r="P468" s="16">
        <v>270</v>
      </c>
      <c r="Q468">
        <v>12</v>
      </c>
      <c r="R468" t="str">
        <f t="shared" si="30"/>
        <v>OK</v>
      </c>
      <c r="S468" t="s">
        <v>2035</v>
      </c>
      <c r="T468" t="s">
        <v>2040</v>
      </c>
      <c r="U468" t="s">
        <v>2076</v>
      </c>
      <c r="V468" t="s">
        <v>2094</v>
      </c>
      <c r="W468" t="s">
        <v>2096</v>
      </c>
      <c r="X468">
        <v>4</v>
      </c>
      <c r="Y468">
        <f t="shared" si="31"/>
        <v>4</v>
      </c>
      <c r="Z468" s="14" t="str">
        <f>LEFT(Table1[[#This Row],[Rating After]],3)</f>
        <v>4</v>
      </c>
      <c r="AA468" s="11">
        <f>Table1[[#This Row],[Revenue ($)]]/(Table1[[#This Row],[Distance (KM)]])</f>
        <v>13.453757225433526</v>
      </c>
    </row>
    <row r="469" spans="1:27" x14ac:dyDescent="0.3">
      <c r="A469" t="s">
        <v>547</v>
      </c>
      <c r="B469" s="1" t="s">
        <v>1547</v>
      </c>
      <c r="C469" s="1" t="s">
        <v>2121</v>
      </c>
      <c r="D469" s="1" t="s">
        <v>1559</v>
      </c>
      <c r="E469" s="1" t="str">
        <f t="shared" si="29"/>
        <v>2024/01/23</v>
      </c>
      <c r="F469" s="1" t="s">
        <v>1557</v>
      </c>
      <c r="G469" t="str">
        <f t="shared" si="32"/>
        <v>2024/01/23</v>
      </c>
      <c r="H469" s="13" t="s">
        <v>2161</v>
      </c>
      <c r="I469" s="7">
        <f>(Table1[[#This Row],[Actual Arrival]]-Table1[[#This Row],[Ezpected_Arrival_After]])*24</f>
        <v>15.999999999941792</v>
      </c>
      <c r="J469" s="7">
        <f>(Table1[[#This Row],[Actual_Arrival After]]-Table1[[#This Row],[Ezpected_Arrival_After]])</f>
        <v>0</v>
      </c>
      <c r="K469" s="7">
        <f>IF(Table1[[#This Row],[Actual_Arrival After]]&lt;=Table1[[#This Row],[Ezpected_Arrival_After]],1,0)</f>
        <v>1</v>
      </c>
      <c r="L469" s="7">
        <f>(Table1[[#This Row],[Actual_Arrival After]]-Table1[[#This Row],[Dispatch_After]])</f>
        <v>0</v>
      </c>
      <c r="M469" t="s">
        <v>2028</v>
      </c>
      <c r="N469">
        <v>719</v>
      </c>
      <c r="O469" s="16">
        <v>2777</v>
      </c>
      <c r="P469" s="16">
        <v>787</v>
      </c>
      <c r="Q469">
        <v>23</v>
      </c>
      <c r="R469" t="str">
        <f t="shared" si="30"/>
        <v>OK</v>
      </c>
      <c r="S469" t="s">
        <v>2033</v>
      </c>
      <c r="T469" t="s">
        <v>2038</v>
      </c>
      <c r="U469" t="s">
        <v>2072</v>
      </c>
      <c r="V469" t="s">
        <v>2092</v>
      </c>
      <c r="W469" t="s">
        <v>2096</v>
      </c>
      <c r="Y469">
        <f t="shared" si="31"/>
        <v>4.2649999999999979</v>
      </c>
      <c r="Z469" s="14" t="str">
        <f>LEFT(Table1[[#This Row],[Rating After]],3)</f>
        <v>4.2</v>
      </c>
      <c r="AA469" s="11">
        <f>Table1[[#This Row],[Revenue ($)]]/(Table1[[#This Row],[Distance (KM)]])</f>
        <v>3.8623087621696803</v>
      </c>
    </row>
    <row r="470" spans="1:27" x14ac:dyDescent="0.3">
      <c r="A470" t="s">
        <v>546</v>
      </c>
      <c r="B470" s="1" t="s">
        <v>1546</v>
      </c>
      <c r="C470" s="1" t="s">
        <v>2121</v>
      </c>
      <c r="D470" s="1" t="s">
        <v>1558</v>
      </c>
      <c r="E470" s="1" t="str">
        <f t="shared" si="29"/>
        <v>2024/01/23</v>
      </c>
      <c r="F470" s="1" t="s">
        <v>1556</v>
      </c>
      <c r="G470" t="str">
        <f t="shared" si="32"/>
        <v>2024/01/23</v>
      </c>
      <c r="H470" s="13" t="s">
        <v>2161</v>
      </c>
      <c r="I470" s="7">
        <f>(Table1[[#This Row],[Actual Arrival]]-Table1[[#This Row],[Ezpected_Arrival_After]])*24</f>
        <v>15</v>
      </c>
      <c r="J470" s="7">
        <f>(Table1[[#This Row],[Actual_Arrival After]]-Table1[[#This Row],[Ezpected_Arrival_After]])</f>
        <v>0</v>
      </c>
      <c r="K470" s="7">
        <f>IF(Table1[[#This Row],[Actual_Arrival After]]&lt;=Table1[[#This Row],[Ezpected_Arrival_After]],1,0)</f>
        <v>1</v>
      </c>
      <c r="L470" s="7">
        <f>(Table1[[#This Row],[Actual_Arrival After]]-Table1[[#This Row],[Dispatch_After]])</f>
        <v>0</v>
      </c>
      <c r="M470" t="s">
        <v>2027</v>
      </c>
      <c r="N470">
        <v>676</v>
      </c>
      <c r="O470" s="16">
        <v>2825</v>
      </c>
      <c r="P470" s="16">
        <v>172</v>
      </c>
      <c r="Q470">
        <v>11</v>
      </c>
      <c r="R470" t="str">
        <f t="shared" si="30"/>
        <v>OK</v>
      </c>
      <c r="S470" t="s">
        <v>2036</v>
      </c>
      <c r="T470" t="s">
        <v>2040</v>
      </c>
      <c r="U470" t="s">
        <v>2042</v>
      </c>
      <c r="V470" t="s">
        <v>2091</v>
      </c>
      <c r="W470" t="s">
        <v>2097</v>
      </c>
      <c r="X470">
        <v>4</v>
      </c>
      <c r="Y470">
        <f t="shared" si="31"/>
        <v>4</v>
      </c>
      <c r="Z470" s="14" t="str">
        <f>LEFT(Table1[[#This Row],[Rating After]],3)</f>
        <v>4</v>
      </c>
      <c r="AA470" s="11">
        <f>Table1[[#This Row],[Revenue ($)]]/(Table1[[#This Row],[Distance (KM)]])</f>
        <v>4.1789940828402363</v>
      </c>
    </row>
    <row r="471" spans="1:27" x14ac:dyDescent="0.3">
      <c r="A471" t="s">
        <v>545</v>
      </c>
      <c r="B471" s="1" t="s">
        <v>1545</v>
      </c>
      <c r="C471" s="1" t="s">
        <v>2121</v>
      </c>
      <c r="D471" s="1" t="s">
        <v>1557</v>
      </c>
      <c r="E471" s="1" t="str">
        <f t="shared" si="29"/>
        <v>2024/01/23</v>
      </c>
      <c r="F471" s="1" t="s">
        <v>1555</v>
      </c>
      <c r="G471" t="str">
        <f t="shared" si="32"/>
        <v>2024/01/23</v>
      </c>
      <c r="H471" s="13" t="s">
        <v>2161</v>
      </c>
      <c r="I471" s="7">
        <f>(Table1[[#This Row],[Actual Arrival]]-Table1[[#This Row],[Ezpected_Arrival_After]])*24</f>
        <v>14.000000000058208</v>
      </c>
      <c r="J471" s="7">
        <f>(Table1[[#This Row],[Actual_Arrival After]]-Table1[[#This Row],[Ezpected_Arrival_After]])</f>
        <v>0</v>
      </c>
      <c r="K471" s="7">
        <f>IF(Table1[[#This Row],[Actual_Arrival After]]&lt;=Table1[[#This Row],[Ezpected_Arrival_After]],1,0)</f>
        <v>1</v>
      </c>
      <c r="L471" s="7">
        <f>(Table1[[#This Row],[Actual_Arrival After]]-Table1[[#This Row],[Dispatch_After]])</f>
        <v>0</v>
      </c>
      <c r="M471" t="s">
        <v>2029</v>
      </c>
      <c r="N471">
        <v>466</v>
      </c>
      <c r="O471" s="16">
        <v>3684</v>
      </c>
      <c r="P471" s="16">
        <v>502</v>
      </c>
      <c r="Q471">
        <v>8</v>
      </c>
      <c r="R471" t="str">
        <f t="shared" si="30"/>
        <v>OK</v>
      </c>
      <c r="S471" t="s">
        <v>2034</v>
      </c>
      <c r="T471" t="s">
        <v>2037</v>
      </c>
      <c r="U471" t="s">
        <v>2075</v>
      </c>
      <c r="V471" t="s">
        <v>2092</v>
      </c>
      <c r="W471" t="s">
        <v>2097</v>
      </c>
      <c r="Y471">
        <f t="shared" si="31"/>
        <v>4.280555555555555</v>
      </c>
      <c r="Z471" s="14" t="str">
        <f>LEFT(Table1[[#This Row],[Rating After]],3)</f>
        <v>4.2</v>
      </c>
      <c r="AA471" s="11">
        <f>Table1[[#This Row],[Revenue ($)]]/(Table1[[#This Row],[Distance (KM)]])</f>
        <v>7.9055793991416312</v>
      </c>
    </row>
    <row r="472" spans="1:27" x14ac:dyDescent="0.3">
      <c r="A472" t="s">
        <v>544</v>
      </c>
      <c r="B472" s="1" t="s">
        <v>1544</v>
      </c>
      <c r="C472" s="1" t="s">
        <v>2121</v>
      </c>
      <c r="D472" s="1" t="s">
        <v>1556</v>
      </c>
      <c r="E472" s="1" t="str">
        <f t="shared" si="29"/>
        <v>2024/01/23</v>
      </c>
      <c r="F472" s="1" t="s">
        <v>1554</v>
      </c>
      <c r="G472" t="str">
        <f t="shared" si="32"/>
        <v>2024/01/23</v>
      </c>
      <c r="H472" s="13" t="s">
        <v>2161</v>
      </c>
      <c r="I472" s="7">
        <f>(Table1[[#This Row],[Actual Arrival]]-Table1[[#This Row],[Ezpected_Arrival_After]])*24</f>
        <v>12.999999999941792</v>
      </c>
      <c r="J472" s="7">
        <f>(Table1[[#This Row],[Actual_Arrival After]]-Table1[[#This Row],[Ezpected_Arrival_After]])</f>
        <v>0</v>
      </c>
      <c r="K472" s="7">
        <f>IF(Table1[[#This Row],[Actual_Arrival After]]&lt;=Table1[[#This Row],[Ezpected_Arrival_After]],1,0)</f>
        <v>1</v>
      </c>
      <c r="L472" s="7">
        <f>(Table1[[#This Row],[Actual_Arrival After]]-Table1[[#This Row],[Dispatch_After]])</f>
        <v>0</v>
      </c>
      <c r="M472" t="s">
        <v>2031</v>
      </c>
      <c r="N472">
        <v>341</v>
      </c>
      <c r="O472" s="16">
        <v>1816</v>
      </c>
      <c r="P472" s="16">
        <v>590</v>
      </c>
      <c r="Q472">
        <v>13</v>
      </c>
      <c r="R472" t="str">
        <f t="shared" si="30"/>
        <v>OK</v>
      </c>
      <c r="S472" t="s">
        <v>2034</v>
      </c>
      <c r="T472" t="s">
        <v>2040</v>
      </c>
      <c r="U472" t="s">
        <v>2059</v>
      </c>
      <c r="V472" t="s">
        <v>2092</v>
      </c>
      <c r="W472" t="s">
        <v>2097</v>
      </c>
      <c r="Y472">
        <f t="shared" si="31"/>
        <v>4.280555555555555</v>
      </c>
      <c r="Z472" s="14" t="str">
        <f>LEFT(Table1[[#This Row],[Rating After]],3)</f>
        <v>4.2</v>
      </c>
      <c r="AA472" s="11">
        <f>Table1[[#This Row],[Revenue ($)]]/(Table1[[#This Row],[Distance (KM)]])</f>
        <v>5.3255131964809381</v>
      </c>
    </row>
    <row r="473" spans="1:27" x14ac:dyDescent="0.3">
      <c r="A473" t="s">
        <v>543</v>
      </c>
      <c r="B473" s="1" t="s">
        <v>1543</v>
      </c>
      <c r="C473" s="1" t="s">
        <v>2121</v>
      </c>
      <c r="D473" s="1" t="s">
        <v>1555</v>
      </c>
      <c r="E473" s="1" t="str">
        <f t="shared" si="29"/>
        <v>2024/01/23</v>
      </c>
      <c r="F473" s="1" t="s">
        <v>1553</v>
      </c>
      <c r="G473" t="str">
        <f t="shared" si="32"/>
        <v>2024/01/23</v>
      </c>
      <c r="H473" s="13" t="s">
        <v>2161</v>
      </c>
      <c r="I473" s="7">
        <f>(Table1[[#This Row],[Actual Arrival]]-Table1[[#This Row],[Ezpected_Arrival_After]])*24</f>
        <v>12</v>
      </c>
      <c r="J473" s="7">
        <f>(Table1[[#This Row],[Actual_Arrival After]]-Table1[[#This Row],[Ezpected_Arrival_After]])</f>
        <v>0</v>
      </c>
      <c r="K473" s="7">
        <f>IF(Table1[[#This Row],[Actual_Arrival After]]&lt;=Table1[[#This Row],[Ezpected_Arrival_After]],1,0)</f>
        <v>1</v>
      </c>
      <c r="L473" s="7">
        <f>(Table1[[#This Row],[Actual_Arrival After]]-Table1[[#This Row],[Dispatch_After]])</f>
        <v>0</v>
      </c>
      <c r="M473" t="s">
        <v>2030</v>
      </c>
      <c r="N473">
        <v>657</v>
      </c>
      <c r="O473" s="16">
        <v>1286</v>
      </c>
      <c r="P473" s="16">
        <v>613</v>
      </c>
      <c r="Q473">
        <v>17</v>
      </c>
      <c r="R473" t="str">
        <f t="shared" si="30"/>
        <v>OK</v>
      </c>
      <c r="S473" t="s">
        <v>2034</v>
      </c>
      <c r="T473" t="s">
        <v>2039</v>
      </c>
      <c r="U473" t="s">
        <v>2053</v>
      </c>
      <c r="V473" t="s">
        <v>2092</v>
      </c>
      <c r="W473" t="s">
        <v>2096</v>
      </c>
      <c r="X473">
        <v>4.5</v>
      </c>
      <c r="Y473">
        <f t="shared" si="31"/>
        <v>4.5</v>
      </c>
      <c r="Z473" s="14" t="str">
        <f>LEFT(Table1[[#This Row],[Rating After]],3)</f>
        <v>4.5</v>
      </c>
      <c r="AA473" s="11">
        <f>Table1[[#This Row],[Revenue ($)]]/(Table1[[#This Row],[Distance (KM)]])</f>
        <v>1.9573820395738204</v>
      </c>
    </row>
    <row r="474" spans="1:27" x14ac:dyDescent="0.3">
      <c r="A474" t="s">
        <v>542</v>
      </c>
      <c r="B474" s="1" t="s">
        <v>1542</v>
      </c>
      <c r="C474" s="1" t="s">
        <v>2120</v>
      </c>
      <c r="D474" s="1" t="s">
        <v>1554</v>
      </c>
      <c r="E474" s="1" t="str">
        <f t="shared" si="29"/>
        <v>2024/01/23</v>
      </c>
      <c r="F474" s="1" t="s">
        <v>1552</v>
      </c>
      <c r="G474" t="str">
        <f t="shared" si="32"/>
        <v>2024/01/23</v>
      </c>
      <c r="H474" s="13" t="s">
        <v>2161</v>
      </c>
      <c r="I474" s="7">
        <f>(Table1[[#This Row],[Actual Arrival]]-Table1[[#This Row],[Ezpected_Arrival_After]])*24</f>
        <v>11.000000000058208</v>
      </c>
      <c r="J474" s="7">
        <f>(Table1[[#This Row],[Actual_Arrival After]]-Table1[[#This Row],[Ezpected_Arrival_After]])</f>
        <v>0</v>
      </c>
      <c r="K474" s="7">
        <f>IF(Table1[[#This Row],[Actual_Arrival After]]&lt;=Table1[[#This Row],[Ezpected_Arrival_After]],1,0)</f>
        <v>1</v>
      </c>
      <c r="L474" s="7">
        <f>(Table1[[#This Row],[Actual_Arrival After]]-Table1[[#This Row],[Dispatch_After]])</f>
        <v>1</v>
      </c>
      <c r="M474" t="s">
        <v>2029</v>
      </c>
      <c r="N474">
        <v>810</v>
      </c>
      <c r="O474" s="16">
        <v>3839</v>
      </c>
      <c r="P474" s="16">
        <v>717</v>
      </c>
      <c r="Q474">
        <v>3</v>
      </c>
      <c r="R474" t="str">
        <f t="shared" si="30"/>
        <v>OK</v>
      </c>
      <c r="S474" t="s">
        <v>2035</v>
      </c>
      <c r="T474" t="s">
        <v>2039</v>
      </c>
      <c r="U474" t="s">
        <v>2085</v>
      </c>
      <c r="V474" t="s">
        <v>2092</v>
      </c>
      <c r="W474" t="s">
        <v>2097</v>
      </c>
      <c r="X474">
        <v>3.8</v>
      </c>
      <c r="Y474">
        <f t="shared" si="31"/>
        <v>3.8</v>
      </c>
      <c r="Z474" s="14" t="str">
        <f>LEFT(Table1[[#This Row],[Rating After]],3)</f>
        <v>3.8</v>
      </c>
      <c r="AA474" s="11">
        <f>Table1[[#This Row],[Revenue ($)]]/(Table1[[#This Row],[Distance (KM)]])</f>
        <v>4.7395061728395058</v>
      </c>
    </row>
    <row r="475" spans="1:27" x14ac:dyDescent="0.3">
      <c r="A475" t="s">
        <v>541</v>
      </c>
      <c r="B475" s="1" t="s">
        <v>1541</v>
      </c>
      <c r="C475" s="1" t="s">
        <v>2120</v>
      </c>
      <c r="D475" s="1" t="s">
        <v>1553</v>
      </c>
      <c r="E475" s="1" t="str">
        <f t="shared" si="29"/>
        <v>2024/01/23</v>
      </c>
      <c r="F475" s="1" t="s">
        <v>1551</v>
      </c>
      <c r="G475" t="str">
        <f t="shared" si="32"/>
        <v>2024/01/23</v>
      </c>
      <c r="H475" s="13" t="s">
        <v>2161</v>
      </c>
      <c r="I475" s="7">
        <f>(Table1[[#This Row],[Actual Arrival]]-Table1[[#This Row],[Ezpected_Arrival_After]])*24</f>
        <v>9.9999999999417923</v>
      </c>
      <c r="J475" s="7">
        <f>(Table1[[#This Row],[Actual_Arrival After]]-Table1[[#This Row],[Ezpected_Arrival_After]])</f>
        <v>0</v>
      </c>
      <c r="K475" s="7">
        <f>IF(Table1[[#This Row],[Actual_Arrival After]]&lt;=Table1[[#This Row],[Ezpected_Arrival_After]],1,0)</f>
        <v>1</v>
      </c>
      <c r="L475" s="7">
        <f>(Table1[[#This Row],[Actual_Arrival After]]-Table1[[#This Row],[Dispatch_After]])</f>
        <v>1</v>
      </c>
      <c r="M475" t="s">
        <v>2032</v>
      </c>
      <c r="N475">
        <v>226</v>
      </c>
      <c r="O475" s="16">
        <v>3602</v>
      </c>
      <c r="P475" s="16">
        <v>538</v>
      </c>
      <c r="Q475">
        <v>21</v>
      </c>
      <c r="R475" t="str">
        <f t="shared" si="30"/>
        <v>OK</v>
      </c>
      <c r="S475" t="s">
        <v>2034</v>
      </c>
      <c r="T475" t="s">
        <v>2039</v>
      </c>
      <c r="U475" t="s">
        <v>2066</v>
      </c>
      <c r="V475" t="s">
        <v>2091</v>
      </c>
      <c r="W475" t="s">
        <v>2097</v>
      </c>
      <c r="X475">
        <v>4.5</v>
      </c>
      <c r="Y475">
        <f t="shared" si="31"/>
        <v>4.5</v>
      </c>
      <c r="Z475" s="14" t="str">
        <f>LEFT(Table1[[#This Row],[Rating After]],3)</f>
        <v>4.5</v>
      </c>
      <c r="AA475" s="11">
        <f>Table1[[#This Row],[Revenue ($)]]/(Table1[[#This Row],[Distance (KM)]])</f>
        <v>15.938053097345133</v>
      </c>
    </row>
    <row r="476" spans="1:27" x14ac:dyDescent="0.3">
      <c r="A476" t="s">
        <v>540</v>
      </c>
      <c r="B476" s="1" t="s">
        <v>1540</v>
      </c>
      <c r="C476" s="1" t="s">
        <v>2120</v>
      </c>
      <c r="D476" s="1" t="s">
        <v>1552</v>
      </c>
      <c r="E476" s="1" t="str">
        <f t="shared" si="29"/>
        <v>2024/01/23</v>
      </c>
      <c r="F476" s="1" t="s">
        <v>1550</v>
      </c>
      <c r="G476" t="str">
        <f t="shared" si="32"/>
        <v>2024/01/23</v>
      </c>
      <c r="H476" s="13" t="s">
        <v>2161</v>
      </c>
      <c r="I476" s="7">
        <f>(Table1[[#This Row],[Actual Arrival]]-Table1[[#This Row],[Ezpected_Arrival_After]])*24</f>
        <v>9</v>
      </c>
      <c r="J476" s="7">
        <f>(Table1[[#This Row],[Actual_Arrival After]]-Table1[[#This Row],[Ezpected_Arrival_After]])</f>
        <v>0</v>
      </c>
      <c r="K476" s="7">
        <f>IF(Table1[[#This Row],[Actual_Arrival After]]&lt;=Table1[[#This Row],[Ezpected_Arrival_After]],1,0)</f>
        <v>1</v>
      </c>
      <c r="L476" s="7">
        <f>(Table1[[#This Row],[Actual_Arrival After]]-Table1[[#This Row],[Dispatch_After]])</f>
        <v>1</v>
      </c>
      <c r="M476" t="s">
        <v>2029</v>
      </c>
      <c r="N476">
        <v>485</v>
      </c>
      <c r="O476" s="16">
        <v>4119</v>
      </c>
      <c r="P476" s="16">
        <v>240</v>
      </c>
      <c r="Q476">
        <v>9</v>
      </c>
      <c r="R476" t="str">
        <f t="shared" si="30"/>
        <v>OK</v>
      </c>
      <c r="S476" t="s">
        <v>2034</v>
      </c>
      <c r="T476" t="s">
        <v>2038</v>
      </c>
      <c r="U476" t="s">
        <v>2089</v>
      </c>
      <c r="V476" t="s">
        <v>2094</v>
      </c>
      <c r="W476" t="s">
        <v>2096</v>
      </c>
      <c r="X476">
        <v>4.5</v>
      </c>
      <c r="Y476">
        <f t="shared" si="31"/>
        <v>4.5</v>
      </c>
      <c r="Z476" s="14" t="str">
        <f>LEFT(Table1[[#This Row],[Rating After]],3)</f>
        <v>4.5</v>
      </c>
      <c r="AA476" s="11">
        <f>Table1[[#This Row],[Revenue ($)]]/(Table1[[#This Row],[Distance (KM)]])</f>
        <v>8.4927835051546392</v>
      </c>
    </row>
    <row r="477" spans="1:27" x14ac:dyDescent="0.3">
      <c r="A477" t="s">
        <v>539</v>
      </c>
      <c r="B477" s="1" t="s">
        <v>1539</v>
      </c>
      <c r="C477" s="1" t="s">
        <v>2120</v>
      </c>
      <c r="D477" s="1" t="s">
        <v>1551</v>
      </c>
      <c r="E477" s="1" t="str">
        <f t="shared" si="29"/>
        <v>2024/01/23</v>
      </c>
      <c r="F477" s="1" t="s">
        <v>1549</v>
      </c>
      <c r="G477" t="str">
        <f t="shared" si="32"/>
        <v>2024/01/23</v>
      </c>
      <c r="H477" s="13" t="s">
        <v>2161</v>
      </c>
      <c r="I477" s="7">
        <f>(Table1[[#This Row],[Actual Arrival]]-Table1[[#This Row],[Ezpected_Arrival_After]])*24</f>
        <v>8.0000000000582077</v>
      </c>
      <c r="J477" s="7">
        <f>(Table1[[#This Row],[Actual_Arrival After]]-Table1[[#This Row],[Ezpected_Arrival_After]])</f>
        <v>0</v>
      </c>
      <c r="K477" s="7">
        <f>IF(Table1[[#This Row],[Actual_Arrival After]]&lt;=Table1[[#This Row],[Ezpected_Arrival_After]],1,0)</f>
        <v>1</v>
      </c>
      <c r="L477" s="7">
        <f>(Table1[[#This Row],[Actual_Arrival After]]-Table1[[#This Row],[Dispatch_After]])</f>
        <v>1</v>
      </c>
      <c r="M477" t="s">
        <v>2032</v>
      </c>
      <c r="N477">
        <v>483</v>
      </c>
      <c r="O477" s="16">
        <v>3679</v>
      </c>
      <c r="P477" s="16">
        <v>605</v>
      </c>
      <c r="Q477">
        <v>2</v>
      </c>
      <c r="R477" t="str">
        <f t="shared" si="30"/>
        <v>OK</v>
      </c>
      <c r="S477" t="s">
        <v>2036</v>
      </c>
      <c r="T477" t="s">
        <v>2040</v>
      </c>
      <c r="U477" t="s">
        <v>2090</v>
      </c>
      <c r="V477" t="s">
        <v>2095</v>
      </c>
      <c r="W477" t="s">
        <v>2096</v>
      </c>
      <c r="Y477">
        <f t="shared" si="31"/>
        <v>4.2802816901408436</v>
      </c>
      <c r="Z477" s="14" t="str">
        <f>LEFT(Table1[[#This Row],[Rating After]],3)</f>
        <v>4.2</v>
      </c>
      <c r="AA477" s="11">
        <f>Table1[[#This Row],[Revenue ($)]]/(Table1[[#This Row],[Distance (KM)]])</f>
        <v>7.616977225672878</v>
      </c>
    </row>
    <row r="478" spans="1:27" x14ac:dyDescent="0.3">
      <c r="A478" t="s">
        <v>538</v>
      </c>
      <c r="B478" s="1" t="s">
        <v>1538</v>
      </c>
      <c r="C478" s="1" t="s">
        <v>2120</v>
      </c>
      <c r="D478" s="1" t="s">
        <v>1550</v>
      </c>
      <c r="E478" s="1" t="str">
        <f t="shared" si="29"/>
        <v>2024/01/23</v>
      </c>
      <c r="F478" s="1" t="s">
        <v>1548</v>
      </c>
      <c r="G478" t="str">
        <f t="shared" si="32"/>
        <v>2024/01/23</v>
      </c>
      <c r="H478" s="13" t="s">
        <v>2161</v>
      </c>
      <c r="I478" s="7">
        <f>(Table1[[#This Row],[Actual Arrival]]-Table1[[#This Row],[Ezpected_Arrival_After]])*24</f>
        <v>6.9999999999417923</v>
      </c>
      <c r="J478" s="7">
        <f>(Table1[[#This Row],[Actual_Arrival After]]-Table1[[#This Row],[Ezpected_Arrival_After]])</f>
        <v>0</v>
      </c>
      <c r="K478" s="7">
        <f>IF(Table1[[#This Row],[Actual_Arrival After]]&lt;=Table1[[#This Row],[Ezpected_Arrival_After]],1,0)</f>
        <v>1</v>
      </c>
      <c r="L478" s="7">
        <f>(Table1[[#This Row],[Actual_Arrival After]]-Table1[[#This Row],[Dispatch_After]])</f>
        <v>1</v>
      </c>
      <c r="M478" t="s">
        <v>2031</v>
      </c>
      <c r="N478">
        <v>402</v>
      </c>
      <c r="O478" s="16">
        <v>2992</v>
      </c>
      <c r="P478" s="16">
        <v>470</v>
      </c>
      <c r="Q478">
        <v>11</v>
      </c>
      <c r="R478" t="str">
        <f t="shared" si="30"/>
        <v>OK</v>
      </c>
      <c r="S478" t="s">
        <v>2034</v>
      </c>
      <c r="T478" t="s">
        <v>2038</v>
      </c>
      <c r="U478" t="s">
        <v>2046</v>
      </c>
      <c r="V478" t="s">
        <v>2093</v>
      </c>
      <c r="W478" t="s">
        <v>2096</v>
      </c>
      <c r="X478">
        <v>4.5</v>
      </c>
      <c r="Y478">
        <f t="shared" si="31"/>
        <v>4.5</v>
      </c>
      <c r="Z478" s="14" t="str">
        <f>LEFT(Table1[[#This Row],[Rating After]],3)</f>
        <v>4.5</v>
      </c>
      <c r="AA478" s="11">
        <f>Table1[[#This Row],[Revenue ($)]]/(Table1[[#This Row],[Distance (KM)]])</f>
        <v>7.4427860696517412</v>
      </c>
    </row>
    <row r="479" spans="1:27" x14ac:dyDescent="0.3">
      <c r="A479" t="s">
        <v>537</v>
      </c>
      <c r="B479" s="1" t="s">
        <v>1537</v>
      </c>
      <c r="C479" s="1" t="s">
        <v>2120</v>
      </c>
      <c r="D479" s="1" t="s">
        <v>1549</v>
      </c>
      <c r="E479" s="1" t="str">
        <f t="shared" si="29"/>
        <v>2024/01/23</v>
      </c>
      <c r="F479" s="1" t="s">
        <v>1547</v>
      </c>
      <c r="G479" t="str">
        <f t="shared" si="32"/>
        <v>2024/01/23</v>
      </c>
      <c r="H479" s="13" t="s">
        <v>2161</v>
      </c>
      <c r="I479" s="7">
        <f>(Table1[[#This Row],[Actual Arrival]]-Table1[[#This Row],[Ezpected_Arrival_After]])*24</f>
        <v>6</v>
      </c>
      <c r="J479" s="7">
        <f>(Table1[[#This Row],[Actual_Arrival After]]-Table1[[#This Row],[Ezpected_Arrival_After]])</f>
        <v>0</v>
      </c>
      <c r="K479" s="7">
        <f>IF(Table1[[#This Row],[Actual_Arrival After]]&lt;=Table1[[#This Row],[Ezpected_Arrival_After]],1,0)</f>
        <v>1</v>
      </c>
      <c r="L479" s="7">
        <f>(Table1[[#This Row],[Actual_Arrival After]]-Table1[[#This Row],[Dispatch_After]])</f>
        <v>1</v>
      </c>
      <c r="M479" t="s">
        <v>2032</v>
      </c>
      <c r="N479">
        <v>924</v>
      </c>
      <c r="O479" s="16">
        <v>1799</v>
      </c>
      <c r="P479" s="16">
        <v>163</v>
      </c>
      <c r="Q479">
        <v>23</v>
      </c>
      <c r="R479" t="str">
        <f t="shared" si="30"/>
        <v>OK</v>
      </c>
      <c r="S479" t="s">
        <v>2033</v>
      </c>
      <c r="T479" t="s">
        <v>2040</v>
      </c>
      <c r="U479" t="s">
        <v>2055</v>
      </c>
      <c r="V479" t="s">
        <v>2092</v>
      </c>
      <c r="W479" t="s">
        <v>2097</v>
      </c>
      <c r="X479">
        <v>4.7</v>
      </c>
      <c r="Y479">
        <f t="shared" si="31"/>
        <v>4.7</v>
      </c>
      <c r="Z479" s="14" t="str">
        <f>LEFT(Table1[[#This Row],[Rating After]],3)</f>
        <v>4.7</v>
      </c>
      <c r="AA479" s="11">
        <f>Table1[[#This Row],[Revenue ($)]]/(Table1[[#This Row],[Distance (KM)]])</f>
        <v>1.946969696969697</v>
      </c>
    </row>
    <row r="480" spans="1:27" x14ac:dyDescent="0.3">
      <c r="A480" t="s">
        <v>536</v>
      </c>
      <c r="B480" s="1" t="s">
        <v>1536</v>
      </c>
      <c r="C480" s="1" t="s">
        <v>2120</v>
      </c>
      <c r="D480" s="1" t="s">
        <v>1548</v>
      </c>
      <c r="E480" s="1" t="str">
        <f t="shared" si="29"/>
        <v>2024/01/23</v>
      </c>
      <c r="F480" s="1" t="s">
        <v>1546</v>
      </c>
      <c r="G480" t="str">
        <f t="shared" si="32"/>
        <v>2024/01/23</v>
      </c>
      <c r="H480" s="13" t="s">
        <v>2161</v>
      </c>
      <c r="I480" s="7">
        <f>(Table1[[#This Row],[Actual Arrival]]-Table1[[#This Row],[Ezpected_Arrival_After]])*24</f>
        <v>5.0000000000582077</v>
      </c>
      <c r="J480" s="7">
        <f>(Table1[[#This Row],[Actual_Arrival After]]-Table1[[#This Row],[Ezpected_Arrival_After]])</f>
        <v>0</v>
      </c>
      <c r="K480" s="7">
        <f>IF(Table1[[#This Row],[Actual_Arrival After]]&lt;=Table1[[#This Row],[Ezpected_Arrival_After]],1,0)</f>
        <v>1</v>
      </c>
      <c r="L480" s="7">
        <f>(Table1[[#This Row],[Actual_Arrival After]]-Table1[[#This Row],[Dispatch_After]])</f>
        <v>1</v>
      </c>
      <c r="M480" t="s">
        <v>2031</v>
      </c>
      <c r="N480">
        <v>509</v>
      </c>
      <c r="O480" s="16">
        <v>3886</v>
      </c>
      <c r="P480" s="16">
        <v>453</v>
      </c>
      <c r="Q480">
        <v>24</v>
      </c>
      <c r="R480" t="str">
        <f t="shared" si="30"/>
        <v>OK</v>
      </c>
      <c r="S480" t="s">
        <v>2035</v>
      </c>
      <c r="T480" t="s">
        <v>2038</v>
      </c>
      <c r="U480" t="s">
        <v>2080</v>
      </c>
      <c r="V480" t="s">
        <v>2095</v>
      </c>
      <c r="W480" t="s">
        <v>2096</v>
      </c>
      <c r="X480">
        <v>4.2</v>
      </c>
      <c r="Y480">
        <f t="shared" si="31"/>
        <v>4.2</v>
      </c>
      <c r="Z480" s="14" t="str">
        <f>LEFT(Table1[[#This Row],[Rating After]],3)</f>
        <v>4.2</v>
      </c>
      <c r="AA480" s="11">
        <f>Table1[[#This Row],[Revenue ($)]]/(Table1[[#This Row],[Distance (KM)]])</f>
        <v>7.634577603143418</v>
      </c>
    </row>
    <row r="481" spans="1:27" x14ac:dyDescent="0.3">
      <c r="A481" t="s">
        <v>535</v>
      </c>
      <c r="B481" s="1" t="s">
        <v>1535</v>
      </c>
      <c r="C481" s="1" t="s">
        <v>2120</v>
      </c>
      <c r="D481" s="1" t="s">
        <v>1547</v>
      </c>
      <c r="E481" s="1" t="str">
        <f t="shared" si="29"/>
        <v>2024/01/23</v>
      </c>
      <c r="F481" s="1" t="s">
        <v>1545</v>
      </c>
      <c r="G481" t="str">
        <f t="shared" si="32"/>
        <v>2024/01/23</v>
      </c>
      <c r="H481" s="13" t="s">
        <v>2161</v>
      </c>
      <c r="I481" s="7">
        <f>(Table1[[#This Row],[Actual Arrival]]-Table1[[#This Row],[Ezpected_Arrival_After]])*24</f>
        <v>3.9999999999417923</v>
      </c>
      <c r="J481" s="7">
        <f>(Table1[[#This Row],[Actual_Arrival After]]-Table1[[#This Row],[Ezpected_Arrival_After]])</f>
        <v>0</v>
      </c>
      <c r="K481" s="7">
        <f>IF(Table1[[#This Row],[Actual_Arrival After]]&lt;=Table1[[#This Row],[Ezpected_Arrival_After]],1,0)</f>
        <v>1</v>
      </c>
      <c r="L481" s="7">
        <f>(Table1[[#This Row],[Actual_Arrival After]]-Table1[[#This Row],[Dispatch_After]])</f>
        <v>1</v>
      </c>
      <c r="M481" t="s">
        <v>2032</v>
      </c>
      <c r="N481">
        <v>716</v>
      </c>
      <c r="O481" s="16">
        <v>2727</v>
      </c>
      <c r="P481" s="16">
        <v>463</v>
      </c>
      <c r="Q481">
        <v>21</v>
      </c>
      <c r="R481" t="str">
        <f t="shared" si="30"/>
        <v>OK</v>
      </c>
      <c r="S481" t="s">
        <v>2036</v>
      </c>
      <c r="T481" t="s">
        <v>2040</v>
      </c>
      <c r="U481" t="s">
        <v>2055</v>
      </c>
      <c r="V481" t="s">
        <v>2091</v>
      </c>
      <c r="W481" t="s">
        <v>2096</v>
      </c>
      <c r="X481">
        <v>4.7</v>
      </c>
      <c r="Y481">
        <f t="shared" si="31"/>
        <v>4.7</v>
      </c>
      <c r="Z481" s="14" t="str">
        <f>LEFT(Table1[[#This Row],[Rating After]],3)</f>
        <v>4.7</v>
      </c>
      <c r="AA481" s="11">
        <f>Table1[[#This Row],[Revenue ($)]]/(Table1[[#This Row],[Distance (KM)]])</f>
        <v>3.808659217877095</v>
      </c>
    </row>
    <row r="482" spans="1:27" x14ac:dyDescent="0.3">
      <c r="A482" t="s">
        <v>534</v>
      </c>
      <c r="B482" s="1" t="s">
        <v>1534</v>
      </c>
      <c r="C482" s="1" t="s">
        <v>2120</v>
      </c>
      <c r="D482" s="1" t="s">
        <v>1546</v>
      </c>
      <c r="E482" s="1" t="str">
        <f t="shared" si="29"/>
        <v>2024/01/23</v>
      </c>
      <c r="F482" s="1" t="s">
        <v>1544</v>
      </c>
      <c r="G482" t="str">
        <f t="shared" si="32"/>
        <v>2024/01/23</v>
      </c>
      <c r="H482" s="13" t="s">
        <v>2161</v>
      </c>
      <c r="I482" s="7">
        <f>(Table1[[#This Row],[Actual Arrival]]-Table1[[#This Row],[Ezpected_Arrival_After]])*24</f>
        <v>3</v>
      </c>
      <c r="J482" s="7">
        <f>(Table1[[#This Row],[Actual_Arrival After]]-Table1[[#This Row],[Ezpected_Arrival_After]])</f>
        <v>0</v>
      </c>
      <c r="K482" s="7">
        <f>IF(Table1[[#This Row],[Actual_Arrival After]]&lt;=Table1[[#This Row],[Ezpected_Arrival_After]],1,0)</f>
        <v>1</v>
      </c>
      <c r="L482" s="7">
        <f>(Table1[[#This Row],[Actual_Arrival After]]-Table1[[#This Row],[Dispatch_After]])</f>
        <v>1</v>
      </c>
      <c r="M482" t="s">
        <v>2030</v>
      </c>
      <c r="N482">
        <v>237</v>
      </c>
      <c r="O482" s="16">
        <v>2774</v>
      </c>
      <c r="P482" s="16">
        <v>641</v>
      </c>
      <c r="Q482">
        <v>13</v>
      </c>
      <c r="R482" t="str">
        <f t="shared" si="30"/>
        <v>OK</v>
      </c>
      <c r="S482" t="s">
        <v>2036</v>
      </c>
      <c r="T482" t="s">
        <v>2037</v>
      </c>
      <c r="U482" t="s">
        <v>2044</v>
      </c>
      <c r="V482" t="s">
        <v>2094</v>
      </c>
      <c r="W482" t="s">
        <v>2096</v>
      </c>
      <c r="X482">
        <v>4.7</v>
      </c>
      <c r="Y482">
        <f t="shared" si="31"/>
        <v>4.7</v>
      </c>
      <c r="Z482" s="14" t="str">
        <f>LEFT(Table1[[#This Row],[Rating After]],3)</f>
        <v>4.7</v>
      </c>
      <c r="AA482" s="11">
        <f>Table1[[#This Row],[Revenue ($)]]/(Table1[[#This Row],[Distance (KM)]])</f>
        <v>11.70464135021097</v>
      </c>
    </row>
    <row r="483" spans="1:27" x14ac:dyDescent="0.3">
      <c r="A483" t="s">
        <v>533</v>
      </c>
      <c r="B483" s="1" t="s">
        <v>1533</v>
      </c>
      <c r="C483" s="1" t="s">
        <v>2120</v>
      </c>
      <c r="D483" s="1" t="s">
        <v>1545</v>
      </c>
      <c r="E483" s="1" t="str">
        <f t="shared" si="29"/>
        <v>2024/01/23</v>
      </c>
      <c r="F483" s="1" t="s">
        <v>1543</v>
      </c>
      <c r="G483" t="str">
        <f t="shared" si="32"/>
        <v>2024/01/23</v>
      </c>
      <c r="H483" s="13" t="s">
        <v>2161</v>
      </c>
      <c r="I483" s="7">
        <f>(Table1[[#This Row],[Actual Arrival]]-Table1[[#This Row],[Ezpected_Arrival_After]])*24</f>
        <v>2.0000000000582077</v>
      </c>
      <c r="J483" s="7">
        <f>(Table1[[#This Row],[Actual_Arrival After]]-Table1[[#This Row],[Ezpected_Arrival_After]])</f>
        <v>0</v>
      </c>
      <c r="K483" s="7">
        <f>IF(Table1[[#This Row],[Actual_Arrival After]]&lt;=Table1[[#This Row],[Ezpected_Arrival_After]],1,0)</f>
        <v>1</v>
      </c>
      <c r="L483" s="7">
        <f>(Table1[[#This Row],[Actual_Arrival After]]-Table1[[#This Row],[Dispatch_After]])</f>
        <v>1</v>
      </c>
      <c r="M483" t="s">
        <v>2030</v>
      </c>
      <c r="N483">
        <v>371</v>
      </c>
      <c r="O483" s="16">
        <v>2403</v>
      </c>
      <c r="P483" s="16">
        <v>749</v>
      </c>
      <c r="Q483">
        <v>2</v>
      </c>
      <c r="R483" t="str">
        <f t="shared" si="30"/>
        <v>OK</v>
      </c>
      <c r="S483" t="s">
        <v>2033</v>
      </c>
      <c r="T483" t="s">
        <v>2040</v>
      </c>
      <c r="U483" t="s">
        <v>2073</v>
      </c>
      <c r="V483" t="s">
        <v>2093</v>
      </c>
      <c r="W483" t="s">
        <v>2097</v>
      </c>
      <c r="X483">
        <v>4.2</v>
      </c>
      <c r="Y483">
        <f t="shared" si="31"/>
        <v>4.2</v>
      </c>
      <c r="Z483" s="14" t="str">
        <f>LEFT(Table1[[#This Row],[Rating After]],3)</f>
        <v>4.2</v>
      </c>
      <c r="AA483" s="11">
        <f>Table1[[#This Row],[Revenue ($)]]/(Table1[[#This Row],[Distance (KM)]])</f>
        <v>6.4770889487870624</v>
      </c>
    </row>
    <row r="484" spans="1:27" x14ac:dyDescent="0.3">
      <c r="A484" t="s">
        <v>532</v>
      </c>
      <c r="B484" s="1" t="s">
        <v>1532</v>
      </c>
      <c r="C484" s="1" t="s">
        <v>2120</v>
      </c>
      <c r="D484" s="1" t="s">
        <v>1544</v>
      </c>
      <c r="E484" s="1" t="str">
        <f t="shared" si="29"/>
        <v>2024/01/23</v>
      </c>
      <c r="F484" s="1" t="s">
        <v>1542</v>
      </c>
      <c r="G484" t="str">
        <f t="shared" si="32"/>
        <v>2024/01/22</v>
      </c>
      <c r="H484" s="13" t="s">
        <v>2161</v>
      </c>
      <c r="I484" s="7">
        <f>(Table1[[#This Row],[Actual Arrival]]-Table1[[#This Row],[Ezpected_Arrival_After]])*24</f>
        <v>24.999999999941792</v>
      </c>
      <c r="J484" s="7">
        <f>(Table1[[#This Row],[Actual_Arrival After]]-Table1[[#This Row],[Ezpected_Arrival_After]])</f>
        <v>1</v>
      </c>
      <c r="K484" s="7">
        <f>IF(Table1[[#This Row],[Actual_Arrival After]]&lt;=Table1[[#This Row],[Ezpected_Arrival_After]],1,0)</f>
        <v>0</v>
      </c>
      <c r="L484" s="7">
        <f>(Table1[[#This Row],[Actual_Arrival After]]-Table1[[#This Row],[Dispatch_After]])</f>
        <v>1</v>
      </c>
      <c r="M484" t="s">
        <v>2030</v>
      </c>
      <c r="N484">
        <v>974</v>
      </c>
      <c r="O484" s="16">
        <v>2919</v>
      </c>
      <c r="P484" s="16">
        <v>254</v>
      </c>
      <c r="Q484">
        <v>26</v>
      </c>
      <c r="R484" t="str">
        <f t="shared" si="30"/>
        <v>OK</v>
      </c>
      <c r="S484" t="s">
        <v>2036</v>
      </c>
      <c r="T484" t="s">
        <v>2040</v>
      </c>
      <c r="U484" t="s">
        <v>2067</v>
      </c>
      <c r="V484" t="s">
        <v>2095</v>
      </c>
      <c r="W484" t="s">
        <v>2096</v>
      </c>
      <c r="X484">
        <v>4.2</v>
      </c>
      <c r="Y484">
        <f t="shared" si="31"/>
        <v>4.2</v>
      </c>
      <c r="Z484" s="14" t="str">
        <f>LEFT(Table1[[#This Row],[Rating After]],3)</f>
        <v>4.2</v>
      </c>
      <c r="AA484" s="11">
        <f>Table1[[#This Row],[Revenue ($)]]/(Table1[[#This Row],[Distance (KM)]])</f>
        <v>2.9969199178644765</v>
      </c>
    </row>
    <row r="485" spans="1:27" x14ac:dyDescent="0.3">
      <c r="A485" t="s">
        <v>531</v>
      </c>
      <c r="B485" s="1" t="s">
        <v>1531</v>
      </c>
      <c r="C485" s="1" t="s">
        <v>2120</v>
      </c>
      <c r="D485" s="1" t="s">
        <v>1543</v>
      </c>
      <c r="E485" s="1" t="str">
        <f t="shared" si="29"/>
        <v>2024/01/23</v>
      </c>
      <c r="F485" s="1" t="s">
        <v>1541</v>
      </c>
      <c r="G485" t="str">
        <f t="shared" si="32"/>
        <v>2024/01/22</v>
      </c>
      <c r="H485" s="13" t="s">
        <v>2161</v>
      </c>
      <c r="I485" s="7">
        <f>(Table1[[#This Row],[Actual Arrival]]-Table1[[#This Row],[Ezpected_Arrival_After]])*24</f>
        <v>24</v>
      </c>
      <c r="J485" s="7">
        <f>(Table1[[#This Row],[Actual_Arrival After]]-Table1[[#This Row],[Ezpected_Arrival_After]])</f>
        <v>1</v>
      </c>
      <c r="K485" s="7">
        <f>IF(Table1[[#This Row],[Actual_Arrival After]]&lt;=Table1[[#This Row],[Ezpected_Arrival_After]],1,0)</f>
        <v>0</v>
      </c>
      <c r="L485" s="7">
        <f>(Table1[[#This Row],[Actual_Arrival After]]-Table1[[#This Row],[Dispatch_After]])</f>
        <v>1</v>
      </c>
      <c r="M485" t="s">
        <v>2031</v>
      </c>
      <c r="N485">
        <v>752</v>
      </c>
      <c r="O485" s="16">
        <v>1040</v>
      </c>
      <c r="P485" s="16">
        <v>489</v>
      </c>
      <c r="Q485">
        <v>21</v>
      </c>
      <c r="R485" t="str">
        <f t="shared" si="30"/>
        <v>OK</v>
      </c>
      <c r="S485" t="s">
        <v>2035</v>
      </c>
      <c r="T485" t="s">
        <v>2039</v>
      </c>
      <c r="U485" t="s">
        <v>2081</v>
      </c>
      <c r="V485" t="s">
        <v>2094</v>
      </c>
      <c r="W485" t="s">
        <v>2097</v>
      </c>
      <c r="X485">
        <v>4.7</v>
      </c>
      <c r="Y485">
        <f t="shared" si="31"/>
        <v>4.7</v>
      </c>
      <c r="Z485" s="14" t="str">
        <f>LEFT(Table1[[#This Row],[Rating After]],3)</f>
        <v>4.7</v>
      </c>
      <c r="AA485" s="11">
        <f>Table1[[#This Row],[Revenue ($)]]/(Table1[[#This Row],[Distance (KM)]])</f>
        <v>1.3829787234042554</v>
      </c>
    </row>
    <row r="486" spans="1:27" x14ac:dyDescent="0.3">
      <c r="A486" t="s">
        <v>530</v>
      </c>
      <c r="B486" s="1" t="s">
        <v>1530</v>
      </c>
      <c r="C486" s="1" t="s">
        <v>2120</v>
      </c>
      <c r="D486" s="1" t="s">
        <v>1542</v>
      </c>
      <c r="E486" s="1" t="str">
        <f t="shared" si="29"/>
        <v>2024/01/22</v>
      </c>
      <c r="F486" s="1" t="s">
        <v>1540</v>
      </c>
      <c r="G486" t="str">
        <f t="shared" si="32"/>
        <v>2024/01/22</v>
      </c>
      <c r="H486" s="13" t="s">
        <v>2161</v>
      </c>
      <c r="I486" s="7">
        <f>(Table1[[#This Row],[Actual Arrival]]-Table1[[#This Row],[Ezpected_Arrival_After]])*24</f>
        <v>23.000000000058208</v>
      </c>
      <c r="J486" s="7">
        <f>(Table1[[#This Row],[Actual_Arrival After]]-Table1[[#This Row],[Ezpected_Arrival_After]])</f>
        <v>0</v>
      </c>
      <c r="K486" s="7">
        <f>IF(Table1[[#This Row],[Actual_Arrival After]]&lt;=Table1[[#This Row],[Ezpected_Arrival_After]],1,0)</f>
        <v>1</v>
      </c>
      <c r="L486" s="7">
        <f>(Table1[[#This Row],[Actual_Arrival After]]-Table1[[#This Row],[Dispatch_After]])</f>
        <v>0</v>
      </c>
      <c r="M486" t="s">
        <v>2031</v>
      </c>
      <c r="N486">
        <v>451</v>
      </c>
      <c r="O486" s="16">
        <v>955</v>
      </c>
      <c r="P486" s="16">
        <v>708</v>
      </c>
      <c r="Q486">
        <v>28</v>
      </c>
      <c r="R486" t="str">
        <f t="shared" si="30"/>
        <v>OK</v>
      </c>
      <c r="S486" t="s">
        <v>2033</v>
      </c>
      <c r="T486" t="s">
        <v>2040</v>
      </c>
      <c r="U486" t="s">
        <v>2086</v>
      </c>
      <c r="V486" t="s">
        <v>2094</v>
      </c>
      <c r="W486" t="s">
        <v>2097</v>
      </c>
      <c r="X486">
        <v>4.5</v>
      </c>
      <c r="Y486">
        <f t="shared" si="31"/>
        <v>4.5</v>
      </c>
      <c r="Z486" s="14" t="str">
        <f>LEFT(Table1[[#This Row],[Rating After]],3)</f>
        <v>4.5</v>
      </c>
      <c r="AA486" s="11">
        <f>Table1[[#This Row],[Revenue ($)]]/(Table1[[#This Row],[Distance (KM)]])</f>
        <v>2.1175166297117518</v>
      </c>
    </row>
    <row r="487" spans="1:27" x14ac:dyDescent="0.3">
      <c r="A487" t="s">
        <v>529</v>
      </c>
      <c r="B487" s="1" t="s">
        <v>1529</v>
      </c>
      <c r="C487" s="1" t="s">
        <v>2120</v>
      </c>
      <c r="D487" s="1" t="s">
        <v>1541</v>
      </c>
      <c r="E487" s="1" t="str">
        <f t="shared" si="29"/>
        <v>2024/01/22</v>
      </c>
      <c r="F487" s="1" t="s">
        <v>1539</v>
      </c>
      <c r="G487" t="str">
        <f t="shared" si="32"/>
        <v>2024/01/22</v>
      </c>
      <c r="H487" s="13" t="s">
        <v>2161</v>
      </c>
      <c r="I487" s="7">
        <f>(Table1[[#This Row],[Actual Arrival]]-Table1[[#This Row],[Ezpected_Arrival_After]])*24</f>
        <v>21.999999999941792</v>
      </c>
      <c r="J487" s="7">
        <f>(Table1[[#This Row],[Actual_Arrival After]]-Table1[[#This Row],[Ezpected_Arrival_After]])</f>
        <v>0</v>
      </c>
      <c r="K487" s="7">
        <f>IF(Table1[[#This Row],[Actual_Arrival After]]&lt;=Table1[[#This Row],[Ezpected_Arrival_After]],1,0)</f>
        <v>1</v>
      </c>
      <c r="L487" s="7">
        <f>(Table1[[#This Row],[Actual_Arrival After]]-Table1[[#This Row],[Dispatch_After]])</f>
        <v>0</v>
      </c>
      <c r="M487" t="s">
        <v>2032</v>
      </c>
      <c r="N487">
        <v>574</v>
      </c>
      <c r="O487" s="16">
        <v>4494</v>
      </c>
      <c r="P487" s="16">
        <v>416</v>
      </c>
      <c r="Q487">
        <v>17</v>
      </c>
      <c r="R487" t="str">
        <f t="shared" si="30"/>
        <v>OK</v>
      </c>
      <c r="S487" t="s">
        <v>2034</v>
      </c>
      <c r="T487" t="s">
        <v>2038</v>
      </c>
      <c r="U487" t="s">
        <v>2080</v>
      </c>
      <c r="V487" t="s">
        <v>2091</v>
      </c>
      <c r="W487" t="s">
        <v>2097</v>
      </c>
      <c r="X487">
        <v>4.2</v>
      </c>
      <c r="Y487">
        <f t="shared" si="31"/>
        <v>4.2</v>
      </c>
      <c r="Z487" s="14" t="str">
        <f>LEFT(Table1[[#This Row],[Rating After]],3)</f>
        <v>4.2</v>
      </c>
      <c r="AA487" s="11">
        <f>Table1[[#This Row],[Revenue ($)]]/(Table1[[#This Row],[Distance (KM)]])</f>
        <v>7.8292682926829267</v>
      </c>
    </row>
    <row r="488" spans="1:27" x14ac:dyDescent="0.3">
      <c r="A488" t="s">
        <v>528</v>
      </c>
      <c r="B488" s="1" t="s">
        <v>1528</v>
      </c>
      <c r="C488" s="1" t="s">
        <v>2120</v>
      </c>
      <c r="D488" s="1" t="s">
        <v>1540</v>
      </c>
      <c r="E488" s="1" t="str">
        <f t="shared" si="29"/>
        <v>2024/01/22</v>
      </c>
      <c r="F488" s="1" t="s">
        <v>1538</v>
      </c>
      <c r="G488" t="str">
        <f t="shared" si="32"/>
        <v>2024/01/22</v>
      </c>
      <c r="H488" s="13" t="s">
        <v>2161</v>
      </c>
      <c r="I488" s="7">
        <f>(Table1[[#This Row],[Actual Arrival]]-Table1[[#This Row],[Ezpected_Arrival_After]])*24</f>
        <v>21</v>
      </c>
      <c r="J488" s="7">
        <f>(Table1[[#This Row],[Actual_Arrival After]]-Table1[[#This Row],[Ezpected_Arrival_After]])</f>
        <v>0</v>
      </c>
      <c r="K488" s="7">
        <f>IF(Table1[[#This Row],[Actual_Arrival After]]&lt;=Table1[[#This Row],[Ezpected_Arrival_After]],1,0)</f>
        <v>1</v>
      </c>
      <c r="L488" s="7">
        <f>(Table1[[#This Row],[Actual_Arrival After]]-Table1[[#This Row],[Dispatch_After]])</f>
        <v>0</v>
      </c>
      <c r="M488" t="s">
        <v>2029</v>
      </c>
      <c r="N488">
        <v>331</v>
      </c>
      <c r="O488" s="16">
        <v>3136</v>
      </c>
      <c r="P488" s="16">
        <v>328</v>
      </c>
      <c r="Q488">
        <v>19</v>
      </c>
      <c r="R488" t="str">
        <f t="shared" si="30"/>
        <v>OK</v>
      </c>
      <c r="S488" t="s">
        <v>2034</v>
      </c>
      <c r="T488" t="s">
        <v>2039</v>
      </c>
      <c r="U488" t="s">
        <v>2059</v>
      </c>
      <c r="V488" t="s">
        <v>2092</v>
      </c>
      <c r="W488" t="s">
        <v>2096</v>
      </c>
      <c r="X488">
        <v>4.5</v>
      </c>
      <c r="Y488">
        <f t="shared" si="31"/>
        <v>4.5</v>
      </c>
      <c r="Z488" s="14" t="str">
        <f>LEFT(Table1[[#This Row],[Rating After]],3)</f>
        <v>4.5</v>
      </c>
      <c r="AA488" s="11">
        <f>Table1[[#This Row],[Revenue ($)]]/(Table1[[#This Row],[Distance (KM)]])</f>
        <v>9.4743202416918422</v>
      </c>
    </row>
    <row r="489" spans="1:27" x14ac:dyDescent="0.3">
      <c r="A489" t="s">
        <v>527</v>
      </c>
      <c r="B489" s="1" t="s">
        <v>1527</v>
      </c>
      <c r="C489" s="1" t="s">
        <v>2120</v>
      </c>
      <c r="D489" s="1" t="s">
        <v>1539</v>
      </c>
      <c r="E489" s="1" t="str">
        <f t="shared" si="29"/>
        <v>2024/01/22</v>
      </c>
      <c r="F489" s="1" t="s">
        <v>1537</v>
      </c>
      <c r="G489" t="str">
        <f t="shared" si="32"/>
        <v>2024/01/22</v>
      </c>
      <c r="H489" s="13" t="s">
        <v>2161</v>
      </c>
      <c r="I489" s="7">
        <f>(Table1[[#This Row],[Actual Arrival]]-Table1[[#This Row],[Ezpected_Arrival_After]])*24</f>
        <v>20.000000000058208</v>
      </c>
      <c r="J489" s="7">
        <f>(Table1[[#This Row],[Actual_Arrival After]]-Table1[[#This Row],[Ezpected_Arrival_After]])</f>
        <v>0</v>
      </c>
      <c r="K489" s="7">
        <f>IF(Table1[[#This Row],[Actual_Arrival After]]&lt;=Table1[[#This Row],[Ezpected_Arrival_After]],1,0)</f>
        <v>1</v>
      </c>
      <c r="L489" s="7">
        <f>(Table1[[#This Row],[Actual_Arrival After]]-Table1[[#This Row],[Dispatch_After]])</f>
        <v>0</v>
      </c>
      <c r="M489" t="s">
        <v>2028</v>
      </c>
      <c r="N489">
        <v>714</v>
      </c>
      <c r="O489" s="16">
        <v>1385</v>
      </c>
      <c r="P489" s="16">
        <v>262</v>
      </c>
      <c r="Q489">
        <v>27</v>
      </c>
      <c r="R489" t="str">
        <f t="shared" si="30"/>
        <v>OK</v>
      </c>
      <c r="S489" t="s">
        <v>2036</v>
      </c>
      <c r="T489" t="s">
        <v>2039</v>
      </c>
      <c r="U489" t="s">
        <v>2080</v>
      </c>
      <c r="V489" t="s">
        <v>2093</v>
      </c>
      <c r="W489" t="s">
        <v>2096</v>
      </c>
      <c r="X489">
        <v>4.5</v>
      </c>
      <c r="Y489">
        <f t="shared" si="31"/>
        <v>4.5</v>
      </c>
      <c r="Z489" s="14" t="str">
        <f>LEFT(Table1[[#This Row],[Rating After]],3)</f>
        <v>4.5</v>
      </c>
      <c r="AA489" s="11">
        <f>Table1[[#This Row],[Revenue ($)]]/(Table1[[#This Row],[Distance (KM)]])</f>
        <v>1.9397759103641457</v>
      </c>
    </row>
    <row r="490" spans="1:27" x14ac:dyDescent="0.3">
      <c r="A490" t="s">
        <v>526</v>
      </c>
      <c r="B490" s="1" t="s">
        <v>1526</v>
      </c>
      <c r="C490" s="1" t="s">
        <v>2120</v>
      </c>
      <c r="D490" s="1" t="s">
        <v>1538</v>
      </c>
      <c r="E490" s="1" t="str">
        <f t="shared" si="29"/>
        <v>2024/01/22</v>
      </c>
      <c r="F490" s="1" t="s">
        <v>1536</v>
      </c>
      <c r="G490" t="str">
        <f t="shared" si="32"/>
        <v>2024/01/22</v>
      </c>
      <c r="H490" s="13" t="s">
        <v>2161</v>
      </c>
      <c r="I490" s="7">
        <f>(Table1[[#This Row],[Actual Arrival]]-Table1[[#This Row],[Ezpected_Arrival_After]])*24</f>
        <v>18.999999999941792</v>
      </c>
      <c r="J490" s="7">
        <f>(Table1[[#This Row],[Actual_Arrival After]]-Table1[[#This Row],[Ezpected_Arrival_After]])</f>
        <v>0</v>
      </c>
      <c r="K490" s="7">
        <f>IF(Table1[[#This Row],[Actual_Arrival After]]&lt;=Table1[[#This Row],[Ezpected_Arrival_After]],1,0)</f>
        <v>1</v>
      </c>
      <c r="L490" s="7">
        <f>(Table1[[#This Row],[Actual_Arrival After]]-Table1[[#This Row],[Dispatch_After]])</f>
        <v>0</v>
      </c>
      <c r="M490" t="s">
        <v>2030</v>
      </c>
      <c r="N490">
        <v>407</v>
      </c>
      <c r="O490" s="16">
        <v>753</v>
      </c>
      <c r="P490" s="16">
        <v>86</v>
      </c>
      <c r="Q490">
        <v>3</v>
      </c>
      <c r="R490" t="str">
        <f t="shared" si="30"/>
        <v>OK</v>
      </c>
      <c r="S490" t="s">
        <v>2034</v>
      </c>
      <c r="T490" t="s">
        <v>2037</v>
      </c>
      <c r="U490" t="s">
        <v>2059</v>
      </c>
      <c r="V490" t="s">
        <v>2094</v>
      </c>
      <c r="W490" t="s">
        <v>2097</v>
      </c>
      <c r="Y490">
        <f t="shared" si="31"/>
        <v>4.2263888888888879</v>
      </c>
      <c r="Z490" s="14" t="str">
        <f>LEFT(Table1[[#This Row],[Rating After]],3)</f>
        <v>4.2</v>
      </c>
      <c r="AA490" s="11">
        <f>Table1[[#This Row],[Revenue ($)]]/(Table1[[#This Row],[Distance (KM)]])</f>
        <v>1.8501228501228502</v>
      </c>
    </row>
    <row r="491" spans="1:27" x14ac:dyDescent="0.3">
      <c r="A491" t="s">
        <v>525</v>
      </c>
      <c r="B491" s="1" t="s">
        <v>1525</v>
      </c>
      <c r="C491" s="1" t="s">
        <v>2120</v>
      </c>
      <c r="D491" s="1" t="s">
        <v>1537</v>
      </c>
      <c r="E491" s="1" t="str">
        <f t="shared" si="29"/>
        <v>2024/01/22</v>
      </c>
      <c r="F491" s="1" t="s">
        <v>1535</v>
      </c>
      <c r="G491" t="str">
        <f t="shared" si="32"/>
        <v>2024/01/22</v>
      </c>
      <c r="H491" s="13" t="s">
        <v>2161</v>
      </c>
      <c r="I491" s="7">
        <f>(Table1[[#This Row],[Actual Arrival]]-Table1[[#This Row],[Ezpected_Arrival_After]])*24</f>
        <v>18</v>
      </c>
      <c r="J491" s="7">
        <f>(Table1[[#This Row],[Actual_Arrival After]]-Table1[[#This Row],[Ezpected_Arrival_After]])</f>
        <v>0</v>
      </c>
      <c r="K491" s="7">
        <f>IF(Table1[[#This Row],[Actual_Arrival After]]&lt;=Table1[[#This Row],[Ezpected_Arrival_After]],1,0)</f>
        <v>1</v>
      </c>
      <c r="L491" s="7">
        <f>(Table1[[#This Row],[Actual_Arrival After]]-Table1[[#This Row],[Dispatch_After]])</f>
        <v>0</v>
      </c>
      <c r="M491" t="s">
        <v>2030</v>
      </c>
      <c r="N491">
        <v>971</v>
      </c>
      <c r="O491" s="16">
        <v>1950</v>
      </c>
      <c r="P491" s="16">
        <v>688</v>
      </c>
      <c r="Q491">
        <v>17</v>
      </c>
      <c r="R491" t="str">
        <f t="shared" si="30"/>
        <v>OK</v>
      </c>
      <c r="S491" t="s">
        <v>2036</v>
      </c>
      <c r="T491" t="s">
        <v>2039</v>
      </c>
      <c r="U491" t="s">
        <v>2080</v>
      </c>
      <c r="V491" t="s">
        <v>2092</v>
      </c>
      <c r="W491" t="s">
        <v>2096</v>
      </c>
      <c r="X491">
        <v>4</v>
      </c>
      <c r="Y491">
        <f t="shared" si="31"/>
        <v>4</v>
      </c>
      <c r="Z491" s="14" t="str">
        <f>LEFT(Table1[[#This Row],[Rating After]],3)</f>
        <v>4</v>
      </c>
      <c r="AA491" s="11">
        <f>Table1[[#This Row],[Revenue ($)]]/(Table1[[#This Row],[Distance (KM)]])</f>
        <v>2.0082389289392379</v>
      </c>
    </row>
    <row r="492" spans="1:27" x14ac:dyDescent="0.3">
      <c r="A492" t="s">
        <v>524</v>
      </c>
      <c r="B492" s="1" t="s">
        <v>1524</v>
      </c>
      <c r="C492" s="1" t="s">
        <v>2120</v>
      </c>
      <c r="D492" s="1" t="s">
        <v>1536</v>
      </c>
      <c r="E492" s="1" t="str">
        <f t="shared" si="29"/>
        <v>2024/01/22</v>
      </c>
      <c r="F492" s="1" t="s">
        <v>1534</v>
      </c>
      <c r="G492" t="str">
        <f t="shared" si="32"/>
        <v>2024/01/22</v>
      </c>
      <c r="H492" s="13" t="s">
        <v>2161</v>
      </c>
      <c r="I492" s="7">
        <f>(Table1[[#This Row],[Actual Arrival]]-Table1[[#This Row],[Ezpected_Arrival_After]])*24</f>
        <v>17.000000000058208</v>
      </c>
      <c r="J492" s="7">
        <f>(Table1[[#This Row],[Actual_Arrival After]]-Table1[[#This Row],[Ezpected_Arrival_After]])</f>
        <v>0</v>
      </c>
      <c r="K492" s="7">
        <f>IF(Table1[[#This Row],[Actual_Arrival After]]&lt;=Table1[[#This Row],[Ezpected_Arrival_After]],1,0)</f>
        <v>1</v>
      </c>
      <c r="L492" s="7">
        <f>(Table1[[#This Row],[Actual_Arrival After]]-Table1[[#This Row],[Dispatch_After]])</f>
        <v>0</v>
      </c>
      <c r="M492" t="s">
        <v>2030</v>
      </c>
      <c r="N492">
        <v>888</v>
      </c>
      <c r="O492" s="16">
        <v>1431</v>
      </c>
      <c r="P492" s="16">
        <v>65</v>
      </c>
      <c r="Q492">
        <v>26</v>
      </c>
      <c r="R492" t="str">
        <f t="shared" si="30"/>
        <v>OK</v>
      </c>
      <c r="S492" t="s">
        <v>2033</v>
      </c>
      <c r="T492" t="s">
        <v>2038</v>
      </c>
      <c r="U492" t="s">
        <v>2076</v>
      </c>
      <c r="V492" t="s">
        <v>2094</v>
      </c>
      <c r="W492" t="s">
        <v>2096</v>
      </c>
      <c r="Y492">
        <f t="shared" si="31"/>
        <v>4.1939759036144579</v>
      </c>
      <c r="Z492" s="14" t="str">
        <f>LEFT(Table1[[#This Row],[Rating After]],3)</f>
        <v>4.1</v>
      </c>
      <c r="AA492" s="11">
        <f>Table1[[#This Row],[Revenue ($)]]/(Table1[[#This Row],[Distance (KM)]])</f>
        <v>1.6114864864864864</v>
      </c>
    </row>
    <row r="493" spans="1:27" x14ac:dyDescent="0.3">
      <c r="A493" t="s">
        <v>523</v>
      </c>
      <c r="B493" s="1" t="s">
        <v>1523</v>
      </c>
      <c r="C493" s="1" t="s">
        <v>2120</v>
      </c>
      <c r="D493" s="1" t="s">
        <v>1535</v>
      </c>
      <c r="E493" s="1" t="str">
        <f t="shared" si="29"/>
        <v>2024/01/22</v>
      </c>
      <c r="F493" s="1" t="s">
        <v>1533</v>
      </c>
      <c r="G493" t="str">
        <f t="shared" si="32"/>
        <v>2024/01/22</v>
      </c>
      <c r="H493" s="13" t="s">
        <v>2161</v>
      </c>
      <c r="I493" s="7">
        <f>(Table1[[#This Row],[Actual Arrival]]-Table1[[#This Row],[Ezpected_Arrival_After]])*24</f>
        <v>15.999999999941792</v>
      </c>
      <c r="J493" s="7">
        <f>(Table1[[#This Row],[Actual_Arrival After]]-Table1[[#This Row],[Ezpected_Arrival_After]])</f>
        <v>0</v>
      </c>
      <c r="K493" s="7">
        <f>IF(Table1[[#This Row],[Actual_Arrival After]]&lt;=Table1[[#This Row],[Ezpected_Arrival_After]],1,0)</f>
        <v>1</v>
      </c>
      <c r="L493" s="7">
        <f>(Table1[[#This Row],[Actual_Arrival After]]-Table1[[#This Row],[Dispatch_After]])</f>
        <v>0</v>
      </c>
      <c r="M493" t="s">
        <v>2027</v>
      </c>
      <c r="N493">
        <v>723</v>
      </c>
      <c r="O493" s="16">
        <v>3169</v>
      </c>
      <c r="P493" s="16">
        <v>233</v>
      </c>
      <c r="Q493">
        <v>6</v>
      </c>
      <c r="R493" t="str">
        <f t="shared" si="30"/>
        <v>OK</v>
      </c>
      <c r="S493" t="s">
        <v>2035</v>
      </c>
      <c r="T493" t="s">
        <v>2037</v>
      </c>
      <c r="U493" t="s">
        <v>2068</v>
      </c>
      <c r="V493" t="s">
        <v>2091</v>
      </c>
      <c r="W493" t="s">
        <v>2097</v>
      </c>
      <c r="Y493">
        <f t="shared" si="31"/>
        <v>4.2415584415584409</v>
      </c>
      <c r="Z493" s="14" t="str">
        <f>LEFT(Table1[[#This Row],[Rating After]],3)</f>
        <v>4.2</v>
      </c>
      <c r="AA493" s="11">
        <f>Table1[[#This Row],[Revenue ($)]]/(Table1[[#This Row],[Distance (KM)]])</f>
        <v>4.3831258644536657</v>
      </c>
    </row>
    <row r="494" spans="1:27" x14ac:dyDescent="0.3">
      <c r="A494" t="s">
        <v>522</v>
      </c>
      <c r="B494" s="1" t="s">
        <v>1522</v>
      </c>
      <c r="C494" s="1" t="s">
        <v>2120</v>
      </c>
      <c r="D494" s="1" t="s">
        <v>1534</v>
      </c>
      <c r="E494" s="1" t="str">
        <f t="shared" si="29"/>
        <v>2024/01/22</v>
      </c>
      <c r="F494" s="1" t="s">
        <v>1532</v>
      </c>
      <c r="G494" t="str">
        <f t="shared" si="32"/>
        <v>2024/01/22</v>
      </c>
      <c r="H494" s="13" t="s">
        <v>2161</v>
      </c>
      <c r="I494" s="7">
        <f>(Table1[[#This Row],[Actual Arrival]]-Table1[[#This Row],[Ezpected_Arrival_After]])*24</f>
        <v>15</v>
      </c>
      <c r="J494" s="7">
        <f>(Table1[[#This Row],[Actual_Arrival After]]-Table1[[#This Row],[Ezpected_Arrival_After]])</f>
        <v>0</v>
      </c>
      <c r="K494" s="7">
        <f>IF(Table1[[#This Row],[Actual_Arrival After]]&lt;=Table1[[#This Row],[Ezpected_Arrival_After]],1,0)</f>
        <v>1</v>
      </c>
      <c r="L494" s="7">
        <f>(Table1[[#This Row],[Actual_Arrival After]]-Table1[[#This Row],[Dispatch_After]])</f>
        <v>0</v>
      </c>
      <c r="M494" t="s">
        <v>2029</v>
      </c>
      <c r="N494">
        <v>620</v>
      </c>
      <c r="O494" s="16">
        <v>953</v>
      </c>
      <c r="P494" s="16">
        <v>251</v>
      </c>
      <c r="Q494">
        <v>11</v>
      </c>
      <c r="R494" t="str">
        <f t="shared" si="30"/>
        <v>OK</v>
      </c>
      <c r="S494" t="s">
        <v>2033</v>
      </c>
      <c r="T494" t="s">
        <v>2038</v>
      </c>
      <c r="U494" t="s">
        <v>2059</v>
      </c>
      <c r="V494" t="s">
        <v>2095</v>
      </c>
      <c r="W494" t="s">
        <v>2097</v>
      </c>
      <c r="Y494">
        <f t="shared" si="31"/>
        <v>4.3559999999999981</v>
      </c>
      <c r="Z494" s="14" t="str">
        <f>LEFT(Table1[[#This Row],[Rating After]],3)</f>
        <v>4.3</v>
      </c>
      <c r="AA494" s="11">
        <f>Table1[[#This Row],[Revenue ($)]]/(Table1[[#This Row],[Distance (KM)]])</f>
        <v>1.5370967741935484</v>
      </c>
    </row>
    <row r="495" spans="1:27" x14ac:dyDescent="0.3">
      <c r="A495" t="s">
        <v>521</v>
      </c>
      <c r="B495" s="1" t="s">
        <v>1521</v>
      </c>
      <c r="C495" s="1" t="s">
        <v>2120</v>
      </c>
      <c r="D495" s="1" t="s">
        <v>1533</v>
      </c>
      <c r="E495" s="1" t="str">
        <f t="shared" si="29"/>
        <v>2024/01/22</v>
      </c>
      <c r="F495" s="1" t="s">
        <v>1531</v>
      </c>
      <c r="G495" t="str">
        <f t="shared" si="32"/>
        <v>2024/01/22</v>
      </c>
      <c r="H495" s="13" t="s">
        <v>2161</v>
      </c>
      <c r="I495" s="7">
        <f>(Table1[[#This Row],[Actual Arrival]]-Table1[[#This Row],[Ezpected_Arrival_After]])*24</f>
        <v>14.000000000058208</v>
      </c>
      <c r="J495" s="7">
        <f>(Table1[[#This Row],[Actual_Arrival After]]-Table1[[#This Row],[Ezpected_Arrival_After]])</f>
        <v>0</v>
      </c>
      <c r="K495" s="7">
        <f>IF(Table1[[#This Row],[Actual_Arrival After]]&lt;=Table1[[#This Row],[Ezpected_Arrival_After]],1,0)</f>
        <v>1</v>
      </c>
      <c r="L495" s="7">
        <f>(Table1[[#This Row],[Actual_Arrival After]]-Table1[[#This Row],[Dispatch_After]])</f>
        <v>0</v>
      </c>
      <c r="M495" t="s">
        <v>2029</v>
      </c>
      <c r="N495">
        <v>930</v>
      </c>
      <c r="O495" s="16">
        <v>3082</v>
      </c>
      <c r="P495" s="16">
        <v>257</v>
      </c>
      <c r="Q495">
        <v>28</v>
      </c>
      <c r="R495" t="str">
        <f t="shared" si="30"/>
        <v>OK</v>
      </c>
      <c r="S495" t="s">
        <v>2034</v>
      </c>
      <c r="T495" t="s">
        <v>2039</v>
      </c>
      <c r="U495" t="s">
        <v>2077</v>
      </c>
      <c r="V495" t="s">
        <v>2093</v>
      </c>
      <c r="W495" t="s">
        <v>2096</v>
      </c>
      <c r="X495">
        <v>4.7</v>
      </c>
      <c r="Y495">
        <f t="shared" si="31"/>
        <v>4.7</v>
      </c>
      <c r="Z495" s="14" t="str">
        <f>LEFT(Table1[[#This Row],[Rating After]],3)</f>
        <v>4.7</v>
      </c>
      <c r="AA495" s="11">
        <f>Table1[[#This Row],[Revenue ($)]]/(Table1[[#This Row],[Distance (KM)]])</f>
        <v>3.3139784946236559</v>
      </c>
    </row>
    <row r="496" spans="1:27" x14ac:dyDescent="0.3">
      <c r="A496" t="s">
        <v>520</v>
      </c>
      <c r="B496" s="1" t="s">
        <v>1520</v>
      </c>
      <c r="C496" s="1" t="s">
        <v>2120</v>
      </c>
      <c r="D496" s="1" t="s">
        <v>1532</v>
      </c>
      <c r="E496" s="1" t="str">
        <f t="shared" si="29"/>
        <v>2024/01/22</v>
      </c>
      <c r="F496" s="1" t="s">
        <v>1530</v>
      </c>
      <c r="G496" t="str">
        <f t="shared" si="32"/>
        <v>2024/01/22</v>
      </c>
      <c r="H496" s="13" t="s">
        <v>2161</v>
      </c>
      <c r="I496" s="7">
        <f>(Table1[[#This Row],[Actual Arrival]]-Table1[[#This Row],[Ezpected_Arrival_After]])*24</f>
        <v>12.999999999941792</v>
      </c>
      <c r="J496" s="7">
        <f>(Table1[[#This Row],[Actual_Arrival After]]-Table1[[#This Row],[Ezpected_Arrival_After]])</f>
        <v>0</v>
      </c>
      <c r="K496" s="7">
        <f>IF(Table1[[#This Row],[Actual_Arrival After]]&lt;=Table1[[#This Row],[Ezpected_Arrival_After]],1,0)</f>
        <v>1</v>
      </c>
      <c r="L496" s="7">
        <f>(Table1[[#This Row],[Actual_Arrival After]]-Table1[[#This Row],[Dispatch_After]])</f>
        <v>0</v>
      </c>
      <c r="M496" t="s">
        <v>2029</v>
      </c>
      <c r="N496">
        <v>155</v>
      </c>
      <c r="O496" s="16">
        <v>4287</v>
      </c>
      <c r="P496" s="16">
        <v>509</v>
      </c>
      <c r="Q496">
        <v>23</v>
      </c>
      <c r="R496" t="str">
        <f t="shared" si="30"/>
        <v>OK</v>
      </c>
      <c r="S496" t="s">
        <v>2033</v>
      </c>
      <c r="T496" t="s">
        <v>2038</v>
      </c>
      <c r="U496" t="s">
        <v>2073</v>
      </c>
      <c r="V496" t="s">
        <v>2091</v>
      </c>
      <c r="W496" t="s">
        <v>2096</v>
      </c>
      <c r="Y496">
        <f t="shared" si="31"/>
        <v>4.3169491525423709</v>
      </c>
      <c r="Z496" s="14" t="str">
        <f>LEFT(Table1[[#This Row],[Rating After]],3)</f>
        <v>4.3</v>
      </c>
      <c r="AA496" s="11">
        <f>Table1[[#This Row],[Revenue ($)]]/(Table1[[#This Row],[Distance (KM)]])</f>
        <v>27.658064516129031</v>
      </c>
    </row>
    <row r="497" spans="1:27" x14ac:dyDescent="0.3">
      <c r="A497" t="s">
        <v>519</v>
      </c>
      <c r="B497" s="1" t="s">
        <v>1519</v>
      </c>
      <c r="C497" s="1" t="s">
        <v>2120</v>
      </c>
      <c r="D497" s="1" t="s">
        <v>1531</v>
      </c>
      <c r="E497" s="1" t="str">
        <f t="shared" si="29"/>
        <v>2024/01/22</v>
      </c>
      <c r="F497" s="1" t="s">
        <v>1529</v>
      </c>
      <c r="G497" t="str">
        <f t="shared" si="32"/>
        <v>2024/01/22</v>
      </c>
      <c r="H497" s="13" t="s">
        <v>2161</v>
      </c>
      <c r="I497" s="7">
        <f>(Table1[[#This Row],[Actual Arrival]]-Table1[[#This Row],[Ezpected_Arrival_After]])*24</f>
        <v>12</v>
      </c>
      <c r="J497" s="7">
        <f>(Table1[[#This Row],[Actual_Arrival After]]-Table1[[#This Row],[Ezpected_Arrival_After]])</f>
        <v>0</v>
      </c>
      <c r="K497" s="7">
        <f>IF(Table1[[#This Row],[Actual_Arrival After]]&lt;=Table1[[#This Row],[Ezpected_Arrival_After]],1,0)</f>
        <v>1</v>
      </c>
      <c r="L497" s="7">
        <f>(Table1[[#This Row],[Actual_Arrival After]]-Table1[[#This Row],[Dispatch_After]])</f>
        <v>0</v>
      </c>
      <c r="M497" t="s">
        <v>2027</v>
      </c>
      <c r="N497">
        <v>51</v>
      </c>
      <c r="O497" s="16">
        <v>1991</v>
      </c>
      <c r="P497" s="16">
        <v>381</v>
      </c>
      <c r="Q497">
        <v>2</v>
      </c>
      <c r="R497" t="str">
        <f t="shared" si="30"/>
        <v>OK</v>
      </c>
      <c r="S497" t="s">
        <v>2034</v>
      </c>
      <c r="T497" t="s">
        <v>2040</v>
      </c>
      <c r="U497" t="s">
        <v>2067</v>
      </c>
      <c r="V497" t="s">
        <v>2093</v>
      </c>
      <c r="W497" t="s">
        <v>2096</v>
      </c>
      <c r="X497">
        <v>3.8</v>
      </c>
      <c r="Y497">
        <f t="shared" si="31"/>
        <v>3.8</v>
      </c>
      <c r="Z497" s="14" t="str">
        <f>LEFT(Table1[[#This Row],[Rating After]],3)</f>
        <v>3.8</v>
      </c>
      <c r="AA497" s="11">
        <f>Table1[[#This Row],[Revenue ($)]]/(Table1[[#This Row],[Distance (KM)]])</f>
        <v>39.03921568627451</v>
      </c>
    </row>
    <row r="498" spans="1:27" x14ac:dyDescent="0.3">
      <c r="A498" t="s">
        <v>518</v>
      </c>
      <c r="B498" s="1" t="s">
        <v>1518</v>
      </c>
      <c r="C498" s="1" t="s">
        <v>2119</v>
      </c>
      <c r="D498" s="1" t="s">
        <v>1530</v>
      </c>
      <c r="E498" s="1" t="str">
        <f t="shared" si="29"/>
        <v>2024/01/22</v>
      </c>
      <c r="F498" s="1" t="s">
        <v>1528</v>
      </c>
      <c r="G498" t="str">
        <f t="shared" si="32"/>
        <v>2024/01/22</v>
      </c>
      <c r="H498" s="13" t="s">
        <v>2161</v>
      </c>
      <c r="I498" s="7">
        <f>(Table1[[#This Row],[Actual Arrival]]-Table1[[#This Row],[Ezpected_Arrival_After]])*24</f>
        <v>11.000000000058208</v>
      </c>
      <c r="J498" s="7">
        <f>(Table1[[#This Row],[Actual_Arrival After]]-Table1[[#This Row],[Ezpected_Arrival_After]])</f>
        <v>0</v>
      </c>
      <c r="K498" s="7">
        <f>IF(Table1[[#This Row],[Actual_Arrival After]]&lt;=Table1[[#This Row],[Ezpected_Arrival_After]],1,0)</f>
        <v>1</v>
      </c>
      <c r="L498" s="7">
        <f>(Table1[[#This Row],[Actual_Arrival After]]-Table1[[#This Row],[Dispatch_After]])</f>
        <v>1</v>
      </c>
      <c r="M498" t="s">
        <v>2032</v>
      </c>
      <c r="N498">
        <v>443</v>
      </c>
      <c r="O498" s="16">
        <v>4178</v>
      </c>
      <c r="P498" s="16">
        <v>649</v>
      </c>
      <c r="Q498">
        <v>16</v>
      </c>
      <c r="R498" t="str">
        <f t="shared" si="30"/>
        <v>OK</v>
      </c>
      <c r="S498" t="s">
        <v>2034</v>
      </c>
      <c r="T498" t="s">
        <v>2039</v>
      </c>
      <c r="U498" t="s">
        <v>2069</v>
      </c>
      <c r="V498" t="s">
        <v>2092</v>
      </c>
      <c r="W498" t="s">
        <v>2097</v>
      </c>
      <c r="X498">
        <v>4.5</v>
      </c>
      <c r="Y498">
        <f t="shared" si="31"/>
        <v>4.5</v>
      </c>
      <c r="Z498" s="14" t="str">
        <f>LEFT(Table1[[#This Row],[Rating After]],3)</f>
        <v>4.5</v>
      </c>
      <c r="AA498" s="11">
        <f>Table1[[#This Row],[Revenue ($)]]/(Table1[[#This Row],[Distance (KM)]])</f>
        <v>9.4311512415349892</v>
      </c>
    </row>
    <row r="499" spans="1:27" x14ac:dyDescent="0.3">
      <c r="A499" t="s">
        <v>517</v>
      </c>
      <c r="B499" s="1" t="s">
        <v>1517</v>
      </c>
      <c r="C499" s="1" t="s">
        <v>2119</v>
      </c>
      <c r="D499" s="1" t="s">
        <v>1529</v>
      </c>
      <c r="E499" s="1" t="str">
        <f t="shared" si="29"/>
        <v>2024/01/22</v>
      </c>
      <c r="F499" s="1" t="s">
        <v>1527</v>
      </c>
      <c r="G499" t="str">
        <f t="shared" si="32"/>
        <v>2024/01/22</v>
      </c>
      <c r="H499" s="13" t="s">
        <v>2161</v>
      </c>
      <c r="I499" s="7">
        <f>(Table1[[#This Row],[Actual Arrival]]-Table1[[#This Row],[Ezpected_Arrival_After]])*24</f>
        <v>9.9999999999417923</v>
      </c>
      <c r="J499" s="7">
        <f>(Table1[[#This Row],[Actual_Arrival After]]-Table1[[#This Row],[Ezpected_Arrival_After]])</f>
        <v>0</v>
      </c>
      <c r="K499" s="7">
        <f>IF(Table1[[#This Row],[Actual_Arrival After]]&lt;=Table1[[#This Row],[Ezpected_Arrival_After]],1,0)</f>
        <v>1</v>
      </c>
      <c r="L499" s="7">
        <f>(Table1[[#This Row],[Actual_Arrival After]]-Table1[[#This Row],[Dispatch_After]])</f>
        <v>1</v>
      </c>
      <c r="M499" t="s">
        <v>2030</v>
      </c>
      <c r="N499">
        <v>416</v>
      </c>
      <c r="O499" s="16">
        <v>3351</v>
      </c>
      <c r="P499" s="16">
        <v>97</v>
      </c>
      <c r="Q499">
        <v>6</v>
      </c>
      <c r="R499" t="str">
        <f t="shared" si="30"/>
        <v>OK</v>
      </c>
      <c r="S499" t="s">
        <v>2036</v>
      </c>
      <c r="T499" t="s">
        <v>2037</v>
      </c>
      <c r="U499" t="s">
        <v>2060</v>
      </c>
      <c r="V499" t="s">
        <v>2092</v>
      </c>
      <c r="W499" t="s">
        <v>2097</v>
      </c>
      <c r="Y499">
        <f t="shared" si="31"/>
        <v>4.280555555555555</v>
      </c>
      <c r="Z499" s="14" t="str">
        <f>LEFT(Table1[[#This Row],[Rating After]],3)</f>
        <v>4.2</v>
      </c>
      <c r="AA499" s="11">
        <f>Table1[[#This Row],[Revenue ($)]]/(Table1[[#This Row],[Distance (KM)]])</f>
        <v>8.0552884615384617</v>
      </c>
    </row>
    <row r="500" spans="1:27" x14ac:dyDescent="0.3">
      <c r="A500" t="s">
        <v>516</v>
      </c>
      <c r="B500" s="1" t="s">
        <v>1516</v>
      </c>
      <c r="C500" s="1" t="s">
        <v>2119</v>
      </c>
      <c r="D500" s="1" t="s">
        <v>1528</v>
      </c>
      <c r="E500" s="1" t="str">
        <f t="shared" si="29"/>
        <v>2024/01/22</v>
      </c>
      <c r="F500" s="1" t="s">
        <v>1526</v>
      </c>
      <c r="G500" t="str">
        <f t="shared" si="32"/>
        <v>2024/01/22</v>
      </c>
      <c r="H500" s="13" t="s">
        <v>2161</v>
      </c>
      <c r="I500" s="7">
        <f>(Table1[[#This Row],[Actual Arrival]]-Table1[[#This Row],[Ezpected_Arrival_After]])*24</f>
        <v>9</v>
      </c>
      <c r="J500" s="7">
        <f>(Table1[[#This Row],[Actual_Arrival After]]-Table1[[#This Row],[Ezpected_Arrival_After]])</f>
        <v>0</v>
      </c>
      <c r="K500" s="7">
        <f>IF(Table1[[#This Row],[Actual_Arrival After]]&lt;=Table1[[#This Row],[Ezpected_Arrival_After]],1,0)</f>
        <v>1</v>
      </c>
      <c r="L500" s="7">
        <f>(Table1[[#This Row],[Actual_Arrival After]]-Table1[[#This Row],[Dispatch_After]])</f>
        <v>1</v>
      </c>
      <c r="M500" t="s">
        <v>2028</v>
      </c>
      <c r="N500">
        <v>346</v>
      </c>
      <c r="O500" s="16">
        <v>1057</v>
      </c>
      <c r="P500" s="16">
        <v>670</v>
      </c>
      <c r="Q500">
        <v>9</v>
      </c>
      <c r="R500" t="str">
        <f t="shared" si="30"/>
        <v>OK</v>
      </c>
      <c r="S500" t="s">
        <v>2034</v>
      </c>
      <c r="T500" t="s">
        <v>2039</v>
      </c>
      <c r="U500" t="s">
        <v>2054</v>
      </c>
      <c r="V500" t="s">
        <v>2093</v>
      </c>
      <c r="W500" t="s">
        <v>2097</v>
      </c>
      <c r="X500">
        <v>4.7</v>
      </c>
      <c r="Y500">
        <f t="shared" si="31"/>
        <v>4.7</v>
      </c>
      <c r="Z500" s="14" t="str">
        <f>LEFT(Table1[[#This Row],[Rating After]],3)</f>
        <v>4.7</v>
      </c>
      <c r="AA500" s="11">
        <f>Table1[[#This Row],[Revenue ($)]]/(Table1[[#This Row],[Distance (KM)]])</f>
        <v>3.054913294797688</v>
      </c>
    </row>
    <row r="501" spans="1:27" x14ac:dyDescent="0.3">
      <c r="A501" t="s">
        <v>515</v>
      </c>
      <c r="B501" s="1" t="s">
        <v>1515</v>
      </c>
      <c r="C501" s="1" t="s">
        <v>2119</v>
      </c>
      <c r="D501" s="1" t="s">
        <v>1527</v>
      </c>
      <c r="E501" s="1" t="str">
        <f t="shared" si="29"/>
        <v>2024/01/22</v>
      </c>
      <c r="F501" s="1" t="s">
        <v>1525</v>
      </c>
      <c r="G501" t="str">
        <f t="shared" si="32"/>
        <v>2024/01/22</v>
      </c>
      <c r="H501" s="13" t="s">
        <v>2161</v>
      </c>
      <c r="I501" s="7">
        <f>(Table1[[#This Row],[Actual Arrival]]-Table1[[#This Row],[Ezpected_Arrival_After]])*24</f>
        <v>8.0000000000582077</v>
      </c>
      <c r="J501" s="7">
        <f>(Table1[[#This Row],[Actual_Arrival After]]-Table1[[#This Row],[Ezpected_Arrival_After]])</f>
        <v>0</v>
      </c>
      <c r="K501" s="7">
        <f>IF(Table1[[#This Row],[Actual_Arrival After]]&lt;=Table1[[#This Row],[Ezpected_Arrival_After]],1,0)</f>
        <v>1</v>
      </c>
      <c r="L501" s="7">
        <f>(Table1[[#This Row],[Actual_Arrival After]]-Table1[[#This Row],[Dispatch_After]])</f>
        <v>1</v>
      </c>
      <c r="M501" t="s">
        <v>2030</v>
      </c>
      <c r="N501">
        <v>818</v>
      </c>
      <c r="O501" s="16">
        <v>4871</v>
      </c>
      <c r="P501" s="16">
        <v>768</v>
      </c>
      <c r="Q501">
        <v>8</v>
      </c>
      <c r="R501" t="str">
        <f t="shared" si="30"/>
        <v>OK</v>
      </c>
      <c r="S501" t="s">
        <v>2034</v>
      </c>
      <c r="T501" t="s">
        <v>2038</v>
      </c>
      <c r="U501" t="s">
        <v>2069</v>
      </c>
      <c r="V501" t="s">
        <v>2095</v>
      </c>
      <c r="W501" t="s">
        <v>2096</v>
      </c>
      <c r="X501">
        <v>3.8</v>
      </c>
      <c r="Y501">
        <f t="shared" si="31"/>
        <v>3.8</v>
      </c>
      <c r="Z501" s="14" t="str">
        <f>LEFT(Table1[[#This Row],[Rating After]],3)</f>
        <v>3.8</v>
      </c>
      <c r="AA501" s="11">
        <f>Table1[[#This Row],[Revenue ($)]]/(Table1[[#This Row],[Distance (KM)]])</f>
        <v>5.9547677261613696</v>
      </c>
    </row>
    <row r="502" spans="1:27" x14ac:dyDescent="0.3">
      <c r="A502" t="s">
        <v>514</v>
      </c>
      <c r="B502" s="1" t="s">
        <v>1514</v>
      </c>
      <c r="C502" s="1" t="s">
        <v>2119</v>
      </c>
      <c r="D502" s="1" t="s">
        <v>1526</v>
      </c>
      <c r="E502" s="1" t="str">
        <f t="shared" si="29"/>
        <v>2024/01/22</v>
      </c>
      <c r="F502" s="1" t="s">
        <v>1524</v>
      </c>
      <c r="G502" t="str">
        <f t="shared" si="32"/>
        <v>2024/01/22</v>
      </c>
      <c r="H502" s="13" t="s">
        <v>2161</v>
      </c>
      <c r="I502" s="7">
        <f>(Table1[[#This Row],[Actual Arrival]]-Table1[[#This Row],[Ezpected_Arrival_After]])*24</f>
        <v>6.9999999999417923</v>
      </c>
      <c r="J502" s="7">
        <f>(Table1[[#This Row],[Actual_Arrival After]]-Table1[[#This Row],[Ezpected_Arrival_After]])</f>
        <v>0</v>
      </c>
      <c r="K502" s="7">
        <f>IF(Table1[[#This Row],[Actual_Arrival After]]&lt;=Table1[[#This Row],[Ezpected_Arrival_After]],1,0)</f>
        <v>1</v>
      </c>
      <c r="L502" s="7">
        <f>(Table1[[#This Row],[Actual_Arrival After]]-Table1[[#This Row],[Dispatch_After]])</f>
        <v>1</v>
      </c>
      <c r="M502" t="s">
        <v>2029</v>
      </c>
      <c r="N502">
        <v>840</v>
      </c>
      <c r="O502" s="16">
        <v>3357</v>
      </c>
      <c r="P502" s="16">
        <v>277</v>
      </c>
      <c r="Q502">
        <v>8</v>
      </c>
      <c r="R502" t="str">
        <f t="shared" si="30"/>
        <v>OK</v>
      </c>
      <c r="S502" t="s">
        <v>2036</v>
      </c>
      <c r="T502" t="s">
        <v>2038</v>
      </c>
      <c r="U502" t="s">
        <v>2087</v>
      </c>
      <c r="V502" t="s">
        <v>2093</v>
      </c>
      <c r="W502" t="s">
        <v>2096</v>
      </c>
      <c r="Y502">
        <f t="shared" si="31"/>
        <v>4.2184210526315784</v>
      </c>
      <c r="Z502" s="14" t="str">
        <f>LEFT(Table1[[#This Row],[Rating After]],3)</f>
        <v>4.2</v>
      </c>
      <c r="AA502" s="11">
        <f>Table1[[#This Row],[Revenue ($)]]/(Table1[[#This Row],[Distance (KM)]])</f>
        <v>3.9964285714285714</v>
      </c>
    </row>
    <row r="503" spans="1:27" x14ac:dyDescent="0.3">
      <c r="A503" t="s">
        <v>513</v>
      </c>
      <c r="B503" s="1" t="s">
        <v>1513</v>
      </c>
      <c r="C503" s="1" t="s">
        <v>2119</v>
      </c>
      <c r="D503" s="1" t="s">
        <v>1525</v>
      </c>
      <c r="E503" s="1" t="str">
        <f t="shared" si="29"/>
        <v>2024/01/22</v>
      </c>
      <c r="F503" s="1" t="s">
        <v>1523</v>
      </c>
      <c r="G503" t="str">
        <f t="shared" si="32"/>
        <v>2024/01/22</v>
      </c>
      <c r="H503" s="13" t="s">
        <v>2161</v>
      </c>
      <c r="I503" s="7">
        <f>(Table1[[#This Row],[Actual Arrival]]-Table1[[#This Row],[Ezpected_Arrival_After]])*24</f>
        <v>6</v>
      </c>
      <c r="J503" s="7">
        <f>(Table1[[#This Row],[Actual_Arrival After]]-Table1[[#This Row],[Ezpected_Arrival_After]])</f>
        <v>0</v>
      </c>
      <c r="K503" s="7">
        <f>IF(Table1[[#This Row],[Actual_Arrival After]]&lt;=Table1[[#This Row],[Ezpected_Arrival_After]],1,0)</f>
        <v>1</v>
      </c>
      <c r="L503" s="7">
        <f>(Table1[[#This Row],[Actual_Arrival After]]-Table1[[#This Row],[Dispatch_After]])</f>
        <v>1</v>
      </c>
      <c r="M503" t="s">
        <v>2028</v>
      </c>
      <c r="N503">
        <v>423</v>
      </c>
      <c r="O503" s="16">
        <v>2992</v>
      </c>
      <c r="P503" s="16">
        <v>335</v>
      </c>
      <c r="Q503">
        <v>16</v>
      </c>
      <c r="R503" t="str">
        <f t="shared" si="30"/>
        <v>OK</v>
      </c>
      <c r="S503" t="s">
        <v>2033</v>
      </c>
      <c r="T503" t="s">
        <v>2040</v>
      </c>
      <c r="U503" t="s">
        <v>2042</v>
      </c>
      <c r="V503" t="s">
        <v>2093</v>
      </c>
      <c r="W503" t="s">
        <v>2096</v>
      </c>
      <c r="X503">
        <v>4.5</v>
      </c>
      <c r="Y503">
        <f t="shared" si="31"/>
        <v>4.5</v>
      </c>
      <c r="Z503" s="14" t="str">
        <f>LEFT(Table1[[#This Row],[Rating After]],3)</f>
        <v>4.5</v>
      </c>
      <c r="AA503" s="11">
        <f>Table1[[#This Row],[Revenue ($)]]/(Table1[[#This Row],[Distance (KM)]])</f>
        <v>7.0732860520094567</v>
      </c>
    </row>
    <row r="504" spans="1:27" x14ac:dyDescent="0.3">
      <c r="A504" t="s">
        <v>512</v>
      </c>
      <c r="B504" s="1" t="s">
        <v>1512</v>
      </c>
      <c r="C504" s="1" t="s">
        <v>2119</v>
      </c>
      <c r="D504" s="1" t="s">
        <v>1524</v>
      </c>
      <c r="E504" s="1" t="str">
        <f t="shared" si="29"/>
        <v>2024/01/22</v>
      </c>
      <c r="F504" s="1" t="s">
        <v>1522</v>
      </c>
      <c r="G504" t="str">
        <f t="shared" si="32"/>
        <v>2024/01/22</v>
      </c>
      <c r="H504" s="13" t="s">
        <v>2161</v>
      </c>
      <c r="I504" s="7">
        <f>(Table1[[#This Row],[Actual Arrival]]-Table1[[#This Row],[Ezpected_Arrival_After]])*24</f>
        <v>5.0000000000582077</v>
      </c>
      <c r="J504" s="7">
        <f>(Table1[[#This Row],[Actual_Arrival After]]-Table1[[#This Row],[Ezpected_Arrival_After]])</f>
        <v>0</v>
      </c>
      <c r="K504" s="7">
        <f>IF(Table1[[#This Row],[Actual_Arrival After]]&lt;=Table1[[#This Row],[Ezpected_Arrival_After]],1,0)</f>
        <v>1</v>
      </c>
      <c r="L504" s="7">
        <f>(Table1[[#This Row],[Actual_Arrival After]]-Table1[[#This Row],[Dispatch_After]])</f>
        <v>1</v>
      </c>
      <c r="M504" t="s">
        <v>2029</v>
      </c>
      <c r="N504">
        <v>876</v>
      </c>
      <c r="O504" s="16">
        <v>711</v>
      </c>
      <c r="P504" s="16">
        <v>393</v>
      </c>
      <c r="Q504">
        <v>21</v>
      </c>
      <c r="R504" t="str">
        <f t="shared" si="30"/>
        <v>OK</v>
      </c>
      <c r="S504" t="s">
        <v>2033</v>
      </c>
      <c r="T504" t="s">
        <v>2037</v>
      </c>
      <c r="U504" t="s">
        <v>2058</v>
      </c>
      <c r="V504" t="s">
        <v>2095</v>
      </c>
      <c r="W504" t="s">
        <v>2097</v>
      </c>
      <c r="Y504">
        <f t="shared" si="31"/>
        <v>4.3559999999999981</v>
      </c>
      <c r="Z504" s="14" t="str">
        <f>LEFT(Table1[[#This Row],[Rating After]],3)</f>
        <v>4.3</v>
      </c>
      <c r="AA504" s="11">
        <f>Table1[[#This Row],[Revenue ($)]]/(Table1[[#This Row],[Distance (KM)]])</f>
        <v>0.81164383561643838</v>
      </c>
    </row>
    <row r="505" spans="1:27" x14ac:dyDescent="0.3">
      <c r="A505" t="s">
        <v>511</v>
      </c>
      <c r="B505" s="1" t="s">
        <v>1511</v>
      </c>
      <c r="C505" s="1" t="s">
        <v>2119</v>
      </c>
      <c r="D505" s="1" t="s">
        <v>1523</v>
      </c>
      <c r="E505" s="1" t="str">
        <f t="shared" si="29"/>
        <v>2024/01/22</v>
      </c>
      <c r="F505" s="1" t="s">
        <v>1521</v>
      </c>
      <c r="G505" t="str">
        <f t="shared" si="32"/>
        <v>2024/01/22</v>
      </c>
      <c r="H505" s="13" t="s">
        <v>2161</v>
      </c>
      <c r="I505" s="7">
        <f>(Table1[[#This Row],[Actual Arrival]]-Table1[[#This Row],[Ezpected_Arrival_After]])*24</f>
        <v>3.9999999999417923</v>
      </c>
      <c r="J505" s="7">
        <f>(Table1[[#This Row],[Actual_Arrival After]]-Table1[[#This Row],[Ezpected_Arrival_After]])</f>
        <v>0</v>
      </c>
      <c r="K505" s="7">
        <f>IF(Table1[[#This Row],[Actual_Arrival After]]&lt;=Table1[[#This Row],[Ezpected_Arrival_After]],1,0)</f>
        <v>1</v>
      </c>
      <c r="L505" s="7">
        <f>(Table1[[#This Row],[Actual_Arrival After]]-Table1[[#This Row],[Dispatch_After]])</f>
        <v>1</v>
      </c>
      <c r="M505" t="s">
        <v>2028</v>
      </c>
      <c r="N505">
        <v>141</v>
      </c>
      <c r="O505" s="16">
        <v>2042</v>
      </c>
      <c r="P505" s="16">
        <v>162</v>
      </c>
      <c r="Q505">
        <v>11</v>
      </c>
      <c r="R505" t="str">
        <f t="shared" si="30"/>
        <v>OK</v>
      </c>
      <c r="S505" t="s">
        <v>2035</v>
      </c>
      <c r="T505" t="s">
        <v>2037</v>
      </c>
      <c r="U505" t="s">
        <v>2079</v>
      </c>
      <c r="V505" t="s">
        <v>2094</v>
      </c>
      <c r="W505" t="s">
        <v>2097</v>
      </c>
      <c r="Y505">
        <f t="shared" si="31"/>
        <v>4.2263888888888879</v>
      </c>
      <c r="Z505" s="14" t="str">
        <f>LEFT(Table1[[#This Row],[Rating After]],3)</f>
        <v>4.2</v>
      </c>
      <c r="AA505" s="11">
        <f>Table1[[#This Row],[Revenue ($)]]/(Table1[[#This Row],[Distance (KM)]])</f>
        <v>14.4822695035461</v>
      </c>
    </row>
    <row r="506" spans="1:27" x14ac:dyDescent="0.3">
      <c r="A506" t="s">
        <v>510</v>
      </c>
      <c r="B506" s="1" t="s">
        <v>1510</v>
      </c>
      <c r="C506" s="1" t="s">
        <v>2119</v>
      </c>
      <c r="D506" s="1" t="s">
        <v>1522</v>
      </c>
      <c r="E506" s="1" t="str">
        <f t="shared" si="29"/>
        <v>2024/01/22</v>
      </c>
      <c r="F506" s="1" t="s">
        <v>1520</v>
      </c>
      <c r="G506" t="str">
        <f t="shared" si="32"/>
        <v>2024/01/22</v>
      </c>
      <c r="H506" s="13" t="s">
        <v>2161</v>
      </c>
      <c r="I506" s="7">
        <f>(Table1[[#This Row],[Actual Arrival]]-Table1[[#This Row],[Ezpected_Arrival_After]])*24</f>
        <v>3</v>
      </c>
      <c r="J506" s="7">
        <f>(Table1[[#This Row],[Actual_Arrival After]]-Table1[[#This Row],[Ezpected_Arrival_After]])</f>
        <v>0</v>
      </c>
      <c r="K506" s="7">
        <f>IF(Table1[[#This Row],[Actual_Arrival After]]&lt;=Table1[[#This Row],[Ezpected_Arrival_After]],1,0)</f>
        <v>1</v>
      </c>
      <c r="L506" s="7">
        <f>(Table1[[#This Row],[Actual_Arrival After]]-Table1[[#This Row],[Dispatch_After]])</f>
        <v>1</v>
      </c>
      <c r="M506" t="s">
        <v>2030</v>
      </c>
      <c r="N506">
        <v>56</v>
      </c>
      <c r="O506" s="16">
        <v>2561</v>
      </c>
      <c r="P506" s="16">
        <v>147</v>
      </c>
      <c r="Q506">
        <v>15</v>
      </c>
      <c r="R506" t="str">
        <f t="shared" si="30"/>
        <v>OK</v>
      </c>
      <c r="S506" t="s">
        <v>2034</v>
      </c>
      <c r="T506" t="s">
        <v>2040</v>
      </c>
      <c r="U506" t="s">
        <v>2044</v>
      </c>
      <c r="V506" t="s">
        <v>2092</v>
      </c>
      <c r="W506" t="s">
        <v>2096</v>
      </c>
      <c r="Y506">
        <f t="shared" si="31"/>
        <v>4.2649999999999979</v>
      </c>
      <c r="Z506" s="14" t="str">
        <f>LEFT(Table1[[#This Row],[Rating After]],3)</f>
        <v>4.2</v>
      </c>
      <c r="AA506" s="11">
        <f>Table1[[#This Row],[Revenue ($)]]/(Table1[[#This Row],[Distance (KM)]])</f>
        <v>45.732142857142854</v>
      </c>
    </row>
    <row r="507" spans="1:27" x14ac:dyDescent="0.3">
      <c r="A507" t="s">
        <v>509</v>
      </c>
      <c r="B507" s="1" t="s">
        <v>1509</v>
      </c>
      <c r="C507" s="1" t="s">
        <v>2119</v>
      </c>
      <c r="D507" s="1" t="s">
        <v>1521</v>
      </c>
      <c r="E507" s="1" t="str">
        <f t="shared" si="29"/>
        <v>2024/01/22</v>
      </c>
      <c r="F507" s="1" t="s">
        <v>1519</v>
      </c>
      <c r="G507" t="str">
        <f t="shared" si="32"/>
        <v>2024/01/22</v>
      </c>
      <c r="H507" s="13" t="s">
        <v>2161</v>
      </c>
      <c r="I507" s="7">
        <f>(Table1[[#This Row],[Actual Arrival]]-Table1[[#This Row],[Ezpected_Arrival_After]])*24</f>
        <v>2.0000000000582077</v>
      </c>
      <c r="J507" s="7">
        <f>(Table1[[#This Row],[Actual_Arrival After]]-Table1[[#This Row],[Ezpected_Arrival_After]])</f>
        <v>0</v>
      </c>
      <c r="K507" s="7">
        <f>IF(Table1[[#This Row],[Actual_Arrival After]]&lt;=Table1[[#This Row],[Ezpected_Arrival_After]],1,0)</f>
        <v>1</v>
      </c>
      <c r="L507" s="7">
        <f>(Table1[[#This Row],[Actual_Arrival After]]-Table1[[#This Row],[Dispatch_After]])</f>
        <v>1</v>
      </c>
      <c r="M507" t="s">
        <v>2029</v>
      </c>
      <c r="N507">
        <v>708</v>
      </c>
      <c r="O507" s="16">
        <v>4608</v>
      </c>
      <c r="P507" s="16">
        <v>162</v>
      </c>
      <c r="Q507">
        <v>18</v>
      </c>
      <c r="R507" t="str">
        <f t="shared" si="30"/>
        <v>OK</v>
      </c>
      <c r="S507" t="s">
        <v>2034</v>
      </c>
      <c r="T507" t="s">
        <v>2039</v>
      </c>
      <c r="U507" t="s">
        <v>2068</v>
      </c>
      <c r="V507" t="s">
        <v>2094</v>
      </c>
      <c r="W507" t="s">
        <v>2096</v>
      </c>
      <c r="X507">
        <v>3.8</v>
      </c>
      <c r="Y507">
        <f t="shared" si="31"/>
        <v>3.8</v>
      </c>
      <c r="Z507" s="14" t="str">
        <f>LEFT(Table1[[#This Row],[Rating After]],3)</f>
        <v>3.8</v>
      </c>
      <c r="AA507" s="11">
        <f>Table1[[#This Row],[Revenue ($)]]/(Table1[[#This Row],[Distance (KM)]])</f>
        <v>6.5084745762711869</v>
      </c>
    </row>
    <row r="508" spans="1:27" x14ac:dyDescent="0.3">
      <c r="A508" t="s">
        <v>508</v>
      </c>
      <c r="B508" s="1" t="s">
        <v>1508</v>
      </c>
      <c r="C508" s="1" t="s">
        <v>2119</v>
      </c>
      <c r="D508" s="1" t="s">
        <v>1520</v>
      </c>
      <c r="E508" s="1" t="str">
        <f t="shared" si="29"/>
        <v>2024/01/22</v>
      </c>
      <c r="F508" s="1" t="s">
        <v>1518</v>
      </c>
      <c r="G508" t="str">
        <f t="shared" si="32"/>
        <v>2024/01/21</v>
      </c>
      <c r="H508" s="13" t="s">
        <v>2161</v>
      </c>
      <c r="I508" s="7">
        <f>(Table1[[#This Row],[Actual Arrival]]-Table1[[#This Row],[Ezpected_Arrival_After]])*24</f>
        <v>24.999999999941792</v>
      </c>
      <c r="J508" s="7">
        <f>(Table1[[#This Row],[Actual_Arrival After]]-Table1[[#This Row],[Ezpected_Arrival_After]])</f>
        <v>1</v>
      </c>
      <c r="K508" s="7">
        <f>IF(Table1[[#This Row],[Actual_Arrival After]]&lt;=Table1[[#This Row],[Ezpected_Arrival_After]],1,0)</f>
        <v>0</v>
      </c>
      <c r="L508" s="7">
        <f>(Table1[[#This Row],[Actual_Arrival After]]-Table1[[#This Row],[Dispatch_After]])</f>
        <v>1</v>
      </c>
      <c r="M508" t="s">
        <v>2028</v>
      </c>
      <c r="N508">
        <v>852</v>
      </c>
      <c r="O508" s="16">
        <v>989</v>
      </c>
      <c r="P508" s="16">
        <v>476</v>
      </c>
      <c r="Q508">
        <v>11</v>
      </c>
      <c r="R508" t="str">
        <f t="shared" si="30"/>
        <v>OK</v>
      </c>
      <c r="S508" t="s">
        <v>2036</v>
      </c>
      <c r="T508" t="s">
        <v>2037</v>
      </c>
      <c r="U508" t="s">
        <v>2081</v>
      </c>
      <c r="V508" t="s">
        <v>2095</v>
      </c>
      <c r="W508" t="s">
        <v>2096</v>
      </c>
      <c r="Y508">
        <f t="shared" si="31"/>
        <v>4.2802816901408436</v>
      </c>
      <c r="Z508" s="14" t="str">
        <f>LEFT(Table1[[#This Row],[Rating After]],3)</f>
        <v>4.2</v>
      </c>
      <c r="AA508" s="11">
        <f>Table1[[#This Row],[Revenue ($)]]/(Table1[[#This Row],[Distance (KM)]])</f>
        <v>1.1607981220657277</v>
      </c>
    </row>
    <row r="509" spans="1:27" x14ac:dyDescent="0.3">
      <c r="A509" t="s">
        <v>507</v>
      </c>
      <c r="B509" s="1" t="s">
        <v>1507</v>
      </c>
      <c r="C509" s="1" t="s">
        <v>2119</v>
      </c>
      <c r="D509" s="1" t="s">
        <v>1519</v>
      </c>
      <c r="E509" s="1" t="str">
        <f t="shared" si="29"/>
        <v>2024/01/22</v>
      </c>
      <c r="F509" s="1" t="s">
        <v>1517</v>
      </c>
      <c r="G509" t="str">
        <f t="shared" si="32"/>
        <v>2024/01/21</v>
      </c>
      <c r="H509" s="13" t="s">
        <v>2161</v>
      </c>
      <c r="I509" s="7">
        <f>(Table1[[#This Row],[Actual Arrival]]-Table1[[#This Row],[Ezpected_Arrival_After]])*24</f>
        <v>24</v>
      </c>
      <c r="J509" s="7">
        <f>(Table1[[#This Row],[Actual_Arrival After]]-Table1[[#This Row],[Ezpected_Arrival_After]])</f>
        <v>1</v>
      </c>
      <c r="K509" s="7">
        <f>IF(Table1[[#This Row],[Actual_Arrival After]]&lt;=Table1[[#This Row],[Ezpected_Arrival_After]],1,0)</f>
        <v>0</v>
      </c>
      <c r="L509" s="7">
        <f>(Table1[[#This Row],[Actual_Arrival After]]-Table1[[#This Row],[Dispatch_After]])</f>
        <v>1</v>
      </c>
      <c r="M509" t="s">
        <v>2030</v>
      </c>
      <c r="N509">
        <v>126</v>
      </c>
      <c r="O509" s="16">
        <v>2971</v>
      </c>
      <c r="P509" s="16">
        <v>238</v>
      </c>
      <c r="Q509">
        <v>3</v>
      </c>
      <c r="R509" t="str">
        <f t="shared" si="30"/>
        <v>OK</v>
      </c>
      <c r="S509" t="s">
        <v>2033</v>
      </c>
      <c r="T509" t="s">
        <v>2038</v>
      </c>
      <c r="U509" t="s">
        <v>2045</v>
      </c>
      <c r="V509" t="s">
        <v>2093</v>
      </c>
      <c r="W509" t="s">
        <v>2096</v>
      </c>
      <c r="X509">
        <v>4</v>
      </c>
      <c r="Y509">
        <f t="shared" si="31"/>
        <v>4</v>
      </c>
      <c r="Z509" s="14" t="str">
        <f>LEFT(Table1[[#This Row],[Rating After]],3)</f>
        <v>4</v>
      </c>
      <c r="AA509" s="11">
        <f>Table1[[#This Row],[Revenue ($)]]/(Table1[[#This Row],[Distance (KM)]])</f>
        <v>23.579365079365079</v>
      </c>
    </row>
    <row r="510" spans="1:27" x14ac:dyDescent="0.3">
      <c r="A510" t="s">
        <v>506</v>
      </c>
      <c r="B510" s="1" t="s">
        <v>1506</v>
      </c>
      <c r="C510" s="1" t="s">
        <v>2119</v>
      </c>
      <c r="D510" s="1" t="s">
        <v>1518</v>
      </c>
      <c r="E510" s="1" t="str">
        <f t="shared" si="29"/>
        <v>2024/01/21</v>
      </c>
      <c r="F510" s="1" t="s">
        <v>1516</v>
      </c>
      <c r="G510" t="str">
        <f t="shared" si="32"/>
        <v>2024/01/21</v>
      </c>
      <c r="H510" s="13" t="s">
        <v>2161</v>
      </c>
      <c r="I510" s="7">
        <f>(Table1[[#This Row],[Actual Arrival]]-Table1[[#This Row],[Ezpected_Arrival_After]])*24</f>
        <v>23.000000000058208</v>
      </c>
      <c r="J510" s="7">
        <f>(Table1[[#This Row],[Actual_Arrival After]]-Table1[[#This Row],[Ezpected_Arrival_After]])</f>
        <v>0</v>
      </c>
      <c r="K510" s="7">
        <f>IF(Table1[[#This Row],[Actual_Arrival After]]&lt;=Table1[[#This Row],[Ezpected_Arrival_After]],1,0)</f>
        <v>1</v>
      </c>
      <c r="L510" s="7">
        <f>(Table1[[#This Row],[Actual_Arrival After]]-Table1[[#This Row],[Dispatch_After]])</f>
        <v>0</v>
      </c>
      <c r="M510" t="s">
        <v>2030</v>
      </c>
      <c r="N510">
        <v>450</v>
      </c>
      <c r="O510" s="16">
        <v>2663</v>
      </c>
      <c r="P510" s="16">
        <v>340</v>
      </c>
      <c r="Q510">
        <v>21</v>
      </c>
      <c r="R510" t="str">
        <f t="shared" si="30"/>
        <v>OK</v>
      </c>
      <c r="S510" t="s">
        <v>2034</v>
      </c>
      <c r="T510" t="s">
        <v>2039</v>
      </c>
      <c r="U510" t="s">
        <v>2081</v>
      </c>
      <c r="V510" t="s">
        <v>2091</v>
      </c>
      <c r="W510" t="s">
        <v>2096</v>
      </c>
      <c r="Y510">
        <f t="shared" si="31"/>
        <v>4.3169491525423709</v>
      </c>
      <c r="Z510" s="14" t="str">
        <f>LEFT(Table1[[#This Row],[Rating After]],3)</f>
        <v>4.3</v>
      </c>
      <c r="AA510" s="11">
        <f>Table1[[#This Row],[Revenue ($)]]/(Table1[[#This Row],[Distance (KM)]])</f>
        <v>5.9177777777777774</v>
      </c>
    </row>
    <row r="511" spans="1:27" x14ac:dyDescent="0.3">
      <c r="A511" t="s">
        <v>505</v>
      </c>
      <c r="B511" s="1" t="s">
        <v>1505</v>
      </c>
      <c r="C511" s="1" t="s">
        <v>2119</v>
      </c>
      <c r="D511" s="1" t="s">
        <v>1517</v>
      </c>
      <c r="E511" s="1" t="str">
        <f t="shared" si="29"/>
        <v>2024/01/21</v>
      </c>
      <c r="F511" s="1" t="s">
        <v>1515</v>
      </c>
      <c r="G511" t="str">
        <f t="shared" si="32"/>
        <v>2024/01/21</v>
      </c>
      <c r="H511" s="13" t="s">
        <v>2161</v>
      </c>
      <c r="I511" s="7">
        <f>(Table1[[#This Row],[Actual Arrival]]-Table1[[#This Row],[Ezpected_Arrival_After]])*24</f>
        <v>21.999999999941792</v>
      </c>
      <c r="J511" s="7">
        <f>(Table1[[#This Row],[Actual_Arrival After]]-Table1[[#This Row],[Ezpected_Arrival_After]])</f>
        <v>0</v>
      </c>
      <c r="K511" s="7">
        <f>IF(Table1[[#This Row],[Actual_Arrival After]]&lt;=Table1[[#This Row],[Ezpected_Arrival_After]],1,0)</f>
        <v>1</v>
      </c>
      <c r="L511" s="7">
        <f>(Table1[[#This Row],[Actual_Arrival After]]-Table1[[#This Row],[Dispatch_After]])</f>
        <v>0</v>
      </c>
      <c r="M511" t="s">
        <v>2028</v>
      </c>
      <c r="N511">
        <v>257</v>
      </c>
      <c r="O511" s="16">
        <v>2932</v>
      </c>
      <c r="P511" s="16">
        <v>523</v>
      </c>
      <c r="Q511">
        <v>18</v>
      </c>
      <c r="R511" t="str">
        <f t="shared" si="30"/>
        <v>OK</v>
      </c>
      <c r="S511" t="s">
        <v>2033</v>
      </c>
      <c r="T511" t="s">
        <v>2037</v>
      </c>
      <c r="U511" t="s">
        <v>2078</v>
      </c>
      <c r="V511" t="s">
        <v>2092</v>
      </c>
      <c r="W511" t="s">
        <v>2096</v>
      </c>
      <c r="Y511">
        <f t="shared" si="31"/>
        <v>4.2649999999999979</v>
      </c>
      <c r="Z511" s="14" t="str">
        <f>LEFT(Table1[[#This Row],[Rating After]],3)</f>
        <v>4.2</v>
      </c>
      <c r="AA511" s="11">
        <f>Table1[[#This Row],[Revenue ($)]]/(Table1[[#This Row],[Distance (KM)]])</f>
        <v>11.408560311284047</v>
      </c>
    </row>
    <row r="512" spans="1:27" x14ac:dyDescent="0.3">
      <c r="A512" t="s">
        <v>504</v>
      </c>
      <c r="B512" s="1" t="s">
        <v>1504</v>
      </c>
      <c r="C512" s="1" t="s">
        <v>2119</v>
      </c>
      <c r="D512" s="1" t="s">
        <v>1516</v>
      </c>
      <c r="E512" s="1" t="str">
        <f t="shared" si="29"/>
        <v>2024/01/21</v>
      </c>
      <c r="F512" s="1" t="s">
        <v>1514</v>
      </c>
      <c r="G512" t="str">
        <f t="shared" si="32"/>
        <v>2024/01/21</v>
      </c>
      <c r="H512" s="13" t="s">
        <v>2161</v>
      </c>
      <c r="I512" s="7">
        <f>(Table1[[#This Row],[Actual Arrival]]-Table1[[#This Row],[Ezpected_Arrival_After]])*24</f>
        <v>21</v>
      </c>
      <c r="J512" s="7">
        <f>(Table1[[#This Row],[Actual_Arrival After]]-Table1[[#This Row],[Ezpected_Arrival_After]])</f>
        <v>0</v>
      </c>
      <c r="K512" s="7">
        <f>IF(Table1[[#This Row],[Actual_Arrival After]]&lt;=Table1[[#This Row],[Ezpected_Arrival_After]],1,0)</f>
        <v>1</v>
      </c>
      <c r="L512" s="7">
        <f>(Table1[[#This Row],[Actual_Arrival After]]-Table1[[#This Row],[Dispatch_After]])</f>
        <v>0</v>
      </c>
      <c r="M512" t="s">
        <v>2029</v>
      </c>
      <c r="N512">
        <v>413</v>
      </c>
      <c r="O512" s="16">
        <v>1248</v>
      </c>
      <c r="P512" s="16">
        <v>257</v>
      </c>
      <c r="Q512">
        <v>12</v>
      </c>
      <c r="R512" t="str">
        <f t="shared" si="30"/>
        <v>OK</v>
      </c>
      <c r="S512" t="s">
        <v>2034</v>
      </c>
      <c r="T512" t="s">
        <v>2040</v>
      </c>
      <c r="U512" t="s">
        <v>2068</v>
      </c>
      <c r="V512" t="s">
        <v>2095</v>
      </c>
      <c r="W512" t="s">
        <v>2096</v>
      </c>
      <c r="X512">
        <v>3.8</v>
      </c>
      <c r="Y512">
        <f t="shared" si="31"/>
        <v>3.8</v>
      </c>
      <c r="Z512" s="14" t="str">
        <f>LEFT(Table1[[#This Row],[Rating After]],3)</f>
        <v>3.8</v>
      </c>
      <c r="AA512" s="11">
        <f>Table1[[#This Row],[Revenue ($)]]/(Table1[[#This Row],[Distance (KM)]])</f>
        <v>3.0217917675544794</v>
      </c>
    </row>
    <row r="513" spans="1:27" x14ac:dyDescent="0.3">
      <c r="A513" t="s">
        <v>503</v>
      </c>
      <c r="B513" s="1" t="s">
        <v>1503</v>
      </c>
      <c r="C513" s="1" t="s">
        <v>2119</v>
      </c>
      <c r="D513" s="1" t="s">
        <v>1515</v>
      </c>
      <c r="E513" s="1" t="str">
        <f t="shared" si="29"/>
        <v>2024/01/21</v>
      </c>
      <c r="F513" s="1" t="s">
        <v>1513</v>
      </c>
      <c r="G513" t="str">
        <f t="shared" si="32"/>
        <v>2024/01/21</v>
      </c>
      <c r="H513" s="13" t="s">
        <v>2161</v>
      </c>
      <c r="I513" s="7">
        <f>(Table1[[#This Row],[Actual Arrival]]-Table1[[#This Row],[Ezpected_Arrival_After]])*24</f>
        <v>20.000000000058208</v>
      </c>
      <c r="J513" s="7">
        <f>(Table1[[#This Row],[Actual_Arrival After]]-Table1[[#This Row],[Ezpected_Arrival_After]])</f>
        <v>0</v>
      </c>
      <c r="K513" s="7">
        <f>IF(Table1[[#This Row],[Actual_Arrival After]]&lt;=Table1[[#This Row],[Ezpected_Arrival_After]],1,0)</f>
        <v>1</v>
      </c>
      <c r="L513" s="7">
        <f>(Table1[[#This Row],[Actual_Arrival After]]-Table1[[#This Row],[Dispatch_After]])</f>
        <v>0</v>
      </c>
      <c r="M513" t="s">
        <v>2028</v>
      </c>
      <c r="N513">
        <v>479</v>
      </c>
      <c r="O513" s="16">
        <v>2040</v>
      </c>
      <c r="P513" s="16">
        <v>312</v>
      </c>
      <c r="Q513">
        <v>9</v>
      </c>
      <c r="R513" t="str">
        <f t="shared" si="30"/>
        <v>OK</v>
      </c>
      <c r="S513" t="s">
        <v>2035</v>
      </c>
      <c r="T513" t="s">
        <v>2037</v>
      </c>
      <c r="U513" t="s">
        <v>2044</v>
      </c>
      <c r="V513" t="s">
        <v>2095</v>
      </c>
      <c r="W513" t="s">
        <v>2097</v>
      </c>
      <c r="X513">
        <v>4.2</v>
      </c>
      <c r="Y513">
        <f t="shared" si="31"/>
        <v>4.2</v>
      </c>
      <c r="Z513" s="14" t="str">
        <f>LEFT(Table1[[#This Row],[Rating After]],3)</f>
        <v>4.2</v>
      </c>
      <c r="AA513" s="11">
        <f>Table1[[#This Row],[Revenue ($)]]/(Table1[[#This Row],[Distance (KM)]])</f>
        <v>4.2588726513569934</v>
      </c>
    </row>
    <row r="514" spans="1:27" x14ac:dyDescent="0.3">
      <c r="A514" t="s">
        <v>502</v>
      </c>
      <c r="B514" s="1" t="s">
        <v>1502</v>
      </c>
      <c r="C514" s="1" t="s">
        <v>2119</v>
      </c>
      <c r="D514" s="1" t="s">
        <v>1514</v>
      </c>
      <c r="E514" s="1" t="str">
        <f t="shared" ref="E514:E577" si="33">TEXT(D514,"yyyy/mm/dd")</f>
        <v>2024/01/21</v>
      </c>
      <c r="F514" s="1" t="s">
        <v>1512</v>
      </c>
      <c r="G514" t="str">
        <f t="shared" si="32"/>
        <v>2024/01/21</v>
      </c>
      <c r="H514" s="13" t="s">
        <v>2161</v>
      </c>
      <c r="I514" s="7">
        <f>(Table1[[#This Row],[Actual Arrival]]-Table1[[#This Row],[Ezpected_Arrival_After]])*24</f>
        <v>18.999999999941792</v>
      </c>
      <c r="J514" s="7">
        <f>(Table1[[#This Row],[Actual_Arrival After]]-Table1[[#This Row],[Ezpected_Arrival_After]])</f>
        <v>0</v>
      </c>
      <c r="K514" s="7">
        <f>IF(Table1[[#This Row],[Actual_Arrival After]]&lt;=Table1[[#This Row],[Ezpected_Arrival_After]],1,0)</f>
        <v>1</v>
      </c>
      <c r="L514" s="7">
        <f>(Table1[[#This Row],[Actual_Arrival After]]-Table1[[#This Row],[Dispatch_After]])</f>
        <v>0</v>
      </c>
      <c r="M514" t="s">
        <v>2027</v>
      </c>
      <c r="N514">
        <v>93</v>
      </c>
      <c r="O514" s="16">
        <v>3055</v>
      </c>
      <c r="P514" s="16">
        <v>575</v>
      </c>
      <c r="Q514">
        <v>25</v>
      </c>
      <c r="R514" t="str">
        <f t="shared" ref="R514:R577" si="34">IF(Q514&lt;=0, "Flag Record", "OK")</f>
        <v>OK</v>
      </c>
      <c r="S514" t="s">
        <v>2034</v>
      </c>
      <c r="T514" t="s">
        <v>2039</v>
      </c>
      <c r="U514" t="s">
        <v>2073</v>
      </c>
      <c r="V514" t="s">
        <v>2093</v>
      </c>
      <c r="W514" t="s">
        <v>2097</v>
      </c>
      <c r="X514">
        <v>3.8</v>
      </c>
      <c r="Y514">
        <f t="shared" ref="Y514:Y577" si="35">IF(ISBLANK(X514), AVERAGEIFS(X:X, V:V, V514, W:W, W514), X514)</f>
        <v>3.8</v>
      </c>
      <c r="Z514" s="14" t="str">
        <f>LEFT(Table1[[#This Row],[Rating After]],3)</f>
        <v>3.8</v>
      </c>
      <c r="AA514" s="11">
        <f>Table1[[#This Row],[Revenue ($)]]/(Table1[[#This Row],[Distance (KM)]])</f>
        <v>32.8494623655914</v>
      </c>
    </row>
    <row r="515" spans="1:27" x14ac:dyDescent="0.3">
      <c r="A515" t="s">
        <v>501</v>
      </c>
      <c r="B515" s="1" t="s">
        <v>1501</v>
      </c>
      <c r="C515" s="1" t="s">
        <v>2119</v>
      </c>
      <c r="D515" s="1" t="s">
        <v>1513</v>
      </c>
      <c r="E515" s="1" t="str">
        <f t="shared" si="33"/>
        <v>2024/01/21</v>
      </c>
      <c r="F515" s="1" t="s">
        <v>1511</v>
      </c>
      <c r="G515" t="str">
        <f t="shared" si="32"/>
        <v>2024/01/21</v>
      </c>
      <c r="H515" s="13" t="s">
        <v>2161</v>
      </c>
      <c r="I515" s="7">
        <f>(Table1[[#This Row],[Actual Arrival]]-Table1[[#This Row],[Ezpected_Arrival_After]])*24</f>
        <v>18</v>
      </c>
      <c r="J515" s="7">
        <f>(Table1[[#This Row],[Actual_Arrival After]]-Table1[[#This Row],[Ezpected_Arrival_After]])</f>
        <v>0</v>
      </c>
      <c r="K515" s="7">
        <f>IF(Table1[[#This Row],[Actual_Arrival After]]&lt;=Table1[[#This Row],[Ezpected_Arrival_After]],1,0)</f>
        <v>1</v>
      </c>
      <c r="L515" s="7">
        <f>(Table1[[#This Row],[Actual_Arrival After]]-Table1[[#This Row],[Dispatch_After]])</f>
        <v>0</v>
      </c>
      <c r="M515" t="s">
        <v>2029</v>
      </c>
      <c r="N515">
        <v>401</v>
      </c>
      <c r="O515" s="16">
        <v>4580</v>
      </c>
      <c r="P515" s="16">
        <v>617</v>
      </c>
      <c r="Q515">
        <v>5</v>
      </c>
      <c r="R515" t="str">
        <f t="shared" si="34"/>
        <v>OK</v>
      </c>
      <c r="S515" t="s">
        <v>2033</v>
      </c>
      <c r="T515" t="s">
        <v>2037</v>
      </c>
      <c r="U515" t="s">
        <v>2060</v>
      </c>
      <c r="V515" t="s">
        <v>2091</v>
      </c>
      <c r="W515" t="s">
        <v>2097</v>
      </c>
      <c r="X515">
        <v>4.2</v>
      </c>
      <c r="Y515">
        <f t="shared" si="35"/>
        <v>4.2</v>
      </c>
      <c r="Z515" s="14" t="str">
        <f>LEFT(Table1[[#This Row],[Rating After]],3)</f>
        <v>4.2</v>
      </c>
      <c r="AA515" s="11">
        <f>Table1[[#This Row],[Revenue ($)]]/(Table1[[#This Row],[Distance (KM)]])</f>
        <v>11.4214463840399</v>
      </c>
    </row>
    <row r="516" spans="1:27" x14ac:dyDescent="0.3">
      <c r="A516" t="s">
        <v>500</v>
      </c>
      <c r="B516" s="1" t="s">
        <v>1500</v>
      </c>
      <c r="C516" s="1" t="s">
        <v>2119</v>
      </c>
      <c r="D516" s="1" t="s">
        <v>1512</v>
      </c>
      <c r="E516" s="1" t="str">
        <f t="shared" si="33"/>
        <v>2024/01/21</v>
      </c>
      <c r="F516" s="1" t="s">
        <v>1510</v>
      </c>
      <c r="G516" t="str">
        <f t="shared" si="32"/>
        <v>2024/01/21</v>
      </c>
      <c r="H516" s="13" t="s">
        <v>2161</v>
      </c>
      <c r="I516" s="7">
        <f>(Table1[[#This Row],[Actual Arrival]]-Table1[[#This Row],[Ezpected_Arrival_After]])*24</f>
        <v>17.000000000058208</v>
      </c>
      <c r="J516" s="7">
        <f>(Table1[[#This Row],[Actual_Arrival After]]-Table1[[#This Row],[Ezpected_Arrival_After]])</f>
        <v>0</v>
      </c>
      <c r="K516" s="7">
        <f>IF(Table1[[#This Row],[Actual_Arrival After]]&lt;=Table1[[#This Row],[Ezpected_Arrival_After]],1,0)</f>
        <v>1</v>
      </c>
      <c r="L516" s="7">
        <f>(Table1[[#This Row],[Actual_Arrival After]]-Table1[[#This Row],[Dispatch_After]])</f>
        <v>0</v>
      </c>
      <c r="M516" t="s">
        <v>2031</v>
      </c>
      <c r="N516">
        <v>138</v>
      </c>
      <c r="O516" s="16">
        <v>995</v>
      </c>
      <c r="P516" s="16">
        <v>573</v>
      </c>
      <c r="Q516">
        <v>16</v>
      </c>
      <c r="R516" t="str">
        <f t="shared" si="34"/>
        <v>OK</v>
      </c>
      <c r="S516" t="s">
        <v>2034</v>
      </c>
      <c r="T516" t="s">
        <v>2037</v>
      </c>
      <c r="U516" t="s">
        <v>2059</v>
      </c>
      <c r="V516" t="s">
        <v>2091</v>
      </c>
      <c r="W516" t="s">
        <v>2096</v>
      </c>
      <c r="X516">
        <v>4.5</v>
      </c>
      <c r="Y516">
        <f t="shared" si="35"/>
        <v>4.5</v>
      </c>
      <c r="Z516" s="14" t="str">
        <f>LEFT(Table1[[#This Row],[Rating After]],3)</f>
        <v>4.5</v>
      </c>
      <c r="AA516" s="11">
        <f>Table1[[#This Row],[Revenue ($)]]/(Table1[[#This Row],[Distance (KM)]])</f>
        <v>7.2101449275362315</v>
      </c>
    </row>
    <row r="517" spans="1:27" x14ac:dyDescent="0.3">
      <c r="A517" t="s">
        <v>499</v>
      </c>
      <c r="B517" s="1" t="s">
        <v>1499</v>
      </c>
      <c r="C517" s="1" t="s">
        <v>2119</v>
      </c>
      <c r="D517" s="1" t="s">
        <v>1511</v>
      </c>
      <c r="E517" s="1" t="str">
        <f t="shared" si="33"/>
        <v>2024/01/21</v>
      </c>
      <c r="F517" s="1" t="s">
        <v>1509</v>
      </c>
      <c r="G517" t="str">
        <f t="shared" si="32"/>
        <v>2024/01/21</v>
      </c>
      <c r="H517" s="13" t="s">
        <v>2161</v>
      </c>
      <c r="I517" s="7">
        <f>(Table1[[#This Row],[Actual Arrival]]-Table1[[#This Row],[Ezpected_Arrival_After]])*24</f>
        <v>15.999999999941792</v>
      </c>
      <c r="J517" s="7">
        <f>(Table1[[#This Row],[Actual_Arrival After]]-Table1[[#This Row],[Ezpected_Arrival_After]])</f>
        <v>0</v>
      </c>
      <c r="K517" s="7">
        <f>IF(Table1[[#This Row],[Actual_Arrival After]]&lt;=Table1[[#This Row],[Ezpected_Arrival_After]],1,0)</f>
        <v>1</v>
      </c>
      <c r="L517" s="7">
        <f>(Table1[[#This Row],[Actual_Arrival After]]-Table1[[#This Row],[Dispatch_After]])</f>
        <v>0</v>
      </c>
      <c r="M517" t="s">
        <v>2029</v>
      </c>
      <c r="N517">
        <v>370</v>
      </c>
      <c r="O517" s="16">
        <v>1984</v>
      </c>
      <c r="P517" s="16">
        <v>326</v>
      </c>
      <c r="Q517">
        <v>18</v>
      </c>
      <c r="R517" t="str">
        <f t="shared" si="34"/>
        <v>OK</v>
      </c>
      <c r="S517" t="s">
        <v>2035</v>
      </c>
      <c r="T517" t="s">
        <v>2039</v>
      </c>
      <c r="U517" t="s">
        <v>2088</v>
      </c>
      <c r="V517" t="s">
        <v>2095</v>
      </c>
      <c r="W517" t="s">
        <v>2096</v>
      </c>
      <c r="X517">
        <v>4.5</v>
      </c>
      <c r="Y517">
        <f t="shared" si="35"/>
        <v>4.5</v>
      </c>
      <c r="Z517" s="14" t="str">
        <f>LEFT(Table1[[#This Row],[Rating After]],3)</f>
        <v>4.5</v>
      </c>
      <c r="AA517" s="11">
        <f>Table1[[#This Row],[Revenue ($)]]/(Table1[[#This Row],[Distance (KM)]])</f>
        <v>5.3621621621621625</v>
      </c>
    </row>
    <row r="518" spans="1:27" x14ac:dyDescent="0.3">
      <c r="A518" t="s">
        <v>498</v>
      </c>
      <c r="B518" s="1" t="s">
        <v>1498</v>
      </c>
      <c r="C518" s="1" t="s">
        <v>2119</v>
      </c>
      <c r="D518" s="1" t="s">
        <v>1510</v>
      </c>
      <c r="E518" s="1" t="str">
        <f t="shared" si="33"/>
        <v>2024/01/21</v>
      </c>
      <c r="F518" s="1" t="s">
        <v>1508</v>
      </c>
      <c r="G518" t="str">
        <f t="shared" si="32"/>
        <v>2024/01/21</v>
      </c>
      <c r="H518" s="13" t="s">
        <v>2161</v>
      </c>
      <c r="I518" s="7">
        <f>(Table1[[#This Row],[Actual Arrival]]-Table1[[#This Row],[Ezpected_Arrival_After]])*24</f>
        <v>15</v>
      </c>
      <c r="J518" s="7">
        <f>(Table1[[#This Row],[Actual_Arrival After]]-Table1[[#This Row],[Ezpected_Arrival_After]])</f>
        <v>0</v>
      </c>
      <c r="K518" s="7">
        <f>IF(Table1[[#This Row],[Actual_Arrival After]]&lt;=Table1[[#This Row],[Ezpected_Arrival_After]],1,0)</f>
        <v>1</v>
      </c>
      <c r="L518" s="7">
        <f>(Table1[[#This Row],[Actual_Arrival After]]-Table1[[#This Row],[Dispatch_After]])</f>
        <v>0</v>
      </c>
      <c r="M518" t="s">
        <v>2030</v>
      </c>
      <c r="N518">
        <v>193</v>
      </c>
      <c r="O518" s="16">
        <v>2984</v>
      </c>
      <c r="P518" s="16">
        <v>538</v>
      </c>
      <c r="Q518">
        <v>15</v>
      </c>
      <c r="R518" t="str">
        <f t="shared" si="34"/>
        <v>OK</v>
      </c>
      <c r="S518" t="s">
        <v>2036</v>
      </c>
      <c r="T518" t="s">
        <v>2039</v>
      </c>
      <c r="U518" t="s">
        <v>2085</v>
      </c>
      <c r="V518" t="s">
        <v>2091</v>
      </c>
      <c r="W518" t="s">
        <v>2097</v>
      </c>
      <c r="X518">
        <v>4.2</v>
      </c>
      <c r="Y518">
        <f t="shared" si="35"/>
        <v>4.2</v>
      </c>
      <c r="Z518" s="14" t="str">
        <f>LEFT(Table1[[#This Row],[Rating After]],3)</f>
        <v>4.2</v>
      </c>
      <c r="AA518" s="11">
        <f>Table1[[#This Row],[Revenue ($)]]/(Table1[[#This Row],[Distance (KM)]])</f>
        <v>15.461139896373057</v>
      </c>
    </row>
    <row r="519" spans="1:27" x14ac:dyDescent="0.3">
      <c r="A519" t="s">
        <v>497</v>
      </c>
      <c r="B519" s="1" t="s">
        <v>1497</v>
      </c>
      <c r="C519" s="1" t="s">
        <v>2119</v>
      </c>
      <c r="D519" s="1" t="s">
        <v>1509</v>
      </c>
      <c r="E519" s="1" t="str">
        <f t="shared" si="33"/>
        <v>2024/01/21</v>
      </c>
      <c r="F519" s="1" t="s">
        <v>1507</v>
      </c>
      <c r="G519" t="str">
        <f t="shared" si="32"/>
        <v>2024/01/21</v>
      </c>
      <c r="H519" s="13" t="s">
        <v>2161</v>
      </c>
      <c r="I519" s="7">
        <f>(Table1[[#This Row],[Actual Arrival]]-Table1[[#This Row],[Ezpected_Arrival_After]])*24</f>
        <v>14.000000000058208</v>
      </c>
      <c r="J519" s="7">
        <f>(Table1[[#This Row],[Actual_Arrival After]]-Table1[[#This Row],[Ezpected_Arrival_After]])</f>
        <v>0</v>
      </c>
      <c r="K519" s="7">
        <f>IF(Table1[[#This Row],[Actual_Arrival After]]&lt;=Table1[[#This Row],[Ezpected_Arrival_After]],1,0)</f>
        <v>1</v>
      </c>
      <c r="L519" s="7">
        <f>(Table1[[#This Row],[Actual_Arrival After]]-Table1[[#This Row],[Dispatch_After]])</f>
        <v>0</v>
      </c>
      <c r="M519" t="s">
        <v>2029</v>
      </c>
      <c r="N519">
        <v>693</v>
      </c>
      <c r="O519" s="16">
        <v>1382</v>
      </c>
      <c r="P519" s="16">
        <v>150</v>
      </c>
      <c r="Q519">
        <v>20</v>
      </c>
      <c r="R519" t="str">
        <f t="shared" si="34"/>
        <v>OK</v>
      </c>
      <c r="S519" t="s">
        <v>2035</v>
      </c>
      <c r="T519" t="s">
        <v>2040</v>
      </c>
      <c r="U519" t="s">
        <v>2071</v>
      </c>
      <c r="V519" t="s">
        <v>2094</v>
      </c>
      <c r="W519" t="s">
        <v>2096</v>
      </c>
      <c r="Y519">
        <f t="shared" si="35"/>
        <v>4.1939759036144579</v>
      </c>
      <c r="Z519" s="14" t="str">
        <f>LEFT(Table1[[#This Row],[Rating After]],3)</f>
        <v>4.1</v>
      </c>
      <c r="AA519" s="11">
        <f>Table1[[#This Row],[Revenue ($)]]/(Table1[[#This Row],[Distance (KM)]])</f>
        <v>1.9942279942279941</v>
      </c>
    </row>
    <row r="520" spans="1:27" x14ac:dyDescent="0.3">
      <c r="A520" t="s">
        <v>496</v>
      </c>
      <c r="B520" s="1" t="s">
        <v>1496</v>
      </c>
      <c r="C520" s="1" t="s">
        <v>2119</v>
      </c>
      <c r="D520" s="1" t="s">
        <v>1508</v>
      </c>
      <c r="E520" s="1" t="str">
        <f t="shared" si="33"/>
        <v>2024/01/21</v>
      </c>
      <c r="F520" s="1" t="s">
        <v>1506</v>
      </c>
      <c r="G520" t="str">
        <f t="shared" si="32"/>
        <v>2024/01/21</v>
      </c>
      <c r="H520" s="13" t="s">
        <v>2161</v>
      </c>
      <c r="I520" s="7">
        <f>(Table1[[#This Row],[Actual Arrival]]-Table1[[#This Row],[Ezpected_Arrival_After]])*24</f>
        <v>12.999999999941792</v>
      </c>
      <c r="J520" s="7">
        <f>(Table1[[#This Row],[Actual_Arrival After]]-Table1[[#This Row],[Ezpected_Arrival_After]])</f>
        <v>0</v>
      </c>
      <c r="K520" s="7">
        <f>IF(Table1[[#This Row],[Actual_Arrival After]]&lt;=Table1[[#This Row],[Ezpected_Arrival_After]],1,0)</f>
        <v>1</v>
      </c>
      <c r="L520" s="7">
        <f>(Table1[[#This Row],[Actual_Arrival After]]-Table1[[#This Row],[Dispatch_After]])</f>
        <v>0</v>
      </c>
      <c r="M520" t="s">
        <v>2032</v>
      </c>
      <c r="N520">
        <v>219</v>
      </c>
      <c r="O520" s="16">
        <v>2573</v>
      </c>
      <c r="P520" s="16">
        <v>446</v>
      </c>
      <c r="Q520">
        <v>6</v>
      </c>
      <c r="R520" t="str">
        <f t="shared" si="34"/>
        <v>OK</v>
      </c>
      <c r="S520" t="s">
        <v>2034</v>
      </c>
      <c r="T520" t="s">
        <v>2040</v>
      </c>
      <c r="U520" t="s">
        <v>2046</v>
      </c>
      <c r="V520" t="s">
        <v>2093</v>
      </c>
      <c r="W520" t="s">
        <v>2097</v>
      </c>
      <c r="X520">
        <v>4.2</v>
      </c>
      <c r="Y520">
        <f t="shared" si="35"/>
        <v>4.2</v>
      </c>
      <c r="Z520" s="14" t="str">
        <f>LEFT(Table1[[#This Row],[Rating After]],3)</f>
        <v>4.2</v>
      </c>
      <c r="AA520" s="11">
        <f>Table1[[#This Row],[Revenue ($)]]/(Table1[[#This Row],[Distance (KM)]])</f>
        <v>11.748858447488585</v>
      </c>
    </row>
    <row r="521" spans="1:27" x14ac:dyDescent="0.3">
      <c r="A521" t="s">
        <v>495</v>
      </c>
      <c r="B521" s="1" t="s">
        <v>1495</v>
      </c>
      <c r="C521" s="1" t="s">
        <v>2119</v>
      </c>
      <c r="D521" s="1" t="s">
        <v>1507</v>
      </c>
      <c r="E521" s="1" t="str">
        <f t="shared" si="33"/>
        <v>2024/01/21</v>
      </c>
      <c r="F521" s="1" t="s">
        <v>1505</v>
      </c>
      <c r="G521" t="str">
        <f t="shared" ref="G521:G584" si="36">TEXT(F521,"yyyy/mm/dd")</f>
        <v>2024/01/21</v>
      </c>
      <c r="H521" s="13" t="s">
        <v>2161</v>
      </c>
      <c r="I521" s="7">
        <f>(Table1[[#This Row],[Actual Arrival]]-Table1[[#This Row],[Ezpected_Arrival_After]])*24</f>
        <v>12</v>
      </c>
      <c r="J521" s="7">
        <f>(Table1[[#This Row],[Actual_Arrival After]]-Table1[[#This Row],[Ezpected_Arrival_After]])</f>
        <v>0</v>
      </c>
      <c r="K521" s="7">
        <f>IF(Table1[[#This Row],[Actual_Arrival After]]&lt;=Table1[[#This Row],[Ezpected_Arrival_After]],1,0)</f>
        <v>1</v>
      </c>
      <c r="L521" s="7">
        <f>(Table1[[#This Row],[Actual_Arrival After]]-Table1[[#This Row],[Dispatch_After]])</f>
        <v>0</v>
      </c>
      <c r="M521" t="s">
        <v>2030</v>
      </c>
      <c r="N521">
        <v>358</v>
      </c>
      <c r="O521" s="16">
        <v>2634</v>
      </c>
      <c r="P521" s="16">
        <v>167</v>
      </c>
      <c r="Q521">
        <v>11</v>
      </c>
      <c r="R521" t="str">
        <f t="shared" si="34"/>
        <v>OK</v>
      </c>
      <c r="S521" t="s">
        <v>2036</v>
      </c>
      <c r="T521" t="s">
        <v>2037</v>
      </c>
      <c r="U521" t="s">
        <v>2061</v>
      </c>
      <c r="V521" t="s">
        <v>2094</v>
      </c>
      <c r="W521" t="s">
        <v>2097</v>
      </c>
      <c r="X521">
        <v>4</v>
      </c>
      <c r="Y521">
        <f t="shared" si="35"/>
        <v>4</v>
      </c>
      <c r="Z521" s="14" t="str">
        <f>LEFT(Table1[[#This Row],[Rating After]],3)</f>
        <v>4</v>
      </c>
      <c r="AA521" s="11">
        <f>Table1[[#This Row],[Revenue ($)]]/(Table1[[#This Row],[Distance (KM)]])</f>
        <v>7.3575418994413404</v>
      </c>
    </row>
    <row r="522" spans="1:27" x14ac:dyDescent="0.3">
      <c r="A522" t="s">
        <v>494</v>
      </c>
      <c r="B522" s="1" t="s">
        <v>1494</v>
      </c>
      <c r="C522" s="1" t="s">
        <v>2118</v>
      </c>
      <c r="D522" s="1" t="s">
        <v>1506</v>
      </c>
      <c r="E522" s="1" t="str">
        <f t="shared" si="33"/>
        <v>2024/01/21</v>
      </c>
      <c r="F522" s="1" t="s">
        <v>1504</v>
      </c>
      <c r="G522" t="str">
        <f t="shared" si="36"/>
        <v>2024/01/21</v>
      </c>
      <c r="H522" s="13" t="s">
        <v>2161</v>
      </c>
      <c r="I522" s="7">
        <f>(Table1[[#This Row],[Actual Arrival]]-Table1[[#This Row],[Ezpected_Arrival_After]])*24</f>
        <v>11.000000000058208</v>
      </c>
      <c r="J522" s="7">
        <f>(Table1[[#This Row],[Actual_Arrival After]]-Table1[[#This Row],[Ezpected_Arrival_After]])</f>
        <v>0</v>
      </c>
      <c r="K522" s="7">
        <f>IF(Table1[[#This Row],[Actual_Arrival After]]&lt;=Table1[[#This Row],[Ezpected_Arrival_After]],1,0)</f>
        <v>1</v>
      </c>
      <c r="L522" s="7">
        <f>(Table1[[#This Row],[Actual_Arrival After]]-Table1[[#This Row],[Dispatch_After]])</f>
        <v>1</v>
      </c>
      <c r="M522" t="s">
        <v>2032</v>
      </c>
      <c r="N522">
        <v>468</v>
      </c>
      <c r="O522" s="16">
        <v>2585</v>
      </c>
      <c r="P522" s="16">
        <v>100</v>
      </c>
      <c r="Q522">
        <v>17</v>
      </c>
      <c r="R522" t="str">
        <f t="shared" si="34"/>
        <v>OK</v>
      </c>
      <c r="S522" t="s">
        <v>2035</v>
      </c>
      <c r="T522" t="s">
        <v>2040</v>
      </c>
      <c r="U522" t="s">
        <v>2048</v>
      </c>
      <c r="V522" t="s">
        <v>2091</v>
      </c>
      <c r="W522" t="s">
        <v>2097</v>
      </c>
      <c r="X522">
        <v>4.5</v>
      </c>
      <c r="Y522">
        <f t="shared" si="35"/>
        <v>4.5</v>
      </c>
      <c r="Z522" s="14" t="str">
        <f>LEFT(Table1[[#This Row],[Rating After]],3)</f>
        <v>4.5</v>
      </c>
      <c r="AA522" s="11">
        <f>Table1[[#This Row],[Revenue ($)]]/(Table1[[#This Row],[Distance (KM)]])</f>
        <v>5.5235042735042734</v>
      </c>
    </row>
    <row r="523" spans="1:27" x14ac:dyDescent="0.3">
      <c r="A523" t="s">
        <v>493</v>
      </c>
      <c r="B523" s="1" t="s">
        <v>1493</v>
      </c>
      <c r="C523" s="1" t="s">
        <v>2118</v>
      </c>
      <c r="D523" s="1" t="s">
        <v>1505</v>
      </c>
      <c r="E523" s="1" t="str">
        <f t="shared" si="33"/>
        <v>2024/01/21</v>
      </c>
      <c r="F523" s="1" t="s">
        <v>1503</v>
      </c>
      <c r="G523" t="str">
        <f t="shared" si="36"/>
        <v>2024/01/21</v>
      </c>
      <c r="H523" s="13" t="s">
        <v>2161</v>
      </c>
      <c r="I523" s="7">
        <f>(Table1[[#This Row],[Actual Arrival]]-Table1[[#This Row],[Ezpected_Arrival_After]])*24</f>
        <v>9.9999999999417923</v>
      </c>
      <c r="J523" s="7">
        <f>(Table1[[#This Row],[Actual_Arrival After]]-Table1[[#This Row],[Ezpected_Arrival_After]])</f>
        <v>0</v>
      </c>
      <c r="K523" s="7">
        <f>IF(Table1[[#This Row],[Actual_Arrival After]]&lt;=Table1[[#This Row],[Ezpected_Arrival_After]],1,0)</f>
        <v>1</v>
      </c>
      <c r="L523" s="7">
        <f>(Table1[[#This Row],[Actual_Arrival After]]-Table1[[#This Row],[Dispatch_After]])</f>
        <v>1</v>
      </c>
      <c r="M523" t="s">
        <v>2031</v>
      </c>
      <c r="N523">
        <v>710</v>
      </c>
      <c r="O523" s="16">
        <v>2793</v>
      </c>
      <c r="P523" s="16">
        <v>479</v>
      </c>
      <c r="Q523">
        <v>18</v>
      </c>
      <c r="R523" t="str">
        <f t="shared" si="34"/>
        <v>OK</v>
      </c>
      <c r="S523" t="s">
        <v>2034</v>
      </c>
      <c r="T523" t="s">
        <v>2040</v>
      </c>
      <c r="U523" t="s">
        <v>2065</v>
      </c>
      <c r="V523" t="s">
        <v>2094</v>
      </c>
      <c r="W523" t="s">
        <v>2097</v>
      </c>
      <c r="X523">
        <v>4.5</v>
      </c>
      <c r="Y523">
        <f t="shared" si="35"/>
        <v>4.5</v>
      </c>
      <c r="Z523" s="14" t="str">
        <f>LEFT(Table1[[#This Row],[Rating After]],3)</f>
        <v>4.5</v>
      </c>
      <c r="AA523" s="11">
        <f>Table1[[#This Row],[Revenue ($)]]/(Table1[[#This Row],[Distance (KM)]])</f>
        <v>3.9338028169014083</v>
      </c>
    </row>
    <row r="524" spans="1:27" x14ac:dyDescent="0.3">
      <c r="A524" t="s">
        <v>492</v>
      </c>
      <c r="B524" s="1" t="s">
        <v>1492</v>
      </c>
      <c r="C524" s="1" t="s">
        <v>2118</v>
      </c>
      <c r="D524" s="1" t="s">
        <v>1504</v>
      </c>
      <c r="E524" s="1" t="str">
        <f t="shared" si="33"/>
        <v>2024/01/21</v>
      </c>
      <c r="F524" s="1" t="s">
        <v>1502</v>
      </c>
      <c r="G524" t="str">
        <f t="shared" si="36"/>
        <v>2024/01/21</v>
      </c>
      <c r="H524" s="13" t="s">
        <v>2161</v>
      </c>
      <c r="I524" s="7">
        <f>(Table1[[#This Row],[Actual Arrival]]-Table1[[#This Row],[Ezpected_Arrival_After]])*24</f>
        <v>9</v>
      </c>
      <c r="J524" s="7">
        <f>(Table1[[#This Row],[Actual_Arrival After]]-Table1[[#This Row],[Ezpected_Arrival_After]])</f>
        <v>0</v>
      </c>
      <c r="K524" s="7">
        <f>IF(Table1[[#This Row],[Actual_Arrival After]]&lt;=Table1[[#This Row],[Ezpected_Arrival_After]],1,0)</f>
        <v>1</v>
      </c>
      <c r="L524" s="7">
        <f>(Table1[[#This Row],[Actual_Arrival After]]-Table1[[#This Row],[Dispatch_After]])</f>
        <v>1</v>
      </c>
      <c r="M524" t="s">
        <v>2030</v>
      </c>
      <c r="N524">
        <v>607</v>
      </c>
      <c r="O524" s="16">
        <v>2734</v>
      </c>
      <c r="P524" s="16">
        <v>393</v>
      </c>
      <c r="Q524">
        <v>29</v>
      </c>
      <c r="R524" t="str">
        <f t="shared" si="34"/>
        <v>OK</v>
      </c>
      <c r="S524" t="s">
        <v>2036</v>
      </c>
      <c r="T524" t="s">
        <v>2040</v>
      </c>
      <c r="U524" t="s">
        <v>2083</v>
      </c>
      <c r="V524" t="s">
        <v>2095</v>
      </c>
      <c r="W524" t="s">
        <v>2097</v>
      </c>
      <c r="Y524">
        <f t="shared" si="35"/>
        <v>4.3559999999999981</v>
      </c>
      <c r="Z524" s="14" t="str">
        <f>LEFT(Table1[[#This Row],[Rating After]],3)</f>
        <v>4.3</v>
      </c>
      <c r="AA524" s="11">
        <f>Table1[[#This Row],[Revenue ($)]]/(Table1[[#This Row],[Distance (KM)]])</f>
        <v>4.5041186161449751</v>
      </c>
    </row>
    <row r="525" spans="1:27" x14ac:dyDescent="0.3">
      <c r="A525" t="s">
        <v>491</v>
      </c>
      <c r="B525" s="1" t="s">
        <v>1491</v>
      </c>
      <c r="C525" s="1" t="s">
        <v>2118</v>
      </c>
      <c r="D525" s="1" t="s">
        <v>1503</v>
      </c>
      <c r="E525" s="1" t="str">
        <f t="shared" si="33"/>
        <v>2024/01/21</v>
      </c>
      <c r="F525" s="1" t="s">
        <v>1501</v>
      </c>
      <c r="G525" t="str">
        <f t="shared" si="36"/>
        <v>2024/01/21</v>
      </c>
      <c r="H525" s="13" t="s">
        <v>2161</v>
      </c>
      <c r="I525" s="7">
        <f>(Table1[[#This Row],[Actual Arrival]]-Table1[[#This Row],[Ezpected_Arrival_After]])*24</f>
        <v>8.0000000000582077</v>
      </c>
      <c r="J525" s="7">
        <f>(Table1[[#This Row],[Actual_Arrival After]]-Table1[[#This Row],[Ezpected_Arrival_After]])</f>
        <v>0</v>
      </c>
      <c r="K525" s="7">
        <f>IF(Table1[[#This Row],[Actual_Arrival After]]&lt;=Table1[[#This Row],[Ezpected_Arrival_After]],1,0)</f>
        <v>1</v>
      </c>
      <c r="L525" s="7">
        <f>(Table1[[#This Row],[Actual_Arrival After]]-Table1[[#This Row],[Dispatch_After]])</f>
        <v>1</v>
      </c>
      <c r="M525" t="s">
        <v>2029</v>
      </c>
      <c r="N525">
        <v>255</v>
      </c>
      <c r="O525" s="16">
        <v>2090</v>
      </c>
      <c r="P525" s="16">
        <v>155</v>
      </c>
      <c r="Q525">
        <v>17</v>
      </c>
      <c r="R525" t="str">
        <f t="shared" si="34"/>
        <v>OK</v>
      </c>
      <c r="S525" t="s">
        <v>2035</v>
      </c>
      <c r="T525" t="s">
        <v>2038</v>
      </c>
      <c r="U525" t="s">
        <v>2059</v>
      </c>
      <c r="V525" t="s">
        <v>2094</v>
      </c>
      <c r="W525" t="s">
        <v>2096</v>
      </c>
      <c r="X525">
        <v>4.7</v>
      </c>
      <c r="Y525">
        <f t="shared" si="35"/>
        <v>4.7</v>
      </c>
      <c r="Z525" s="14" t="str">
        <f>LEFT(Table1[[#This Row],[Rating After]],3)</f>
        <v>4.7</v>
      </c>
      <c r="AA525" s="11">
        <f>Table1[[#This Row],[Revenue ($)]]/(Table1[[#This Row],[Distance (KM)]])</f>
        <v>8.1960784313725483</v>
      </c>
    </row>
    <row r="526" spans="1:27" x14ac:dyDescent="0.3">
      <c r="A526" t="s">
        <v>490</v>
      </c>
      <c r="B526" s="1" t="s">
        <v>1490</v>
      </c>
      <c r="C526" s="1" t="s">
        <v>2118</v>
      </c>
      <c r="D526" s="1" t="s">
        <v>1502</v>
      </c>
      <c r="E526" s="1" t="str">
        <f t="shared" si="33"/>
        <v>2024/01/21</v>
      </c>
      <c r="F526" s="1" t="s">
        <v>1500</v>
      </c>
      <c r="G526" t="str">
        <f t="shared" si="36"/>
        <v>2024/01/21</v>
      </c>
      <c r="H526" s="13" t="s">
        <v>2161</v>
      </c>
      <c r="I526" s="7">
        <f>(Table1[[#This Row],[Actual Arrival]]-Table1[[#This Row],[Ezpected_Arrival_After]])*24</f>
        <v>6.9999999999417923</v>
      </c>
      <c r="J526" s="7">
        <f>(Table1[[#This Row],[Actual_Arrival After]]-Table1[[#This Row],[Ezpected_Arrival_After]])</f>
        <v>0</v>
      </c>
      <c r="K526" s="7">
        <f>IF(Table1[[#This Row],[Actual_Arrival After]]&lt;=Table1[[#This Row],[Ezpected_Arrival_After]],1,0)</f>
        <v>1</v>
      </c>
      <c r="L526" s="7">
        <f>(Table1[[#This Row],[Actual_Arrival After]]-Table1[[#This Row],[Dispatch_After]])</f>
        <v>1</v>
      </c>
      <c r="M526" t="s">
        <v>2030</v>
      </c>
      <c r="N526">
        <v>255</v>
      </c>
      <c r="O526" s="16">
        <v>1692</v>
      </c>
      <c r="P526" s="16">
        <v>286</v>
      </c>
      <c r="Q526">
        <v>23</v>
      </c>
      <c r="R526" t="str">
        <f t="shared" si="34"/>
        <v>OK</v>
      </c>
      <c r="S526" t="s">
        <v>2033</v>
      </c>
      <c r="T526" t="s">
        <v>2038</v>
      </c>
      <c r="U526" t="s">
        <v>2071</v>
      </c>
      <c r="V526" t="s">
        <v>2092</v>
      </c>
      <c r="W526" t="s">
        <v>2096</v>
      </c>
      <c r="Y526">
        <f t="shared" si="35"/>
        <v>4.2649999999999979</v>
      </c>
      <c r="Z526" s="14" t="str">
        <f>LEFT(Table1[[#This Row],[Rating After]],3)</f>
        <v>4.2</v>
      </c>
      <c r="AA526" s="11">
        <f>Table1[[#This Row],[Revenue ($)]]/(Table1[[#This Row],[Distance (KM)]])</f>
        <v>6.6352941176470592</v>
      </c>
    </row>
    <row r="527" spans="1:27" x14ac:dyDescent="0.3">
      <c r="A527" t="s">
        <v>489</v>
      </c>
      <c r="B527" s="1" t="s">
        <v>1489</v>
      </c>
      <c r="C527" s="1" t="s">
        <v>2118</v>
      </c>
      <c r="D527" s="1" t="s">
        <v>1501</v>
      </c>
      <c r="E527" s="1" t="str">
        <f t="shared" si="33"/>
        <v>2024/01/21</v>
      </c>
      <c r="F527" s="1" t="s">
        <v>1499</v>
      </c>
      <c r="G527" t="str">
        <f t="shared" si="36"/>
        <v>2024/01/21</v>
      </c>
      <c r="H527" s="13" t="s">
        <v>2161</v>
      </c>
      <c r="I527" s="7">
        <f>(Table1[[#This Row],[Actual Arrival]]-Table1[[#This Row],[Ezpected_Arrival_After]])*24</f>
        <v>6</v>
      </c>
      <c r="J527" s="7">
        <f>(Table1[[#This Row],[Actual_Arrival After]]-Table1[[#This Row],[Ezpected_Arrival_After]])</f>
        <v>0</v>
      </c>
      <c r="K527" s="7">
        <f>IF(Table1[[#This Row],[Actual_Arrival After]]&lt;=Table1[[#This Row],[Ezpected_Arrival_After]],1,0)</f>
        <v>1</v>
      </c>
      <c r="L527" s="7">
        <f>(Table1[[#This Row],[Actual_Arrival After]]-Table1[[#This Row],[Dispatch_After]])</f>
        <v>1</v>
      </c>
      <c r="M527" t="s">
        <v>2029</v>
      </c>
      <c r="N527">
        <v>522</v>
      </c>
      <c r="O527" s="16">
        <v>3650</v>
      </c>
      <c r="P527" s="16">
        <v>159</v>
      </c>
      <c r="Q527">
        <v>15</v>
      </c>
      <c r="R527" t="str">
        <f t="shared" si="34"/>
        <v>OK</v>
      </c>
      <c r="S527" t="s">
        <v>2034</v>
      </c>
      <c r="T527" t="s">
        <v>2039</v>
      </c>
      <c r="U527" t="s">
        <v>2068</v>
      </c>
      <c r="V527" t="s">
        <v>2092</v>
      </c>
      <c r="W527" t="s">
        <v>2097</v>
      </c>
      <c r="Y527">
        <f t="shared" si="35"/>
        <v>4.280555555555555</v>
      </c>
      <c r="Z527" s="14" t="str">
        <f>LEFT(Table1[[#This Row],[Rating After]],3)</f>
        <v>4.2</v>
      </c>
      <c r="AA527" s="11">
        <f>Table1[[#This Row],[Revenue ($)]]/(Table1[[#This Row],[Distance (KM)]])</f>
        <v>6.9923371647509578</v>
      </c>
    </row>
    <row r="528" spans="1:27" x14ac:dyDescent="0.3">
      <c r="A528" t="s">
        <v>488</v>
      </c>
      <c r="B528" s="1" t="s">
        <v>1488</v>
      </c>
      <c r="C528" s="1" t="s">
        <v>2118</v>
      </c>
      <c r="D528" s="1" t="s">
        <v>1500</v>
      </c>
      <c r="E528" s="1" t="str">
        <f t="shared" si="33"/>
        <v>2024/01/21</v>
      </c>
      <c r="F528" s="1" t="s">
        <v>1498</v>
      </c>
      <c r="G528" t="str">
        <f t="shared" si="36"/>
        <v>2024/01/21</v>
      </c>
      <c r="H528" s="13" t="s">
        <v>2161</v>
      </c>
      <c r="I528" s="7">
        <f>(Table1[[#This Row],[Actual Arrival]]-Table1[[#This Row],[Ezpected_Arrival_After]])*24</f>
        <v>5.0000000000582077</v>
      </c>
      <c r="J528" s="7">
        <f>(Table1[[#This Row],[Actual_Arrival After]]-Table1[[#This Row],[Ezpected_Arrival_After]])</f>
        <v>0</v>
      </c>
      <c r="K528" s="7">
        <f>IF(Table1[[#This Row],[Actual_Arrival After]]&lt;=Table1[[#This Row],[Ezpected_Arrival_After]],1,0)</f>
        <v>1</v>
      </c>
      <c r="L528" s="7">
        <f>(Table1[[#This Row],[Actual_Arrival After]]-Table1[[#This Row],[Dispatch_After]])</f>
        <v>1</v>
      </c>
      <c r="M528" t="s">
        <v>2030</v>
      </c>
      <c r="N528">
        <v>301</v>
      </c>
      <c r="O528" s="16">
        <v>3502</v>
      </c>
      <c r="P528" s="16">
        <v>492</v>
      </c>
      <c r="Q528">
        <v>26</v>
      </c>
      <c r="R528" t="str">
        <f t="shared" si="34"/>
        <v>OK</v>
      </c>
      <c r="S528" t="s">
        <v>2036</v>
      </c>
      <c r="T528" t="s">
        <v>2038</v>
      </c>
      <c r="U528" t="s">
        <v>2070</v>
      </c>
      <c r="V528" t="s">
        <v>2093</v>
      </c>
      <c r="W528" t="s">
        <v>2096</v>
      </c>
      <c r="Y528">
        <f t="shared" si="35"/>
        <v>4.2184210526315784</v>
      </c>
      <c r="Z528" s="14" t="str">
        <f>LEFT(Table1[[#This Row],[Rating After]],3)</f>
        <v>4.2</v>
      </c>
      <c r="AA528" s="11">
        <f>Table1[[#This Row],[Revenue ($)]]/(Table1[[#This Row],[Distance (KM)]])</f>
        <v>11.634551495016611</v>
      </c>
    </row>
    <row r="529" spans="1:27" x14ac:dyDescent="0.3">
      <c r="A529" t="s">
        <v>487</v>
      </c>
      <c r="B529" s="1" t="s">
        <v>1487</v>
      </c>
      <c r="C529" s="1" t="s">
        <v>2118</v>
      </c>
      <c r="D529" s="1" t="s">
        <v>1499</v>
      </c>
      <c r="E529" s="1" t="str">
        <f t="shared" si="33"/>
        <v>2024/01/21</v>
      </c>
      <c r="F529" s="1" t="s">
        <v>1497</v>
      </c>
      <c r="G529" t="str">
        <f t="shared" si="36"/>
        <v>2024/01/21</v>
      </c>
      <c r="H529" s="13" t="s">
        <v>2161</v>
      </c>
      <c r="I529" s="7">
        <f>(Table1[[#This Row],[Actual Arrival]]-Table1[[#This Row],[Ezpected_Arrival_After]])*24</f>
        <v>3.9999999999417923</v>
      </c>
      <c r="J529" s="7">
        <f>(Table1[[#This Row],[Actual_Arrival After]]-Table1[[#This Row],[Ezpected_Arrival_After]])</f>
        <v>0</v>
      </c>
      <c r="K529" s="7">
        <f>IF(Table1[[#This Row],[Actual_Arrival After]]&lt;=Table1[[#This Row],[Ezpected_Arrival_After]],1,0)</f>
        <v>1</v>
      </c>
      <c r="L529" s="7">
        <f>(Table1[[#This Row],[Actual_Arrival After]]-Table1[[#This Row],[Dispatch_After]])</f>
        <v>1</v>
      </c>
      <c r="M529" t="s">
        <v>2031</v>
      </c>
      <c r="N529">
        <v>380</v>
      </c>
      <c r="O529" s="16">
        <v>2077</v>
      </c>
      <c r="P529" s="16">
        <v>395</v>
      </c>
      <c r="Q529">
        <v>19</v>
      </c>
      <c r="R529" t="str">
        <f t="shared" si="34"/>
        <v>OK</v>
      </c>
      <c r="S529" t="s">
        <v>2034</v>
      </c>
      <c r="T529" t="s">
        <v>2040</v>
      </c>
      <c r="U529" t="s">
        <v>2078</v>
      </c>
      <c r="V529" t="s">
        <v>2095</v>
      </c>
      <c r="W529" t="s">
        <v>2096</v>
      </c>
      <c r="X529">
        <v>4.7</v>
      </c>
      <c r="Y529">
        <f t="shared" si="35"/>
        <v>4.7</v>
      </c>
      <c r="Z529" s="14" t="str">
        <f>LEFT(Table1[[#This Row],[Rating After]],3)</f>
        <v>4.7</v>
      </c>
      <c r="AA529" s="11">
        <f>Table1[[#This Row],[Revenue ($)]]/(Table1[[#This Row],[Distance (KM)]])</f>
        <v>5.4657894736842101</v>
      </c>
    </row>
    <row r="530" spans="1:27" x14ac:dyDescent="0.3">
      <c r="A530" t="s">
        <v>486</v>
      </c>
      <c r="B530" s="1" t="s">
        <v>1486</v>
      </c>
      <c r="C530" s="1" t="s">
        <v>2118</v>
      </c>
      <c r="D530" s="1" t="s">
        <v>1498</v>
      </c>
      <c r="E530" s="1" t="str">
        <f t="shared" si="33"/>
        <v>2024/01/21</v>
      </c>
      <c r="F530" s="1" t="s">
        <v>1496</v>
      </c>
      <c r="G530" t="str">
        <f t="shared" si="36"/>
        <v>2024/01/21</v>
      </c>
      <c r="H530" s="13" t="s">
        <v>2161</v>
      </c>
      <c r="I530" s="7">
        <f>(Table1[[#This Row],[Actual Arrival]]-Table1[[#This Row],[Ezpected_Arrival_After]])*24</f>
        <v>3</v>
      </c>
      <c r="J530" s="7">
        <f>(Table1[[#This Row],[Actual_Arrival After]]-Table1[[#This Row],[Ezpected_Arrival_After]])</f>
        <v>0</v>
      </c>
      <c r="K530" s="7">
        <f>IF(Table1[[#This Row],[Actual_Arrival After]]&lt;=Table1[[#This Row],[Ezpected_Arrival_After]],1,0)</f>
        <v>1</v>
      </c>
      <c r="L530" s="7">
        <f>(Table1[[#This Row],[Actual_Arrival After]]-Table1[[#This Row],[Dispatch_After]])</f>
        <v>1</v>
      </c>
      <c r="M530" t="s">
        <v>2030</v>
      </c>
      <c r="N530">
        <v>207</v>
      </c>
      <c r="O530" s="16">
        <v>3658</v>
      </c>
      <c r="P530" s="16">
        <v>249</v>
      </c>
      <c r="Q530">
        <v>17</v>
      </c>
      <c r="R530" t="str">
        <f t="shared" si="34"/>
        <v>OK</v>
      </c>
      <c r="S530" t="s">
        <v>2035</v>
      </c>
      <c r="T530" t="s">
        <v>2039</v>
      </c>
      <c r="U530" t="s">
        <v>2058</v>
      </c>
      <c r="V530" t="s">
        <v>2091</v>
      </c>
      <c r="W530" t="s">
        <v>2096</v>
      </c>
      <c r="Y530">
        <f t="shared" si="35"/>
        <v>4.3169491525423709</v>
      </c>
      <c r="Z530" s="14" t="str">
        <f>LEFT(Table1[[#This Row],[Rating After]],3)</f>
        <v>4.3</v>
      </c>
      <c r="AA530" s="11">
        <f>Table1[[#This Row],[Revenue ($)]]/(Table1[[#This Row],[Distance (KM)]])</f>
        <v>17.671497584541061</v>
      </c>
    </row>
    <row r="531" spans="1:27" x14ac:dyDescent="0.3">
      <c r="A531" t="s">
        <v>485</v>
      </c>
      <c r="B531" s="1" t="s">
        <v>1485</v>
      </c>
      <c r="C531" s="1" t="s">
        <v>2118</v>
      </c>
      <c r="D531" s="1" t="s">
        <v>1497</v>
      </c>
      <c r="E531" s="1" t="str">
        <f t="shared" si="33"/>
        <v>2024/01/21</v>
      </c>
      <c r="F531" s="1" t="s">
        <v>1495</v>
      </c>
      <c r="G531" t="str">
        <f t="shared" si="36"/>
        <v>2024/01/21</v>
      </c>
      <c r="H531" s="13" t="s">
        <v>2161</v>
      </c>
      <c r="I531" s="7">
        <f>(Table1[[#This Row],[Actual Arrival]]-Table1[[#This Row],[Ezpected_Arrival_After]])*24</f>
        <v>2.0000000000582077</v>
      </c>
      <c r="J531" s="7">
        <f>(Table1[[#This Row],[Actual_Arrival After]]-Table1[[#This Row],[Ezpected_Arrival_After]])</f>
        <v>0</v>
      </c>
      <c r="K531" s="7">
        <f>IF(Table1[[#This Row],[Actual_Arrival After]]&lt;=Table1[[#This Row],[Ezpected_Arrival_After]],1,0)</f>
        <v>1</v>
      </c>
      <c r="L531" s="7">
        <f>(Table1[[#This Row],[Actual_Arrival After]]-Table1[[#This Row],[Dispatch_After]])</f>
        <v>1</v>
      </c>
      <c r="M531" t="s">
        <v>2031</v>
      </c>
      <c r="N531">
        <v>631</v>
      </c>
      <c r="O531" s="16">
        <v>2411</v>
      </c>
      <c r="P531" s="16">
        <v>408</v>
      </c>
      <c r="Q531">
        <v>14</v>
      </c>
      <c r="R531" t="str">
        <f t="shared" si="34"/>
        <v>OK</v>
      </c>
      <c r="S531" t="s">
        <v>2035</v>
      </c>
      <c r="T531" t="s">
        <v>2039</v>
      </c>
      <c r="U531" t="s">
        <v>2050</v>
      </c>
      <c r="V531" t="s">
        <v>2091</v>
      </c>
      <c r="W531" t="s">
        <v>2097</v>
      </c>
      <c r="X531">
        <v>4</v>
      </c>
      <c r="Y531">
        <f t="shared" si="35"/>
        <v>4</v>
      </c>
      <c r="Z531" s="14" t="str">
        <f>LEFT(Table1[[#This Row],[Rating After]],3)</f>
        <v>4</v>
      </c>
      <c r="AA531" s="11">
        <f>Table1[[#This Row],[Revenue ($)]]/(Table1[[#This Row],[Distance (KM)]])</f>
        <v>3.8209191759112522</v>
      </c>
    </row>
    <row r="532" spans="1:27" x14ac:dyDescent="0.3">
      <c r="A532" t="s">
        <v>484</v>
      </c>
      <c r="B532" s="1" t="s">
        <v>1484</v>
      </c>
      <c r="C532" s="1" t="s">
        <v>2118</v>
      </c>
      <c r="D532" s="1" t="s">
        <v>1496</v>
      </c>
      <c r="E532" s="1" t="str">
        <f t="shared" si="33"/>
        <v>2024/01/21</v>
      </c>
      <c r="F532" s="1" t="s">
        <v>1494</v>
      </c>
      <c r="G532" t="str">
        <f t="shared" si="36"/>
        <v>2024/01/20</v>
      </c>
      <c r="H532" s="13" t="s">
        <v>2161</v>
      </c>
      <c r="I532" s="7">
        <f>(Table1[[#This Row],[Actual Arrival]]-Table1[[#This Row],[Ezpected_Arrival_After]])*24</f>
        <v>24.999999999941792</v>
      </c>
      <c r="J532" s="7">
        <f>(Table1[[#This Row],[Actual_Arrival After]]-Table1[[#This Row],[Ezpected_Arrival_After]])</f>
        <v>1</v>
      </c>
      <c r="K532" s="7">
        <f>IF(Table1[[#This Row],[Actual_Arrival After]]&lt;=Table1[[#This Row],[Ezpected_Arrival_After]],1,0)</f>
        <v>0</v>
      </c>
      <c r="L532" s="7">
        <f>(Table1[[#This Row],[Actual_Arrival After]]-Table1[[#This Row],[Dispatch_After]])</f>
        <v>1</v>
      </c>
      <c r="M532" t="s">
        <v>2031</v>
      </c>
      <c r="N532">
        <v>740</v>
      </c>
      <c r="O532" s="16">
        <v>1867</v>
      </c>
      <c r="P532" s="16">
        <v>242</v>
      </c>
      <c r="Q532">
        <v>4</v>
      </c>
      <c r="R532" t="str">
        <f t="shared" si="34"/>
        <v>OK</v>
      </c>
      <c r="S532" t="s">
        <v>2035</v>
      </c>
      <c r="T532" t="s">
        <v>2037</v>
      </c>
      <c r="U532" t="s">
        <v>2073</v>
      </c>
      <c r="V532" t="s">
        <v>2094</v>
      </c>
      <c r="W532" t="s">
        <v>2096</v>
      </c>
      <c r="X532">
        <v>3.8</v>
      </c>
      <c r="Y532">
        <f t="shared" si="35"/>
        <v>3.8</v>
      </c>
      <c r="Z532" s="14" t="str">
        <f>LEFT(Table1[[#This Row],[Rating After]],3)</f>
        <v>3.8</v>
      </c>
      <c r="AA532" s="11">
        <f>Table1[[#This Row],[Revenue ($)]]/(Table1[[#This Row],[Distance (KM)]])</f>
        <v>2.5229729729729731</v>
      </c>
    </row>
    <row r="533" spans="1:27" x14ac:dyDescent="0.3">
      <c r="A533" t="s">
        <v>483</v>
      </c>
      <c r="B533" s="1" t="s">
        <v>1483</v>
      </c>
      <c r="C533" s="1" t="s">
        <v>2118</v>
      </c>
      <c r="D533" s="1" t="s">
        <v>1495</v>
      </c>
      <c r="E533" s="1" t="str">
        <f t="shared" si="33"/>
        <v>2024/01/21</v>
      </c>
      <c r="F533" s="1" t="s">
        <v>1493</v>
      </c>
      <c r="G533" t="str">
        <f t="shared" si="36"/>
        <v>2024/01/20</v>
      </c>
      <c r="H533" s="13" t="s">
        <v>2161</v>
      </c>
      <c r="I533" s="7">
        <f>(Table1[[#This Row],[Actual Arrival]]-Table1[[#This Row],[Ezpected_Arrival_After]])*24</f>
        <v>24</v>
      </c>
      <c r="J533" s="7">
        <f>(Table1[[#This Row],[Actual_Arrival After]]-Table1[[#This Row],[Ezpected_Arrival_After]])</f>
        <v>1</v>
      </c>
      <c r="K533" s="7">
        <f>IF(Table1[[#This Row],[Actual_Arrival After]]&lt;=Table1[[#This Row],[Ezpected_Arrival_After]],1,0)</f>
        <v>0</v>
      </c>
      <c r="L533" s="7">
        <f>(Table1[[#This Row],[Actual_Arrival After]]-Table1[[#This Row],[Dispatch_After]])</f>
        <v>1</v>
      </c>
      <c r="M533" t="s">
        <v>2029</v>
      </c>
      <c r="N533">
        <v>971</v>
      </c>
      <c r="O533" s="16">
        <v>1272</v>
      </c>
      <c r="P533" s="16">
        <v>212</v>
      </c>
      <c r="Q533">
        <v>28</v>
      </c>
      <c r="R533" t="str">
        <f t="shared" si="34"/>
        <v>OK</v>
      </c>
      <c r="S533" t="s">
        <v>2036</v>
      </c>
      <c r="T533" t="s">
        <v>2038</v>
      </c>
      <c r="U533" t="s">
        <v>2041</v>
      </c>
      <c r="V533" t="s">
        <v>2091</v>
      </c>
      <c r="W533" t="s">
        <v>2096</v>
      </c>
      <c r="Y533">
        <f t="shared" si="35"/>
        <v>4.3169491525423709</v>
      </c>
      <c r="Z533" s="14" t="str">
        <f>LEFT(Table1[[#This Row],[Rating After]],3)</f>
        <v>4.3</v>
      </c>
      <c r="AA533" s="11">
        <f>Table1[[#This Row],[Revenue ($)]]/(Table1[[#This Row],[Distance (KM)]])</f>
        <v>1.309989701338826</v>
      </c>
    </row>
    <row r="534" spans="1:27" x14ac:dyDescent="0.3">
      <c r="A534" t="s">
        <v>482</v>
      </c>
      <c r="B534" s="1" t="s">
        <v>1482</v>
      </c>
      <c r="C534" s="1" t="s">
        <v>2118</v>
      </c>
      <c r="D534" s="1" t="s">
        <v>1494</v>
      </c>
      <c r="E534" s="1" t="str">
        <f t="shared" si="33"/>
        <v>2024/01/20</v>
      </c>
      <c r="F534" s="1" t="s">
        <v>1492</v>
      </c>
      <c r="G534" t="str">
        <f t="shared" si="36"/>
        <v>2024/01/20</v>
      </c>
      <c r="H534" s="13" t="s">
        <v>2161</v>
      </c>
      <c r="I534" s="7">
        <f>(Table1[[#This Row],[Actual Arrival]]-Table1[[#This Row],[Ezpected_Arrival_After]])*24</f>
        <v>23.000000000058208</v>
      </c>
      <c r="J534" s="7">
        <f>(Table1[[#This Row],[Actual_Arrival After]]-Table1[[#This Row],[Ezpected_Arrival_After]])</f>
        <v>0</v>
      </c>
      <c r="K534" s="7">
        <f>IF(Table1[[#This Row],[Actual_Arrival After]]&lt;=Table1[[#This Row],[Ezpected_Arrival_After]],1,0)</f>
        <v>1</v>
      </c>
      <c r="L534" s="7">
        <f>(Table1[[#This Row],[Actual_Arrival After]]-Table1[[#This Row],[Dispatch_After]])</f>
        <v>0</v>
      </c>
      <c r="M534" t="s">
        <v>2031</v>
      </c>
      <c r="N534">
        <v>857</v>
      </c>
      <c r="O534" s="16">
        <v>1625</v>
      </c>
      <c r="P534" s="16">
        <v>667</v>
      </c>
      <c r="Q534">
        <v>10</v>
      </c>
      <c r="R534" t="str">
        <f t="shared" si="34"/>
        <v>OK</v>
      </c>
      <c r="S534" t="s">
        <v>2035</v>
      </c>
      <c r="T534" t="s">
        <v>2037</v>
      </c>
      <c r="U534" t="s">
        <v>2086</v>
      </c>
      <c r="V534" t="s">
        <v>2093</v>
      </c>
      <c r="W534" t="s">
        <v>2097</v>
      </c>
      <c r="X534">
        <v>4.5</v>
      </c>
      <c r="Y534">
        <f t="shared" si="35"/>
        <v>4.5</v>
      </c>
      <c r="Z534" s="14" t="str">
        <f>LEFT(Table1[[#This Row],[Rating After]],3)</f>
        <v>4.5</v>
      </c>
      <c r="AA534" s="11">
        <f>Table1[[#This Row],[Revenue ($)]]/(Table1[[#This Row],[Distance (KM)]])</f>
        <v>1.8961493582263711</v>
      </c>
    </row>
    <row r="535" spans="1:27" x14ac:dyDescent="0.3">
      <c r="A535" t="s">
        <v>481</v>
      </c>
      <c r="B535" s="1" t="s">
        <v>1481</v>
      </c>
      <c r="C535" s="1" t="s">
        <v>2118</v>
      </c>
      <c r="D535" s="1" t="s">
        <v>1493</v>
      </c>
      <c r="E535" s="1" t="str">
        <f t="shared" si="33"/>
        <v>2024/01/20</v>
      </c>
      <c r="F535" s="1" t="s">
        <v>1491</v>
      </c>
      <c r="G535" t="str">
        <f t="shared" si="36"/>
        <v>2024/01/20</v>
      </c>
      <c r="H535" s="13" t="s">
        <v>2161</v>
      </c>
      <c r="I535" s="7">
        <f>(Table1[[#This Row],[Actual Arrival]]-Table1[[#This Row],[Ezpected_Arrival_After]])*24</f>
        <v>21.999999999941792</v>
      </c>
      <c r="J535" s="7">
        <f>(Table1[[#This Row],[Actual_Arrival After]]-Table1[[#This Row],[Ezpected_Arrival_After]])</f>
        <v>0</v>
      </c>
      <c r="K535" s="7">
        <f>IF(Table1[[#This Row],[Actual_Arrival After]]&lt;=Table1[[#This Row],[Ezpected_Arrival_After]],1,0)</f>
        <v>1</v>
      </c>
      <c r="L535" s="7">
        <f>(Table1[[#This Row],[Actual_Arrival After]]-Table1[[#This Row],[Dispatch_After]])</f>
        <v>0</v>
      </c>
      <c r="M535" t="s">
        <v>2029</v>
      </c>
      <c r="N535">
        <v>916</v>
      </c>
      <c r="O535" s="16">
        <v>3341</v>
      </c>
      <c r="P535" s="16">
        <v>228</v>
      </c>
      <c r="Q535">
        <v>1</v>
      </c>
      <c r="R535" t="str">
        <f t="shared" si="34"/>
        <v>OK</v>
      </c>
      <c r="S535" t="s">
        <v>2034</v>
      </c>
      <c r="T535" t="s">
        <v>2038</v>
      </c>
      <c r="U535" t="s">
        <v>2088</v>
      </c>
      <c r="V535" t="s">
        <v>2095</v>
      </c>
      <c r="W535" t="s">
        <v>2096</v>
      </c>
      <c r="X535">
        <v>4.2</v>
      </c>
      <c r="Y535">
        <f t="shared" si="35"/>
        <v>4.2</v>
      </c>
      <c r="Z535" s="14" t="str">
        <f>LEFT(Table1[[#This Row],[Rating After]],3)</f>
        <v>4.2</v>
      </c>
      <c r="AA535" s="11">
        <f>Table1[[#This Row],[Revenue ($)]]/(Table1[[#This Row],[Distance (KM)]])</f>
        <v>3.6473799126637556</v>
      </c>
    </row>
    <row r="536" spans="1:27" x14ac:dyDescent="0.3">
      <c r="A536" t="s">
        <v>480</v>
      </c>
      <c r="B536" s="1" t="s">
        <v>1480</v>
      </c>
      <c r="C536" s="1" t="s">
        <v>2118</v>
      </c>
      <c r="D536" s="1" t="s">
        <v>1492</v>
      </c>
      <c r="E536" s="1" t="str">
        <f t="shared" si="33"/>
        <v>2024/01/20</v>
      </c>
      <c r="F536" s="1" t="s">
        <v>1490</v>
      </c>
      <c r="G536" t="str">
        <f t="shared" si="36"/>
        <v>2024/01/20</v>
      </c>
      <c r="H536" s="13" t="s">
        <v>2161</v>
      </c>
      <c r="I536" s="7">
        <f>(Table1[[#This Row],[Actual Arrival]]-Table1[[#This Row],[Ezpected_Arrival_After]])*24</f>
        <v>21</v>
      </c>
      <c r="J536" s="7">
        <f>(Table1[[#This Row],[Actual_Arrival After]]-Table1[[#This Row],[Ezpected_Arrival_After]])</f>
        <v>0</v>
      </c>
      <c r="K536" s="7">
        <f>IF(Table1[[#This Row],[Actual_Arrival After]]&lt;=Table1[[#This Row],[Ezpected_Arrival_After]],1,0)</f>
        <v>1</v>
      </c>
      <c r="L536" s="7">
        <f>(Table1[[#This Row],[Actual_Arrival After]]-Table1[[#This Row],[Dispatch_After]])</f>
        <v>0</v>
      </c>
      <c r="M536" t="s">
        <v>2032</v>
      </c>
      <c r="N536">
        <v>776</v>
      </c>
      <c r="O536" s="16">
        <v>2170</v>
      </c>
      <c r="P536" s="16">
        <v>55</v>
      </c>
      <c r="Q536">
        <v>16</v>
      </c>
      <c r="R536" t="str">
        <f t="shared" si="34"/>
        <v>OK</v>
      </c>
      <c r="S536" t="s">
        <v>2034</v>
      </c>
      <c r="T536" t="s">
        <v>2040</v>
      </c>
      <c r="U536" t="s">
        <v>2045</v>
      </c>
      <c r="V536" t="s">
        <v>2093</v>
      </c>
      <c r="W536" t="s">
        <v>2096</v>
      </c>
      <c r="X536">
        <v>4.7</v>
      </c>
      <c r="Y536">
        <f t="shared" si="35"/>
        <v>4.7</v>
      </c>
      <c r="Z536" s="14" t="str">
        <f>LEFT(Table1[[#This Row],[Rating After]],3)</f>
        <v>4.7</v>
      </c>
      <c r="AA536" s="11">
        <f>Table1[[#This Row],[Revenue ($)]]/(Table1[[#This Row],[Distance (KM)]])</f>
        <v>2.7963917525773194</v>
      </c>
    </row>
    <row r="537" spans="1:27" x14ac:dyDescent="0.3">
      <c r="A537" t="s">
        <v>479</v>
      </c>
      <c r="B537" s="1" t="s">
        <v>1479</v>
      </c>
      <c r="C537" s="1" t="s">
        <v>2118</v>
      </c>
      <c r="D537" s="1" t="s">
        <v>1491</v>
      </c>
      <c r="E537" s="1" t="str">
        <f t="shared" si="33"/>
        <v>2024/01/20</v>
      </c>
      <c r="F537" s="1" t="s">
        <v>1489</v>
      </c>
      <c r="G537" t="str">
        <f t="shared" si="36"/>
        <v>2024/01/20</v>
      </c>
      <c r="H537" s="13" t="s">
        <v>2161</v>
      </c>
      <c r="I537" s="7">
        <f>(Table1[[#This Row],[Actual Arrival]]-Table1[[#This Row],[Ezpected_Arrival_After]])*24</f>
        <v>20.000000000058208</v>
      </c>
      <c r="J537" s="7">
        <f>(Table1[[#This Row],[Actual_Arrival After]]-Table1[[#This Row],[Ezpected_Arrival_After]])</f>
        <v>0</v>
      </c>
      <c r="K537" s="7">
        <f>IF(Table1[[#This Row],[Actual_Arrival After]]&lt;=Table1[[#This Row],[Ezpected_Arrival_After]],1,0)</f>
        <v>1</v>
      </c>
      <c r="L537" s="7">
        <f>(Table1[[#This Row],[Actual_Arrival After]]-Table1[[#This Row],[Dispatch_After]])</f>
        <v>0</v>
      </c>
      <c r="M537" t="s">
        <v>2029</v>
      </c>
      <c r="N537">
        <v>313</v>
      </c>
      <c r="O537" s="16">
        <v>1549</v>
      </c>
      <c r="P537" s="16">
        <v>314</v>
      </c>
      <c r="Q537">
        <v>12</v>
      </c>
      <c r="R537" t="str">
        <f t="shared" si="34"/>
        <v>OK</v>
      </c>
      <c r="S537" t="s">
        <v>2034</v>
      </c>
      <c r="T537" t="s">
        <v>2039</v>
      </c>
      <c r="U537" t="s">
        <v>2052</v>
      </c>
      <c r="V537" t="s">
        <v>2093</v>
      </c>
      <c r="W537" t="s">
        <v>2097</v>
      </c>
      <c r="X537">
        <v>4</v>
      </c>
      <c r="Y537">
        <f t="shared" si="35"/>
        <v>4</v>
      </c>
      <c r="Z537" s="14" t="str">
        <f>LEFT(Table1[[#This Row],[Rating After]],3)</f>
        <v>4</v>
      </c>
      <c r="AA537" s="11">
        <f>Table1[[#This Row],[Revenue ($)]]/(Table1[[#This Row],[Distance (KM)]])</f>
        <v>4.9488817891373804</v>
      </c>
    </row>
    <row r="538" spans="1:27" x14ac:dyDescent="0.3">
      <c r="A538" t="s">
        <v>478</v>
      </c>
      <c r="B538" s="1" t="s">
        <v>1478</v>
      </c>
      <c r="C538" s="1" t="s">
        <v>2118</v>
      </c>
      <c r="D538" s="1" t="s">
        <v>1490</v>
      </c>
      <c r="E538" s="1" t="str">
        <f t="shared" si="33"/>
        <v>2024/01/20</v>
      </c>
      <c r="F538" s="1" t="s">
        <v>1488</v>
      </c>
      <c r="G538" t="str">
        <f t="shared" si="36"/>
        <v>2024/01/20</v>
      </c>
      <c r="H538" s="13" t="s">
        <v>2161</v>
      </c>
      <c r="I538" s="7">
        <f>(Table1[[#This Row],[Actual Arrival]]-Table1[[#This Row],[Ezpected_Arrival_After]])*24</f>
        <v>18.999999999941792</v>
      </c>
      <c r="J538" s="7">
        <f>(Table1[[#This Row],[Actual_Arrival After]]-Table1[[#This Row],[Ezpected_Arrival_After]])</f>
        <v>0</v>
      </c>
      <c r="K538" s="7">
        <f>IF(Table1[[#This Row],[Actual_Arrival After]]&lt;=Table1[[#This Row],[Ezpected_Arrival_After]],1,0)</f>
        <v>1</v>
      </c>
      <c r="L538" s="7">
        <f>(Table1[[#This Row],[Actual_Arrival After]]-Table1[[#This Row],[Dispatch_After]])</f>
        <v>0</v>
      </c>
      <c r="M538" t="s">
        <v>2031</v>
      </c>
      <c r="N538">
        <v>326</v>
      </c>
      <c r="O538" s="16">
        <v>3765</v>
      </c>
      <c r="P538" s="16">
        <v>178</v>
      </c>
      <c r="Q538">
        <v>21</v>
      </c>
      <c r="R538" t="str">
        <f t="shared" si="34"/>
        <v>OK</v>
      </c>
      <c r="S538" t="s">
        <v>2034</v>
      </c>
      <c r="T538" t="s">
        <v>2039</v>
      </c>
      <c r="U538" t="s">
        <v>2083</v>
      </c>
      <c r="V538" t="s">
        <v>2093</v>
      </c>
      <c r="W538" t="s">
        <v>2097</v>
      </c>
      <c r="X538">
        <v>3.8</v>
      </c>
      <c r="Y538">
        <f t="shared" si="35"/>
        <v>3.8</v>
      </c>
      <c r="Z538" s="14" t="str">
        <f>LEFT(Table1[[#This Row],[Rating After]],3)</f>
        <v>3.8</v>
      </c>
      <c r="AA538" s="11">
        <f>Table1[[#This Row],[Revenue ($)]]/(Table1[[#This Row],[Distance (KM)]])</f>
        <v>11.549079754601227</v>
      </c>
    </row>
    <row r="539" spans="1:27" x14ac:dyDescent="0.3">
      <c r="A539" t="s">
        <v>477</v>
      </c>
      <c r="B539" s="1" t="s">
        <v>1477</v>
      </c>
      <c r="C539" s="1" t="s">
        <v>2118</v>
      </c>
      <c r="D539" s="1" t="s">
        <v>1489</v>
      </c>
      <c r="E539" s="1" t="str">
        <f t="shared" si="33"/>
        <v>2024/01/20</v>
      </c>
      <c r="F539" s="1" t="s">
        <v>1487</v>
      </c>
      <c r="G539" t="str">
        <f t="shared" si="36"/>
        <v>2024/01/20</v>
      </c>
      <c r="H539" s="13" t="s">
        <v>2161</v>
      </c>
      <c r="I539" s="7">
        <f>(Table1[[#This Row],[Actual Arrival]]-Table1[[#This Row],[Ezpected_Arrival_After]])*24</f>
        <v>18</v>
      </c>
      <c r="J539" s="7">
        <f>(Table1[[#This Row],[Actual_Arrival After]]-Table1[[#This Row],[Ezpected_Arrival_After]])</f>
        <v>0</v>
      </c>
      <c r="K539" s="7">
        <f>IF(Table1[[#This Row],[Actual_Arrival After]]&lt;=Table1[[#This Row],[Ezpected_Arrival_After]],1,0)</f>
        <v>1</v>
      </c>
      <c r="L539" s="7">
        <f>(Table1[[#This Row],[Actual_Arrival After]]-Table1[[#This Row],[Dispatch_After]])</f>
        <v>0</v>
      </c>
      <c r="M539" t="s">
        <v>2027</v>
      </c>
      <c r="N539">
        <v>144</v>
      </c>
      <c r="O539" s="16">
        <v>3086</v>
      </c>
      <c r="P539" s="16">
        <v>677</v>
      </c>
      <c r="Q539">
        <v>25</v>
      </c>
      <c r="R539" t="str">
        <f t="shared" si="34"/>
        <v>OK</v>
      </c>
      <c r="S539" t="s">
        <v>2033</v>
      </c>
      <c r="T539" t="s">
        <v>2039</v>
      </c>
      <c r="U539" t="s">
        <v>2043</v>
      </c>
      <c r="V539" t="s">
        <v>2095</v>
      </c>
      <c r="W539" t="s">
        <v>2097</v>
      </c>
      <c r="X539">
        <v>4.2</v>
      </c>
      <c r="Y539">
        <f t="shared" si="35"/>
        <v>4.2</v>
      </c>
      <c r="Z539" s="14" t="str">
        <f>LEFT(Table1[[#This Row],[Rating After]],3)</f>
        <v>4.2</v>
      </c>
      <c r="AA539" s="11">
        <f>Table1[[#This Row],[Revenue ($)]]/(Table1[[#This Row],[Distance (KM)]])</f>
        <v>21.430555555555557</v>
      </c>
    </row>
    <row r="540" spans="1:27" x14ac:dyDescent="0.3">
      <c r="A540" t="s">
        <v>476</v>
      </c>
      <c r="B540" s="1" t="s">
        <v>1476</v>
      </c>
      <c r="C540" s="1" t="s">
        <v>2118</v>
      </c>
      <c r="D540" s="1" t="s">
        <v>1488</v>
      </c>
      <c r="E540" s="1" t="str">
        <f t="shared" si="33"/>
        <v>2024/01/20</v>
      </c>
      <c r="F540" s="1" t="s">
        <v>1486</v>
      </c>
      <c r="G540" t="str">
        <f t="shared" si="36"/>
        <v>2024/01/20</v>
      </c>
      <c r="H540" s="13" t="s">
        <v>2161</v>
      </c>
      <c r="I540" s="7">
        <f>(Table1[[#This Row],[Actual Arrival]]-Table1[[#This Row],[Ezpected_Arrival_After]])*24</f>
        <v>17.000000000058208</v>
      </c>
      <c r="J540" s="7">
        <f>(Table1[[#This Row],[Actual_Arrival After]]-Table1[[#This Row],[Ezpected_Arrival_After]])</f>
        <v>0</v>
      </c>
      <c r="K540" s="7">
        <f>IF(Table1[[#This Row],[Actual_Arrival After]]&lt;=Table1[[#This Row],[Ezpected_Arrival_After]],1,0)</f>
        <v>1</v>
      </c>
      <c r="L540" s="7">
        <f>(Table1[[#This Row],[Actual_Arrival After]]-Table1[[#This Row],[Dispatch_After]])</f>
        <v>0</v>
      </c>
      <c r="M540" t="s">
        <v>2031</v>
      </c>
      <c r="N540">
        <v>537</v>
      </c>
      <c r="O540" s="16">
        <v>571</v>
      </c>
      <c r="P540" s="16">
        <v>190</v>
      </c>
      <c r="Q540">
        <v>5</v>
      </c>
      <c r="R540" t="str">
        <f t="shared" si="34"/>
        <v>OK</v>
      </c>
      <c r="S540" t="s">
        <v>2036</v>
      </c>
      <c r="T540" t="s">
        <v>2037</v>
      </c>
      <c r="U540" t="s">
        <v>2053</v>
      </c>
      <c r="V540" t="s">
        <v>2092</v>
      </c>
      <c r="W540" t="s">
        <v>2096</v>
      </c>
      <c r="X540">
        <v>3.8</v>
      </c>
      <c r="Y540">
        <f t="shared" si="35"/>
        <v>3.8</v>
      </c>
      <c r="Z540" s="14" t="str">
        <f>LEFT(Table1[[#This Row],[Rating After]],3)</f>
        <v>3.8</v>
      </c>
      <c r="AA540" s="11">
        <f>Table1[[#This Row],[Revenue ($)]]/(Table1[[#This Row],[Distance (KM)]])</f>
        <v>1.0633147113594041</v>
      </c>
    </row>
    <row r="541" spans="1:27" x14ac:dyDescent="0.3">
      <c r="A541" t="s">
        <v>475</v>
      </c>
      <c r="B541" s="1" t="s">
        <v>1475</v>
      </c>
      <c r="C541" s="1" t="s">
        <v>2118</v>
      </c>
      <c r="D541" s="1" t="s">
        <v>1487</v>
      </c>
      <c r="E541" s="1" t="str">
        <f t="shared" si="33"/>
        <v>2024/01/20</v>
      </c>
      <c r="F541" s="1" t="s">
        <v>1485</v>
      </c>
      <c r="G541" t="str">
        <f t="shared" si="36"/>
        <v>2024/01/20</v>
      </c>
      <c r="H541" s="13" t="s">
        <v>2161</v>
      </c>
      <c r="I541" s="7">
        <f>(Table1[[#This Row],[Actual Arrival]]-Table1[[#This Row],[Ezpected_Arrival_After]])*24</f>
        <v>15.999999999941792</v>
      </c>
      <c r="J541" s="7">
        <f>(Table1[[#This Row],[Actual_Arrival After]]-Table1[[#This Row],[Ezpected_Arrival_After]])</f>
        <v>0</v>
      </c>
      <c r="K541" s="7">
        <f>IF(Table1[[#This Row],[Actual_Arrival After]]&lt;=Table1[[#This Row],[Ezpected_Arrival_After]],1,0)</f>
        <v>1</v>
      </c>
      <c r="L541" s="7">
        <f>(Table1[[#This Row],[Actual_Arrival After]]-Table1[[#This Row],[Dispatch_After]])</f>
        <v>0</v>
      </c>
      <c r="M541" t="s">
        <v>2031</v>
      </c>
      <c r="N541">
        <v>290</v>
      </c>
      <c r="O541" s="16">
        <v>3135</v>
      </c>
      <c r="P541" s="16">
        <v>230</v>
      </c>
      <c r="Q541">
        <v>4</v>
      </c>
      <c r="R541" t="str">
        <f t="shared" si="34"/>
        <v>OK</v>
      </c>
      <c r="S541" t="s">
        <v>2035</v>
      </c>
      <c r="T541" t="s">
        <v>2039</v>
      </c>
      <c r="U541" t="s">
        <v>2061</v>
      </c>
      <c r="V541" t="s">
        <v>2095</v>
      </c>
      <c r="W541" t="s">
        <v>2096</v>
      </c>
      <c r="X541">
        <v>4.7</v>
      </c>
      <c r="Y541">
        <f t="shared" si="35"/>
        <v>4.7</v>
      </c>
      <c r="Z541" s="14" t="str">
        <f>LEFT(Table1[[#This Row],[Rating After]],3)</f>
        <v>4.7</v>
      </c>
      <c r="AA541" s="11">
        <f>Table1[[#This Row],[Revenue ($)]]/(Table1[[#This Row],[Distance (KM)]])</f>
        <v>10.810344827586206</v>
      </c>
    </row>
    <row r="542" spans="1:27" x14ac:dyDescent="0.3">
      <c r="A542" t="s">
        <v>474</v>
      </c>
      <c r="B542" s="1" t="s">
        <v>1474</v>
      </c>
      <c r="C542" s="1" t="s">
        <v>2118</v>
      </c>
      <c r="D542" s="1" t="s">
        <v>1486</v>
      </c>
      <c r="E542" s="1" t="str">
        <f t="shared" si="33"/>
        <v>2024/01/20</v>
      </c>
      <c r="F542" s="1" t="s">
        <v>1484</v>
      </c>
      <c r="G542" t="str">
        <f t="shared" si="36"/>
        <v>2024/01/20</v>
      </c>
      <c r="H542" s="13" t="s">
        <v>2161</v>
      </c>
      <c r="I542" s="7">
        <f>(Table1[[#This Row],[Actual Arrival]]-Table1[[#This Row],[Ezpected_Arrival_After]])*24</f>
        <v>15</v>
      </c>
      <c r="J542" s="7">
        <f>(Table1[[#This Row],[Actual_Arrival After]]-Table1[[#This Row],[Ezpected_Arrival_After]])</f>
        <v>0</v>
      </c>
      <c r="K542" s="7">
        <f>IF(Table1[[#This Row],[Actual_Arrival After]]&lt;=Table1[[#This Row],[Ezpected_Arrival_After]],1,0)</f>
        <v>1</v>
      </c>
      <c r="L542" s="7">
        <f>(Table1[[#This Row],[Actual_Arrival After]]-Table1[[#This Row],[Dispatch_After]])</f>
        <v>0</v>
      </c>
      <c r="M542" t="s">
        <v>2028</v>
      </c>
      <c r="N542">
        <v>206</v>
      </c>
      <c r="O542" s="16">
        <v>595</v>
      </c>
      <c r="P542" s="16">
        <v>112</v>
      </c>
      <c r="Q542">
        <v>21</v>
      </c>
      <c r="R542" t="str">
        <f t="shared" si="34"/>
        <v>OK</v>
      </c>
      <c r="S542" t="s">
        <v>2035</v>
      </c>
      <c r="T542" t="s">
        <v>2038</v>
      </c>
      <c r="U542" t="s">
        <v>2071</v>
      </c>
      <c r="V542" t="s">
        <v>2095</v>
      </c>
      <c r="W542" t="s">
        <v>2096</v>
      </c>
      <c r="Y542">
        <f t="shared" si="35"/>
        <v>4.2802816901408436</v>
      </c>
      <c r="Z542" s="14" t="str">
        <f>LEFT(Table1[[#This Row],[Rating After]],3)</f>
        <v>4.2</v>
      </c>
      <c r="AA542" s="11">
        <f>Table1[[#This Row],[Revenue ($)]]/(Table1[[#This Row],[Distance (KM)]])</f>
        <v>2.8883495145631066</v>
      </c>
    </row>
    <row r="543" spans="1:27" x14ac:dyDescent="0.3">
      <c r="A543" t="s">
        <v>473</v>
      </c>
      <c r="B543" s="1" t="s">
        <v>1473</v>
      </c>
      <c r="C543" s="1" t="s">
        <v>2118</v>
      </c>
      <c r="D543" s="1" t="s">
        <v>1485</v>
      </c>
      <c r="E543" s="1" t="str">
        <f t="shared" si="33"/>
        <v>2024/01/20</v>
      </c>
      <c r="F543" s="1" t="s">
        <v>1483</v>
      </c>
      <c r="G543" t="str">
        <f t="shared" si="36"/>
        <v>2024/01/20</v>
      </c>
      <c r="H543" s="13" t="s">
        <v>2161</v>
      </c>
      <c r="I543" s="7">
        <f>(Table1[[#This Row],[Actual Arrival]]-Table1[[#This Row],[Ezpected_Arrival_After]])*24</f>
        <v>14.000000000058208</v>
      </c>
      <c r="J543" s="7">
        <f>(Table1[[#This Row],[Actual_Arrival After]]-Table1[[#This Row],[Ezpected_Arrival_After]])</f>
        <v>0</v>
      </c>
      <c r="K543" s="7">
        <f>IF(Table1[[#This Row],[Actual_Arrival After]]&lt;=Table1[[#This Row],[Ezpected_Arrival_After]],1,0)</f>
        <v>1</v>
      </c>
      <c r="L543" s="7">
        <f>(Table1[[#This Row],[Actual_Arrival After]]-Table1[[#This Row],[Dispatch_After]])</f>
        <v>0</v>
      </c>
      <c r="M543" t="s">
        <v>2029</v>
      </c>
      <c r="N543">
        <v>324</v>
      </c>
      <c r="O543" s="16">
        <v>3941</v>
      </c>
      <c r="P543" s="16">
        <v>398</v>
      </c>
      <c r="Q543">
        <v>5</v>
      </c>
      <c r="R543" t="str">
        <f t="shared" si="34"/>
        <v>OK</v>
      </c>
      <c r="S543" t="s">
        <v>2034</v>
      </c>
      <c r="T543" t="s">
        <v>2039</v>
      </c>
      <c r="U543" t="s">
        <v>2084</v>
      </c>
      <c r="V543" t="s">
        <v>2095</v>
      </c>
      <c r="W543" t="s">
        <v>2096</v>
      </c>
      <c r="X543">
        <v>4.7</v>
      </c>
      <c r="Y543">
        <f t="shared" si="35"/>
        <v>4.7</v>
      </c>
      <c r="Z543" s="14" t="str">
        <f>LEFT(Table1[[#This Row],[Rating After]],3)</f>
        <v>4.7</v>
      </c>
      <c r="AA543" s="11">
        <f>Table1[[#This Row],[Revenue ($)]]/(Table1[[#This Row],[Distance (KM)]])</f>
        <v>12.163580246913581</v>
      </c>
    </row>
    <row r="544" spans="1:27" x14ac:dyDescent="0.3">
      <c r="A544" t="s">
        <v>472</v>
      </c>
      <c r="B544" s="1" t="s">
        <v>1472</v>
      </c>
      <c r="C544" s="1" t="s">
        <v>2118</v>
      </c>
      <c r="D544" s="1" t="s">
        <v>1484</v>
      </c>
      <c r="E544" s="1" t="str">
        <f t="shared" si="33"/>
        <v>2024/01/20</v>
      </c>
      <c r="F544" s="1" t="s">
        <v>1482</v>
      </c>
      <c r="G544" t="str">
        <f t="shared" si="36"/>
        <v>2024/01/20</v>
      </c>
      <c r="H544" s="13" t="s">
        <v>2161</v>
      </c>
      <c r="I544" s="7">
        <f>(Table1[[#This Row],[Actual Arrival]]-Table1[[#This Row],[Ezpected_Arrival_After]])*24</f>
        <v>12.999999999941792</v>
      </c>
      <c r="J544" s="7">
        <f>(Table1[[#This Row],[Actual_Arrival After]]-Table1[[#This Row],[Ezpected_Arrival_After]])</f>
        <v>0</v>
      </c>
      <c r="K544" s="7">
        <f>IF(Table1[[#This Row],[Actual_Arrival After]]&lt;=Table1[[#This Row],[Ezpected_Arrival_After]],1,0)</f>
        <v>1</v>
      </c>
      <c r="L544" s="7">
        <f>(Table1[[#This Row],[Actual_Arrival After]]-Table1[[#This Row],[Dispatch_After]])</f>
        <v>0</v>
      </c>
      <c r="M544" t="s">
        <v>2027</v>
      </c>
      <c r="N544">
        <v>826</v>
      </c>
      <c r="O544" s="16">
        <v>2106</v>
      </c>
      <c r="P544" s="16">
        <v>424</v>
      </c>
      <c r="Q544">
        <v>4</v>
      </c>
      <c r="R544" t="str">
        <f t="shared" si="34"/>
        <v>OK</v>
      </c>
      <c r="S544" t="s">
        <v>2036</v>
      </c>
      <c r="T544" t="s">
        <v>2039</v>
      </c>
      <c r="U544" t="s">
        <v>2081</v>
      </c>
      <c r="V544" t="s">
        <v>2092</v>
      </c>
      <c r="W544" t="s">
        <v>2097</v>
      </c>
      <c r="Y544">
        <f t="shared" si="35"/>
        <v>4.280555555555555</v>
      </c>
      <c r="Z544" s="14" t="str">
        <f>LEFT(Table1[[#This Row],[Rating After]],3)</f>
        <v>4.2</v>
      </c>
      <c r="AA544" s="11">
        <f>Table1[[#This Row],[Revenue ($)]]/(Table1[[#This Row],[Distance (KM)]])</f>
        <v>2.5496368038740922</v>
      </c>
    </row>
    <row r="545" spans="1:27" x14ac:dyDescent="0.3">
      <c r="A545" t="s">
        <v>471</v>
      </c>
      <c r="B545" s="1" t="s">
        <v>1471</v>
      </c>
      <c r="C545" s="1" t="s">
        <v>2118</v>
      </c>
      <c r="D545" s="1" t="s">
        <v>1483</v>
      </c>
      <c r="E545" s="1" t="str">
        <f t="shared" si="33"/>
        <v>2024/01/20</v>
      </c>
      <c r="F545" s="1" t="s">
        <v>1481</v>
      </c>
      <c r="G545" t="str">
        <f t="shared" si="36"/>
        <v>2024/01/20</v>
      </c>
      <c r="H545" s="13" t="s">
        <v>2161</v>
      </c>
      <c r="I545" s="7">
        <f>(Table1[[#This Row],[Actual Arrival]]-Table1[[#This Row],[Ezpected_Arrival_After]])*24</f>
        <v>12</v>
      </c>
      <c r="J545" s="7">
        <f>(Table1[[#This Row],[Actual_Arrival After]]-Table1[[#This Row],[Ezpected_Arrival_After]])</f>
        <v>0</v>
      </c>
      <c r="K545" s="7">
        <f>IF(Table1[[#This Row],[Actual_Arrival After]]&lt;=Table1[[#This Row],[Ezpected_Arrival_After]],1,0)</f>
        <v>1</v>
      </c>
      <c r="L545" s="7">
        <f>(Table1[[#This Row],[Actual_Arrival After]]-Table1[[#This Row],[Dispatch_After]])</f>
        <v>0</v>
      </c>
      <c r="M545" t="s">
        <v>2028</v>
      </c>
      <c r="N545">
        <v>896</v>
      </c>
      <c r="O545" s="16">
        <v>2495</v>
      </c>
      <c r="P545" s="16">
        <v>317</v>
      </c>
      <c r="Q545">
        <v>26</v>
      </c>
      <c r="R545" t="str">
        <f t="shared" si="34"/>
        <v>OK</v>
      </c>
      <c r="S545" t="s">
        <v>2034</v>
      </c>
      <c r="T545" t="s">
        <v>2040</v>
      </c>
      <c r="U545" t="s">
        <v>2049</v>
      </c>
      <c r="V545" t="s">
        <v>2093</v>
      </c>
      <c r="W545" t="s">
        <v>2097</v>
      </c>
      <c r="Y545">
        <f t="shared" si="35"/>
        <v>4.2134146341463401</v>
      </c>
      <c r="Z545" s="14" t="str">
        <f>LEFT(Table1[[#This Row],[Rating After]],3)</f>
        <v>4.2</v>
      </c>
      <c r="AA545" s="11">
        <f>Table1[[#This Row],[Revenue ($)]]/(Table1[[#This Row],[Distance (KM)]])</f>
        <v>2.7845982142857144</v>
      </c>
    </row>
    <row r="546" spans="1:27" x14ac:dyDescent="0.3">
      <c r="A546" t="s">
        <v>470</v>
      </c>
      <c r="B546" s="1" t="s">
        <v>1470</v>
      </c>
      <c r="C546" s="1" t="s">
        <v>2117</v>
      </c>
      <c r="D546" s="1" t="s">
        <v>1482</v>
      </c>
      <c r="E546" s="1" t="str">
        <f t="shared" si="33"/>
        <v>2024/01/20</v>
      </c>
      <c r="F546" s="1" t="s">
        <v>1480</v>
      </c>
      <c r="G546" t="str">
        <f t="shared" si="36"/>
        <v>2024/01/20</v>
      </c>
      <c r="H546" s="13" t="s">
        <v>2161</v>
      </c>
      <c r="I546" s="7">
        <f>(Table1[[#This Row],[Actual Arrival]]-Table1[[#This Row],[Ezpected_Arrival_After]])*24</f>
        <v>11.000000000058208</v>
      </c>
      <c r="J546" s="7">
        <f>(Table1[[#This Row],[Actual_Arrival After]]-Table1[[#This Row],[Ezpected_Arrival_After]])</f>
        <v>0</v>
      </c>
      <c r="K546" s="7">
        <f>IF(Table1[[#This Row],[Actual_Arrival After]]&lt;=Table1[[#This Row],[Ezpected_Arrival_After]],1,0)</f>
        <v>1</v>
      </c>
      <c r="L546" s="7">
        <f>(Table1[[#This Row],[Actual_Arrival After]]-Table1[[#This Row],[Dispatch_After]])</f>
        <v>1</v>
      </c>
      <c r="M546" t="s">
        <v>2030</v>
      </c>
      <c r="N546">
        <v>83</v>
      </c>
      <c r="O546" s="16">
        <v>865</v>
      </c>
      <c r="P546" s="16">
        <v>444</v>
      </c>
      <c r="Q546">
        <v>5</v>
      </c>
      <c r="R546" t="str">
        <f t="shared" si="34"/>
        <v>OK</v>
      </c>
      <c r="S546" t="s">
        <v>2035</v>
      </c>
      <c r="T546" t="s">
        <v>2037</v>
      </c>
      <c r="U546" t="s">
        <v>2090</v>
      </c>
      <c r="V546" t="s">
        <v>2093</v>
      </c>
      <c r="W546" t="s">
        <v>2097</v>
      </c>
      <c r="X546">
        <v>4.2</v>
      </c>
      <c r="Y546">
        <f t="shared" si="35"/>
        <v>4.2</v>
      </c>
      <c r="Z546" s="14" t="str">
        <f>LEFT(Table1[[#This Row],[Rating After]],3)</f>
        <v>4.2</v>
      </c>
      <c r="AA546" s="11">
        <f>Table1[[#This Row],[Revenue ($)]]/(Table1[[#This Row],[Distance (KM)]])</f>
        <v>10.421686746987952</v>
      </c>
    </row>
    <row r="547" spans="1:27" x14ac:dyDescent="0.3">
      <c r="A547" t="s">
        <v>469</v>
      </c>
      <c r="B547" s="1" t="s">
        <v>1469</v>
      </c>
      <c r="C547" s="1" t="s">
        <v>2117</v>
      </c>
      <c r="D547" s="1" t="s">
        <v>1481</v>
      </c>
      <c r="E547" s="1" t="str">
        <f t="shared" si="33"/>
        <v>2024/01/20</v>
      </c>
      <c r="F547" s="1" t="s">
        <v>1479</v>
      </c>
      <c r="G547" t="str">
        <f t="shared" si="36"/>
        <v>2024/01/20</v>
      </c>
      <c r="H547" s="13" t="s">
        <v>2161</v>
      </c>
      <c r="I547" s="7">
        <f>(Table1[[#This Row],[Actual Arrival]]-Table1[[#This Row],[Ezpected_Arrival_After]])*24</f>
        <v>9.9999999999417923</v>
      </c>
      <c r="J547" s="7">
        <f>(Table1[[#This Row],[Actual_Arrival After]]-Table1[[#This Row],[Ezpected_Arrival_After]])</f>
        <v>0</v>
      </c>
      <c r="K547" s="7">
        <f>IF(Table1[[#This Row],[Actual_Arrival After]]&lt;=Table1[[#This Row],[Ezpected_Arrival_After]],1,0)</f>
        <v>1</v>
      </c>
      <c r="L547" s="7">
        <f>(Table1[[#This Row],[Actual_Arrival After]]-Table1[[#This Row],[Dispatch_After]])</f>
        <v>1</v>
      </c>
      <c r="M547" t="s">
        <v>2031</v>
      </c>
      <c r="N547">
        <v>245</v>
      </c>
      <c r="O547" s="16">
        <v>3824</v>
      </c>
      <c r="P547" s="16">
        <v>209</v>
      </c>
      <c r="Q547">
        <v>18</v>
      </c>
      <c r="R547" t="str">
        <f t="shared" si="34"/>
        <v>OK</v>
      </c>
      <c r="S547" t="s">
        <v>2035</v>
      </c>
      <c r="T547" t="s">
        <v>2038</v>
      </c>
      <c r="U547" t="s">
        <v>2043</v>
      </c>
      <c r="V547" t="s">
        <v>2094</v>
      </c>
      <c r="W547" t="s">
        <v>2097</v>
      </c>
      <c r="X547">
        <v>4</v>
      </c>
      <c r="Y547">
        <f t="shared" si="35"/>
        <v>4</v>
      </c>
      <c r="Z547" s="14" t="str">
        <f>LEFT(Table1[[#This Row],[Rating After]],3)</f>
        <v>4</v>
      </c>
      <c r="AA547" s="11">
        <f>Table1[[#This Row],[Revenue ($)]]/(Table1[[#This Row],[Distance (KM)]])</f>
        <v>15.608163265306123</v>
      </c>
    </row>
    <row r="548" spans="1:27" x14ac:dyDescent="0.3">
      <c r="A548" t="s">
        <v>468</v>
      </c>
      <c r="B548" s="1" t="s">
        <v>1468</v>
      </c>
      <c r="C548" s="1" t="s">
        <v>2117</v>
      </c>
      <c r="D548" s="1" t="s">
        <v>1480</v>
      </c>
      <c r="E548" s="1" t="str">
        <f t="shared" si="33"/>
        <v>2024/01/20</v>
      </c>
      <c r="F548" s="1" t="s">
        <v>1478</v>
      </c>
      <c r="G548" t="str">
        <f t="shared" si="36"/>
        <v>2024/01/20</v>
      </c>
      <c r="H548" s="13" t="s">
        <v>2161</v>
      </c>
      <c r="I548" s="7">
        <f>(Table1[[#This Row],[Actual Arrival]]-Table1[[#This Row],[Ezpected_Arrival_After]])*24</f>
        <v>9</v>
      </c>
      <c r="J548" s="7">
        <f>(Table1[[#This Row],[Actual_Arrival After]]-Table1[[#This Row],[Ezpected_Arrival_After]])</f>
        <v>0</v>
      </c>
      <c r="K548" s="7">
        <f>IF(Table1[[#This Row],[Actual_Arrival After]]&lt;=Table1[[#This Row],[Ezpected_Arrival_After]],1,0)</f>
        <v>1</v>
      </c>
      <c r="L548" s="7">
        <f>(Table1[[#This Row],[Actual_Arrival After]]-Table1[[#This Row],[Dispatch_After]])</f>
        <v>1</v>
      </c>
      <c r="M548" t="s">
        <v>2029</v>
      </c>
      <c r="N548">
        <v>918</v>
      </c>
      <c r="O548" s="16">
        <v>1873</v>
      </c>
      <c r="P548" s="16">
        <v>620</v>
      </c>
      <c r="Q548">
        <v>5</v>
      </c>
      <c r="R548" t="str">
        <f t="shared" si="34"/>
        <v>OK</v>
      </c>
      <c r="S548" t="s">
        <v>2034</v>
      </c>
      <c r="T548" t="s">
        <v>2039</v>
      </c>
      <c r="U548" t="s">
        <v>2071</v>
      </c>
      <c r="V548" t="s">
        <v>2091</v>
      </c>
      <c r="W548" t="s">
        <v>2097</v>
      </c>
      <c r="Y548">
        <f t="shared" si="35"/>
        <v>4.2415584415584409</v>
      </c>
      <c r="Z548" s="14" t="str">
        <f>LEFT(Table1[[#This Row],[Rating After]],3)</f>
        <v>4.2</v>
      </c>
      <c r="AA548" s="11">
        <f>Table1[[#This Row],[Revenue ($)]]/(Table1[[#This Row],[Distance (KM)]])</f>
        <v>2.0403050108932463</v>
      </c>
    </row>
    <row r="549" spans="1:27" x14ac:dyDescent="0.3">
      <c r="A549" t="s">
        <v>467</v>
      </c>
      <c r="B549" s="1" t="s">
        <v>1467</v>
      </c>
      <c r="C549" s="1" t="s">
        <v>2117</v>
      </c>
      <c r="D549" s="1" t="s">
        <v>1479</v>
      </c>
      <c r="E549" s="1" t="str">
        <f t="shared" si="33"/>
        <v>2024/01/20</v>
      </c>
      <c r="F549" s="1" t="s">
        <v>1477</v>
      </c>
      <c r="G549" t="str">
        <f t="shared" si="36"/>
        <v>2024/01/20</v>
      </c>
      <c r="H549" s="13" t="s">
        <v>2161</v>
      </c>
      <c r="I549" s="7">
        <f>(Table1[[#This Row],[Actual Arrival]]-Table1[[#This Row],[Ezpected_Arrival_After]])*24</f>
        <v>8.0000000000582077</v>
      </c>
      <c r="J549" s="7">
        <f>(Table1[[#This Row],[Actual_Arrival After]]-Table1[[#This Row],[Ezpected_Arrival_After]])</f>
        <v>0</v>
      </c>
      <c r="K549" s="7">
        <f>IF(Table1[[#This Row],[Actual_Arrival After]]&lt;=Table1[[#This Row],[Ezpected_Arrival_After]],1,0)</f>
        <v>1</v>
      </c>
      <c r="L549" s="7">
        <f>(Table1[[#This Row],[Actual_Arrival After]]-Table1[[#This Row],[Dispatch_After]])</f>
        <v>1</v>
      </c>
      <c r="M549" t="s">
        <v>2027</v>
      </c>
      <c r="N549">
        <v>115</v>
      </c>
      <c r="O549" s="16">
        <v>4850</v>
      </c>
      <c r="P549" s="16">
        <v>692</v>
      </c>
      <c r="Q549">
        <v>27</v>
      </c>
      <c r="R549" t="str">
        <f t="shared" si="34"/>
        <v>OK</v>
      </c>
      <c r="S549" t="s">
        <v>2033</v>
      </c>
      <c r="T549" t="s">
        <v>2040</v>
      </c>
      <c r="U549" t="s">
        <v>2089</v>
      </c>
      <c r="V549" t="s">
        <v>2093</v>
      </c>
      <c r="W549" t="s">
        <v>2096</v>
      </c>
      <c r="X549">
        <v>4.5</v>
      </c>
      <c r="Y549">
        <f t="shared" si="35"/>
        <v>4.5</v>
      </c>
      <c r="Z549" s="14" t="str">
        <f>LEFT(Table1[[#This Row],[Rating After]],3)</f>
        <v>4.5</v>
      </c>
      <c r="AA549" s="11">
        <f>Table1[[#This Row],[Revenue ($)]]/(Table1[[#This Row],[Distance (KM)]])</f>
        <v>42.173913043478258</v>
      </c>
    </row>
    <row r="550" spans="1:27" x14ac:dyDescent="0.3">
      <c r="A550" t="s">
        <v>466</v>
      </c>
      <c r="B550" s="1" t="s">
        <v>1466</v>
      </c>
      <c r="C550" s="1" t="s">
        <v>2117</v>
      </c>
      <c r="D550" s="1" t="s">
        <v>1478</v>
      </c>
      <c r="E550" s="1" t="str">
        <f t="shared" si="33"/>
        <v>2024/01/20</v>
      </c>
      <c r="F550" s="1" t="s">
        <v>1476</v>
      </c>
      <c r="G550" t="str">
        <f t="shared" si="36"/>
        <v>2024/01/20</v>
      </c>
      <c r="H550" s="13" t="s">
        <v>2161</v>
      </c>
      <c r="I550" s="7">
        <f>(Table1[[#This Row],[Actual Arrival]]-Table1[[#This Row],[Ezpected_Arrival_After]])*24</f>
        <v>6.9999999999417923</v>
      </c>
      <c r="J550" s="7">
        <f>(Table1[[#This Row],[Actual_Arrival After]]-Table1[[#This Row],[Ezpected_Arrival_After]])</f>
        <v>0</v>
      </c>
      <c r="K550" s="7">
        <f>IF(Table1[[#This Row],[Actual_Arrival After]]&lt;=Table1[[#This Row],[Ezpected_Arrival_After]],1,0)</f>
        <v>1</v>
      </c>
      <c r="L550" s="7">
        <f>(Table1[[#This Row],[Actual_Arrival After]]-Table1[[#This Row],[Dispatch_After]])</f>
        <v>1</v>
      </c>
      <c r="M550" t="s">
        <v>2032</v>
      </c>
      <c r="N550">
        <v>451</v>
      </c>
      <c r="O550" s="16">
        <v>2927</v>
      </c>
      <c r="P550" s="16">
        <v>760</v>
      </c>
      <c r="Q550">
        <v>2</v>
      </c>
      <c r="R550" t="str">
        <f t="shared" si="34"/>
        <v>OK</v>
      </c>
      <c r="S550" t="s">
        <v>2036</v>
      </c>
      <c r="T550" t="s">
        <v>2038</v>
      </c>
      <c r="U550" t="s">
        <v>2088</v>
      </c>
      <c r="V550" t="s">
        <v>2094</v>
      </c>
      <c r="W550" t="s">
        <v>2097</v>
      </c>
      <c r="X550">
        <v>4.2</v>
      </c>
      <c r="Y550">
        <f t="shared" si="35"/>
        <v>4.2</v>
      </c>
      <c r="Z550" s="14" t="str">
        <f>LEFT(Table1[[#This Row],[Rating After]],3)</f>
        <v>4.2</v>
      </c>
      <c r="AA550" s="11">
        <f>Table1[[#This Row],[Revenue ($)]]/(Table1[[#This Row],[Distance (KM)]])</f>
        <v>6.4900221729490024</v>
      </c>
    </row>
    <row r="551" spans="1:27" x14ac:dyDescent="0.3">
      <c r="A551" t="s">
        <v>465</v>
      </c>
      <c r="B551" s="1" t="s">
        <v>1465</v>
      </c>
      <c r="C551" s="1" t="s">
        <v>2117</v>
      </c>
      <c r="D551" s="1" t="s">
        <v>1477</v>
      </c>
      <c r="E551" s="1" t="str">
        <f t="shared" si="33"/>
        <v>2024/01/20</v>
      </c>
      <c r="F551" s="1" t="s">
        <v>1475</v>
      </c>
      <c r="G551" t="str">
        <f t="shared" si="36"/>
        <v>2024/01/20</v>
      </c>
      <c r="H551" s="13" t="s">
        <v>2161</v>
      </c>
      <c r="I551" s="7">
        <f>(Table1[[#This Row],[Actual Arrival]]-Table1[[#This Row],[Ezpected_Arrival_After]])*24</f>
        <v>6</v>
      </c>
      <c r="J551" s="7">
        <f>(Table1[[#This Row],[Actual_Arrival After]]-Table1[[#This Row],[Ezpected_Arrival_After]])</f>
        <v>0</v>
      </c>
      <c r="K551" s="7">
        <f>IF(Table1[[#This Row],[Actual_Arrival After]]&lt;=Table1[[#This Row],[Ezpected_Arrival_After]],1,0)</f>
        <v>1</v>
      </c>
      <c r="L551" s="7">
        <f>(Table1[[#This Row],[Actual_Arrival After]]-Table1[[#This Row],[Dispatch_After]])</f>
        <v>1</v>
      </c>
      <c r="M551" t="s">
        <v>2027</v>
      </c>
      <c r="N551">
        <v>142</v>
      </c>
      <c r="O551" s="16">
        <v>3997</v>
      </c>
      <c r="P551" s="16">
        <v>756</v>
      </c>
      <c r="Q551">
        <v>20</v>
      </c>
      <c r="R551" t="str">
        <f t="shared" si="34"/>
        <v>OK</v>
      </c>
      <c r="S551" t="s">
        <v>2035</v>
      </c>
      <c r="T551" t="s">
        <v>2039</v>
      </c>
      <c r="U551" t="s">
        <v>2060</v>
      </c>
      <c r="V551" t="s">
        <v>2091</v>
      </c>
      <c r="W551" t="s">
        <v>2097</v>
      </c>
      <c r="X551">
        <v>4.5</v>
      </c>
      <c r="Y551">
        <f t="shared" si="35"/>
        <v>4.5</v>
      </c>
      <c r="Z551" s="14" t="str">
        <f>LEFT(Table1[[#This Row],[Rating After]],3)</f>
        <v>4.5</v>
      </c>
      <c r="AA551" s="11">
        <f>Table1[[#This Row],[Revenue ($)]]/(Table1[[#This Row],[Distance (KM)]])</f>
        <v>28.14788732394366</v>
      </c>
    </row>
    <row r="552" spans="1:27" x14ac:dyDescent="0.3">
      <c r="A552" t="s">
        <v>464</v>
      </c>
      <c r="B552" s="1" t="s">
        <v>1464</v>
      </c>
      <c r="C552" s="1" t="s">
        <v>2117</v>
      </c>
      <c r="D552" s="1" t="s">
        <v>1476</v>
      </c>
      <c r="E552" s="1" t="str">
        <f t="shared" si="33"/>
        <v>2024/01/20</v>
      </c>
      <c r="F552" s="1" t="s">
        <v>1474</v>
      </c>
      <c r="G552" t="str">
        <f t="shared" si="36"/>
        <v>2024/01/20</v>
      </c>
      <c r="H552" s="13" t="s">
        <v>2161</v>
      </c>
      <c r="I552" s="7">
        <f>(Table1[[#This Row],[Actual Arrival]]-Table1[[#This Row],[Ezpected_Arrival_After]])*24</f>
        <v>5.0000000000582077</v>
      </c>
      <c r="J552" s="7">
        <f>(Table1[[#This Row],[Actual_Arrival After]]-Table1[[#This Row],[Ezpected_Arrival_After]])</f>
        <v>0</v>
      </c>
      <c r="K552" s="7">
        <f>IF(Table1[[#This Row],[Actual_Arrival After]]&lt;=Table1[[#This Row],[Ezpected_Arrival_After]],1,0)</f>
        <v>1</v>
      </c>
      <c r="L552" s="7">
        <f>(Table1[[#This Row],[Actual_Arrival After]]-Table1[[#This Row],[Dispatch_After]])</f>
        <v>1</v>
      </c>
      <c r="M552" t="s">
        <v>2032</v>
      </c>
      <c r="N552">
        <v>339</v>
      </c>
      <c r="O552" s="16">
        <v>1448</v>
      </c>
      <c r="P552" s="16">
        <v>796</v>
      </c>
      <c r="Q552">
        <v>29</v>
      </c>
      <c r="R552" t="str">
        <f t="shared" si="34"/>
        <v>OK</v>
      </c>
      <c r="S552" t="s">
        <v>2036</v>
      </c>
      <c r="T552" t="s">
        <v>2040</v>
      </c>
      <c r="U552" t="s">
        <v>2064</v>
      </c>
      <c r="V552" t="s">
        <v>2093</v>
      </c>
      <c r="W552" t="s">
        <v>2097</v>
      </c>
      <c r="X552">
        <v>3.8</v>
      </c>
      <c r="Y552">
        <f t="shared" si="35"/>
        <v>3.8</v>
      </c>
      <c r="Z552" s="14" t="str">
        <f>LEFT(Table1[[#This Row],[Rating After]],3)</f>
        <v>3.8</v>
      </c>
      <c r="AA552" s="11">
        <f>Table1[[#This Row],[Revenue ($)]]/(Table1[[#This Row],[Distance (KM)]])</f>
        <v>4.2713864306784659</v>
      </c>
    </row>
    <row r="553" spans="1:27" x14ac:dyDescent="0.3">
      <c r="A553" t="s">
        <v>463</v>
      </c>
      <c r="B553" s="1" t="s">
        <v>1463</v>
      </c>
      <c r="C553" s="1" t="s">
        <v>2117</v>
      </c>
      <c r="D553" s="1" t="s">
        <v>1475</v>
      </c>
      <c r="E553" s="1" t="str">
        <f t="shared" si="33"/>
        <v>2024/01/20</v>
      </c>
      <c r="F553" s="1" t="s">
        <v>1473</v>
      </c>
      <c r="G553" t="str">
        <f t="shared" si="36"/>
        <v>2024/01/20</v>
      </c>
      <c r="H553" s="13" t="s">
        <v>2161</v>
      </c>
      <c r="I553" s="7">
        <f>(Table1[[#This Row],[Actual Arrival]]-Table1[[#This Row],[Ezpected_Arrival_After]])*24</f>
        <v>3.9999999999417923</v>
      </c>
      <c r="J553" s="7">
        <f>(Table1[[#This Row],[Actual_Arrival After]]-Table1[[#This Row],[Ezpected_Arrival_After]])</f>
        <v>0</v>
      </c>
      <c r="K553" s="7">
        <f>IF(Table1[[#This Row],[Actual_Arrival After]]&lt;=Table1[[#This Row],[Ezpected_Arrival_After]],1,0)</f>
        <v>1</v>
      </c>
      <c r="L553" s="7">
        <f>(Table1[[#This Row],[Actual_Arrival After]]-Table1[[#This Row],[Dispatch_After]])</f>
        <v>1</v>
      </c>
      <c r="M553" t="s">
        <v>2032</v>
      </c>
      <c r="N553">
        <v>826</v>
      </c>
      <c r="O553" s="16">
        <v>3220</v>
      </c>
      <c r="P553" s="16">
        <v>183</v>
      </c>
      <c r="Q553">
        <v>21</v>
      </c>
      <c r="R553" t="str">
        <f t="shared" si="34"/>
        <v>OK</v>
      </c>
      <c r="S553" t="s">
        <v>2036</v>
      </c>
      <c r="T553" t="s">
        <v>2040</v>
      </c>
      <c r="U553" t="s">
        <v>2068</v>
      </c>
      <c r="V553" t="s">
        <v>2095</v>
      </c>
      <c r="W553" t="s">
        <v>2097</v>
      </c>
      <c r="X553">
        <v>4</v>
      </c>
      <c r="Y553">
        <f t="shared" si="35"/>
        <v>4</v>
      </c>
      <c r="Z553" s="14" t="str">
        <f>LEFT(Table1[[#This Row],[Rating After]],3)</f>
        <v>4</v>
      </c>
      <c r="AA553" s="11">
        <f>Table1[[#This Row],[Revenue ($)]]/(Table1[[#This Row],[Distance (KM)]])</f>
        <v>3.8983050847457625</v>
      </c>
    </row>
    <row r="554" spans="1:27" x14ac:dyDescent="0.3">
      <c r="A554" t="s">
        <v>462</v>
      </c>
      <c r="B554" s="1" t="s">
        <v>1462</v>
      </c>
      <c r="C554" s="1" t="s">
        <v>2117</v>
      </c>
      <c r="D554" s="1" t="s">
        <v>1474</v>
      </c>
      <c r="E554" s="1" t="str">
        <f t="shared" si="33"/>
        <v>2024/01/20</v>
      </c>
      <c r="F554" s="1" t="s">
        <v>1472</v>
      </c>
      <c r="G554" t="str">
        <f t="shared" si="36"/>
        <v>2024/01/20</v>
      </c>
      <c r="H554" s="13" t="s">
        <v>2161</v>
      </c>
      <c r="I554" s="7">
        <f>(Table1[[#This Row],[Actual Arrival]]-Table1[[#This Row],[Ezpected_Arrival_After]])*24</f>
        <v>3</v>
      </c>
      <c r="J554" s="7">
        <f>(Table1[[#This Row],[Actual_Arrival After]]-Table1[[#This Row],[Ezpected_Arrival_After]])</f>
        <v>0</v>
      </c>
      <c r="K554" s="7">
        <f>IF(Table1[[#This Row],[Actual_Arrival After]]&lt;=Table1[[#This Row],[Ezpected_Arrival_After]],1,0)</f>
        <v>1</v>
      </c>
      <c r="L554" s="7">
        <f>(Table1[[#This Row],[Actual_Arrival After]]-Table1[[#This Row],[Dispatch_After]])</f>
        <v>1</v>
      </c>
      <c r="M554" t="s">
        <v>2029</v>
      </c>
      <c r="N554">
        <v>812</v>
      </c>
      <c r="O554" s="16">
        <v>3463</v>
      </c>
      <c r="P554" s="16">
        <v>409</v>
      </c>
      <c r="Q554">
        <v>18</v>
      </c>
      <c r="R554" t="str">
        <f t="shared" si="34"/>
        <v>OK</v>
      </c>
      <c r="S554" t="s">
        <v>2036</v>
      </c>
      <c r="T554" t="s">
        <v>2037</v>
      </c>
      <c r="U554" t="s">
        <v>2061</v>
      </c>
      <c r="V554" t="s">
        <v>2091</v>
      </c>
      <c r="W554" t="s">
        <v>2097</v>
      </c>
      <c r="X554">
        <v>3.8</v>
      </c>
      <c r="Y554">
        <f t="shared" si="35"/>
        <v>3.8</v>
      </c>
      <c r="Z554" s="14" t="str">
        <f>LEFT(Table1[[#This Row],[Rating After]],3)</f>
        <v>3.8</v>
      </c>
      <c r="AA554" s="11">
        <f>Table1[[#This Row],[Revenue ($)]]/(Table1[[#This Row],[Distance (KM)]])</f>
        <v>4.264778325123153</v>
      </c>
    </row>
    <row r="555" spans="1:27" x14ac:dyDescent="0.3">
      <c r="A555" t="s">
        <v>461</v>
      </c>
      <c r="B555" s="1" t="s">
        <v>1461</v>
      </c>
      <c r="C555" s="1" t="s">
        <v>2117</v>
      </c>
      <c r="D555" s="1" t="s">
        <v>1473</v>
      </c>
      <c r="E555" s="1" t="str">
        <f t="shared" si="33"/>
        <v>2024/01/20</v>
      </c>
      <c r="F555" s="1" t="s">
        <v>1471</v>
      </c>
      <c r="G555" t="str">
        <f t="shared" si="36"/>
        <v>2024/01/20</v>
      </c>
      <c r="H555" s="13" t="s">
        <v>2161</v>
      </c>
      <c r="I555" s="7">
        <f>(Table1[[#This Row],[Actual Arrival]]-Table1[[#This Row],[Ezpected_Arrival_After]])*24</f>
        <v>2.0000000000582077</v>
      </c>
      <c r="J555" s="7">
        <f>(Table1[[#This Row],[Actual_Arrival After]]-Table1[[#This Row],[Ezpected_Arrival_After]])</f>
        <v>0</v>
      </c>
      <c r="K555" s="7">
        <f>IF(Table1[[#This Row],[Actual_Arrival After]]&lt;=Table1[[#This Row],[Ezpected_Arrival_After]],1,0)</f>
        <v>1</v>
      </c>
      <c r="L555" s="7">
        <f>(Table1[[#This Row],[Actual_Arrival After]]-Table1[[#This Row],[Dispatch_After]])</f>
        <v>1</v>
      </c>
      <c r="M555" t="s">
        <v>2028</v>
      </c>
      <c r="N555">
        <v>206</v>
      </c>
      <c r="O555" s="16">
        <v>3376</v>
      </c>
      <c r="P555" s="16">
        <v>558</v>
      </c>
      <c r="Q555">
        <v>2</v>
      </c>
      <c r="R555" t="str">
        <f t="shared" si="34"/>
        <v>OK</v>
      </c>
      <c r="S555" t="s">
        <v>2036</v>
      </c>
      <c r="T555" t="s">
        <v>2039</v>
      </c>
      <c r="U555" t="s">
        <v>2072</v>
      </c>
      <c r="V555" t="s">
        <v>2092</v>
      </c>
      <c r="W555" t="s">
        <v>2097</v>
      </c>
      <c r="X555">
        <v>4.2</v>
      </c>
      <c r="Y555">
        <f t="shared" si="35"/>
        <v>4.2</v>
      </c>
      <c r="Z555" s="14" t="str">
        <f>LEFT(Table1[[#This Row],[Rating After]],3)</f>
        <v>4.2</v>
      </c>
      <c r="AA555" s="11">
        <f>Table1[[#This Row],[Revenue ($)]]/(Table1[[#This Row],[Distance (KM)]])</f>
        <v>16.388349514563107</v>
      </c>
    </row>
    <row r="556" spans="1:27" x14ac:dyDescent="0.3">
      <c r="A556" t="s">
        <v>460</v>
      </c>
      <c r="B556" s="1" t="s">
        <v>1460</v>
      </c>
      <c r="C556" s="1" t="s">
        <v>2117</v>
      </c>
      <c r="D556" s="1" t="s">
        <v>1472</v>
      </c>
      <c r="E556" s="1" t="str">
        <f t="shared" si="33"/>
        <v>2024/01/20</v>
      </c>
      <c r="F556" s="1" t="s">
        <v>1470</v>
      </c>
      <c r="G556" t="str">
        <f t="shared" si="36"/>
        <v>2024/01/19</v>
      </c>
      <c r="H556" s="13" t="s">
        <v>2161</v>
      </c>
      <c r="I556" s="7">
        <f>(Table1[[#This Row],[Actual Arrival]]-Table1[[#This Row],[Ezpected_Arrival_After]])*24</f>
        <v>24.999999999941792</v>
      </c>
      <c r="J556" s="7">
        <f>(Table1[[#This Row],[Actual_Arrival After]]-Table1[[#This Row],[Ezpected_Arrival_After]])</f>
        <v>1</v>
      </c>
      <c r="K556" s="7">
        <f>IF(Table1[[#This Row],[Actual_Arrival After]]&lt;=Table1[[#This Row],[Ezpected_Arrival_After]],1,0)</f>
        <v>0</v>
      </c>
      <c r="L556" s="7">
        <f>(Table1[[#This Row],[Actual_Arrival After]]-Table1[[#This Row],[Dispatch_After]])</f>
        <v>1</v>
      </c>
      <c r="M556" t="s">
        <v>2031</v>
      </c>
      <c r="N556">
        <v>168</v>
      </c>
      <c r="O556" s="16">
        <v>1692</v>
      </c>
      <c r="P556" s="16">
        <v>464</v>
      </c>
      <c r="Q556">
        <v>14</v>
      </c>
      <c r="R556" t="str">
        <f t="shared" si="34"/>
        <v>OK</v>
      </c>
      <c r="S556" t="s">
        <v>2033</v>
      </c>
      <c r="T556" t="s">
        <v>2040</v>
      </c>
      <c r="U556" t="s">
        <v>2084</v>
      </c>
      <c r="V556" t="s">
        <v>2093</v>
      </c>
      <c r="W556" t="s">
        <v>2097</v>
      </c>
      <c r="X556">
        <v>4</v>
      </c>
      <c r="Y556">
        <f t="shared" si="35"/>
        <v>4</v>
      </c>
      <c r="Z556" s="14" t="str">
        <f>LEFT(Table1[[#This Row],[Rating After]],3)</f>
        <v>4</v>
      </c>
      <c r="AA556" s="11">
        <f>Table1[[#This Row],[Revenue ($)]]/(Table1[[#This Row],[Distance (KM)]])</f>
        <v>10.071428571428571</v>
      </c>
    </row>
    <row r="557" spans="1:27" x14ac:dyDescent="0.3">
      <c r="A557" t="s">
        <v>459</v>
      </c>
      <c r="B557" s="1" t="s">
        <v>1459</v>
      </c>
      <c r="C557" s="1" t="s">
        <v>2117</v>
      </c>
      <c r="D557" s="1" t="s">
        <v>1471</v>
      </c>
      <c r="E557" s="1" t="str">
        <f t="shared" si="33"/>
        <v>2024/01/20</v>
      </c>
      <c r="F557" s="1" t="s">
        <v>1469</v>
      </c>
      <c r="G557" t="str">
        <f t="shared" si="36"/>
        <v>2024/01/19</v>
      </c>
      <c r="H557" s="13" t="s">
        <v>2161</v>
      </c>
      <c r="I557" s="7">
        <f>(Table1[[#This Row],[Actual Arrival]]-Table1[[#This Row],[Ezpected_Arrival_After]])*24</f>
        <v>24</v>
      </c>
      <c r="J557" s="7">
        <f>(Table1[[#This Row],[Actual_Arrival After]]-Table1[[#This Row],[Ezpected_Arrival_After]])</f>
        <v>1</v>
      </c>
      <c r="K557" s="7">
        <f>IF(Table1[[#This Row],[Actual_Arrival After]]&lt;=Table1[[#This Row],[Ezpected_Arrival_After]],1,0)</f>
        <v>0</v>
      </c>
      <c r="L557" s="7">
        <f>(Table1[[#This Row],[Actual_Arrival After]]-Table1[[#This Row],[Dispatch_After]])</f>
        <v>1</v>
      </c>
      <c r="M557" t="s">
        <v>2032</v>
      </c>
      <c r="N557">
        <v>329</v>
      </c>
      <c r="O557" s="16">
        <v>697</v>
      </c>
      <c r="P557" s="16">
        <v>57</v>
      </c>
      <c r="Q557">
        <v>26</v>
      </c>
      <c r="R557" t="str">
        <f t="shared" si="34"/>
        <v>OK</v>
      </c>
      <c r="S557" t="s">
        <v>2033</v>
      </c>
      <c r="T557" t="s">
        <v>2038</v>
      </c>
      <c r="U557" t="s">
        <v>2087</v>
      </c>
      <c r="V557" t="s">
        <v>2094</v>
      </c>
      <c r="W557" t="s">
        <v>2097</v>
      </c>
      <c r="X557">
        <v>4</v>
      </c>
      <c r="Y557">
        <f t="shared" si="35"/>
        <v>4</v>
      </c>
      <c r="Z557" s="14" t="str">
        <f>LEFT(Table1[[#This Row],[Rating After]],3)</f>
        <v>4</v>
      </c>
      <c r="AA557" s="11">
        <f>Table1[[#This Row],[Revenue ($)]]/(Table1[[#This Row],[Distance (KM)]])</f>
        <v>2.1185410334346506</v>
      </c>
    </row>
    <row r="558" spans="1:27" x14ac:dyDescent="0.3">
      <c r="A558" t="s">
        <v>458</v>
      </c>
      <c r="B558" s="1" t="s">
        <v>1458</v>
      </c>
      <c r="C558" s="1" t="s">
        <v>2117</v>
      </c>
      <c r="D558" s="1" t="s">
        <v>1470</v>
      </c>
      <c r="E558" s="1" t="str">
        <f t="shared" si="33"/>
        <v>2024/01/19</v>
      </c>
      <c r="F558" s="1" t="s">
        <v>1468</v>
      </c>
      <c r="G558" t="str">
        <f t="shared" si="36"/>
        <v>2024/01/19</v>
      </c>
      <c r="H558" s="13" t="s">
        <v>2161</v>
      </c>
      <c r="I558" s="7">
        <f>(Table1[[#This Row],[Actual Arrival]]-Table1[[#This Row],[Ezpected_Arrival_After]])*24</f>
        <v>23.000000000058208</v>
      </c>
      <c r="J558" s="7">
        <f>(Table1[[#This Row],[Actual_Arrival After]]-Table1[[#This Row],[Ezpected_Arrival_After]])</f>
        <v>0</v>
      </c>
      <c r="K558" s="7">
        <f>IF(Table1[[#This Row],[Actual_Arrival After]]&lt;=Table1[[#This Row],[Ezpected_Arrival_After]],1,0)</f>
        <v>1</v>
      </c>
      <c r="L558" s="7">
        <f>(Table1[[#This Row],[Actual_Arrival After]]-Table1[[#This Row],[Dispatch_After]])</f>
        <v>0</v>
      </c>
      <c r="M558" t="s">
        <v>2032</v>
      </c>
      <c r="N558">
        <v>392</v>
      </c>
      <c r="O558" s="16">
        <v>2425</v>
      </c>
      <c r="P558" s="16">
        <v>150</v>
      </c>
      <c r="Q558">
        <v>5</v>
      </c>
      <c r="R558" t="str">
        <f t="shared" si="34"/>
        <v>OK</v>
      </c>
      <c r="S558" t="s">
        <v>2036</v>
      </c>
      <c r="T558" t="s">
        <v>2037</v>
      </c>
      <c r="U558" t="s">
        <v>2046</v>
      </c>
      <c r="V558" t="s">
        <v>2093</v>
      </c>
      <c r="W558" t="s">
        <v>2097</v>
      </c>
      <c r="X558">
        <v>4</v>
      </c>
      <c r="Y558">
        <f t="shared" si="35"/>
        <v>4</v>
      </c>
      <c r="Z558" s="14" t="str">
        <f>LEFT(Table1[[#This Row],[Rating After]],3)</f>
        <v>4</v>
      </c>
      <c r="AA558" s="11">
        <f>Table1[[#This Row],[Revenue ($)]]/(Table1[[#This Row],[Distance (KM)]])</f>
        <v>6.1862244897959187</v>
      </c>
    </row>
    <row r="559" spans="1:27" x14ac:dyDescent="0.3">
      <c r="A559" t="s">
        <v>457</v>
      </c>
      <c r="B559" s="1" t="s">
        <v>1457</v>
      </c>
      <c r="C559" s="1" t="s">
        <v>2117</v>
      </c>
      <c r="D559" s="1" t="s">
        <v>1469</v>
      </c>
      <c r="E559" s="1" t="str">
        <f t="shared" si="33"/>
        <v>2024/01/19</v>
      </c>
      <c r="F559" s="1" t="s">
        <v>1467</v>
      </c>
      <c r="G559" t="str">
        <f t="shared" si="36"/>
        <v>2024/01/19</v>
      </c>
      <c r="H559" s="13" t="s">
        <v>2161</v>
      </c>
      <c r="I559" s="7">
        <f>(Table1[[#This Row],[Actual Arrival]]-Table1[[#This Row],[Ezpected_Arrival_After]])*24</f>
        <v>21.999999999941792</v>
      </c>
      <c r="J559" s="7">
        <f>(Table1[[#This Row],[Actual_Arrival After]]-Table1[[#This Row],[Ezpected_Arrival_After]])</f>
        <v>0</v>
      </c>
      <c r="K559" s="7">
        <f>IF(Table1[[#This Row],[Actual_Arrival After]]&lt;=Table1[[#This Row],[Ezpected_Arrival_After]],1,0)</f>
        <v>1</v>
      </c>
      <c r="L559" s="7">
        <f>(Table1[[#This Row],[Actual_Arrival After]]-Table1[[#This Row],[Dispatch_After]])</f>
        <v>0</v>
      </c>
      <c r="M559" t="s">
        <v>2031</v>
      </c>
      <c r="N559">
        <v>616</v>
      </c>
      <c r="O559" s="16">
        <v>1917</v>
      </c>
      <c r="P559" s="16">
        <v>348</v>
      </c>
      <c r="Q559">
        <v>7</v>
      </c>
      <c r="R559" t="str">
        <f t="shared" si="34"/>
        <v>OK</v>
      </c>
      <c r="S559" t="s">
        <v>2033</v>
      </c>
      <c r="T559" t="s">
        <v>2040</v>
      </c>
      <c r="U559" t="s">
        <v>2055</v>
      </c>
      <c r="V559" t="s">
        <v>2093</v>
      </c>
      <c r="W559" t="s">
        <v>2097</v>
      </c>
      <c r="X559">
        <v>4</v>
      </c>
      <c r="Y559">
        <f t="shared" si="35"/>
        <v>4</v>
      </c>
      <c r="Z559" s="14" t="str">
        <f>LEFT(Table1[[#This Row],[Rating After]],3)</f>
        <v>4</v>
      </c>
      <c r="AA559" s="11">
        <f>Table1[[#This Row],[Revenue ($)]]/(Table1[[#This Row],[Distance (KM)]])</f>
        <v>3.1120129870129869</v>
      </c>
    </row>
    <row r="560" spans="1:27" x14ac:dyDescent="0.3">
      <c r="A560" t="s">
        <v>456</v>
      </c>
      <c r="B560" s="1" t="s">
        <v>1456</v>
      </c>
      <c r="C560" s="1" t="s">
        <v>2117</v>
      </c>
      <c r="D560" s="1" t="s">
        <v>1468</v>
      </c>
      <c r="E560" s="1" t="str">
        <f t="shared" si="33"/>
        <v>2024/01/19</v>
      </c>
      <c r="F560" s="1" t="s">
        <v>1466</v>
      </c>
      <c r="G560" t="str">
        <f t="shared" si="36"/>
        <v>2024/01/19</v>
      </c>
      <c r="H560" s="13" t="s">
        <v>2161</v>
      </c>
      <c r="I560" s="7">
        <f>(Table1[[#This Row],[Actual Arrival]]-Table1[[#This Row],[Ezpected_Arrival_After]])*24</f>
        <v>21</v>
      </c>
      <c r="J560" s="7">
        <f>(Table1[[#This Row],[Actual_Arrival After]]-Table1[[#This Row],[Ezpected_Arrival_After]])</f>
        <v>0</v>
      </c>
      <c r="K560" s="7">
        <f>IF(Table1[[#This Row],[Actual_Arrival After]]&lt;=Table1[[#This Row],[Ezpected_Arrival_After]],1,0)</f>
        <v>1</v>
      </c>
      <c r="L560" s="7">
        <f>(Table1[[#This Row],[Actual_Arrival After]]-Table1[[#This Row],[Dispatch_After]])</f>
        <v>0</v>
      </c>
      <c r="M560" t="s">
        <v>2028</v>
      </c>
      <c r="N560">
        <v>981</v>
      </c>
      <c r="O560" s="16">
        <v>1742</v>
      </c>
      <c r="P560" s="16">
        <v>624</v>
      </c>
      <c r="Q560">
        <v>29</v>
      </c>
      <c r="R560" t="str">
        <f t="shared" si="34"/>
        <v>OK</v>
      </c>
      <c r="S560" t="s">
        <v>2036</v>
      </c>
      <c r="T560" t="s">
        <v>2040</v>
      </c>
      <c r="U560" t="s">
        <v>2084</v>
      </c>
      <c r="V560" t="s">
        <v>2091</v>
      </c>
      <c r="W560" t="s">
        <v>2096</v>
      </c>
      <c r="X560">
        <v>4.7</v>
      </c>
      <c r="Y560">
        <f t="shared" si="35"/>
        <v>4.7</v>
      </c>
      <c r="Z560" s="14" t="str">
        <f>LEFT(Table1[[#This Row],[Rating After]],3)</f>
        <v>4.7</v>
      </c>
      <c r="AA560" s="11">
        <f>Table1[[#This Row],[Revenue ($)]]/(Table1[[#This Row],[Distance (KM)]])</f>
        <v>1.7757390417940877</v>
      </c>
    </row>
    <row r="561" spans="1:27" x14ac:dyDescent="0.3">
      <c r="A561" t="s">
        <v>455</v>
      </c>
      <c r="B561" s="1" t="s">
        <v>1455</v>
      </c>
      <c r="C561" s="1" t="s">
        <v>2117</v>
      </c>
      <c r="D561" s="1" t="s">
        <v>1467</v>
      </c>
      <c r="E561" s="1" t="str">
        <f t="shared" si="33"/>
        <v>2024/01/19</v>
      </c>
      <c r="F561" s="1" t="s">
        <v>1465</v>
      </c>
      <c r="G561" t="str">
        <f t="shared" si="36"/>
        <v>2024/01/19</v>
      </c>
      <c r="H561" s="13" t="s">
        <v>2161</v>
      </c>
      <c r="I561" s="7">
        <f>(Table1[[#This Row],[Actual Arrival]]-Table1[[#This Row],[Ezpected_Arrival_After]])*24</f>
        <v>20.000000000058208</v>
      </c>
      <c r="J561" s="7">
        <f>(Table1[[#This Row],[Actual_Arrival After]]-Table1[[#This Row],[Ezpected_Arrival_After]])</f>
        <v>0</v>
      </c>
      <c r="K561" s="7">
        <f>IF(Table1[[#This Row],[Actual_Arrival After]]&lt;=Table1[[#This Row],[Ezpected_Arrival_After]],1,0)</f>
        <v>1</v>
      </c>
      <c r="L561" s="7">
        <f>(Table1[[#This Row],[Actual_Arrival After]]-Table1[[#This Row],[Dispatch_After]])</f>
        <v>0</v>
      </c>
      <c r="M561" t="s">
        <v>2032</v>
      </c>
      <c r="N561">
        <v>908</v>
      </c>
      <c r="O561" s="16">
        <v>4377</v>
      </c>
      <c r="P561" s="16">
        <v>475</v>
      </c>
      <c r="Q561">
        <v>29</v>
      </c>
      <c r="R561" t="str">
        <f t="shared" si="34"/>
        <v>OK</v>
      </c>
      <c r="S561" t="s">
        <v>2035</v>
      </c>
      <c r="T561" t="s">
        <v>2038</v>
      </c>
      <c r="U561" t="s">
        <v>2072</v>
      </c>
      <c r="V561" t="s">
        <v>2094</v>
      </c>
      <c r="W561" t="s">
        <v>2097</v>
      </c>
      <c r="X561">
        <v>4</v>
      </c>
      <c r="Y561">
        <f t="shared" si="35"/>
        <v>4</v>
      </c>
      <c r="Z561" s="14" t="str">
        <f>LEFT(Table1[[#This Row],[Rating After]],3)</f>
        <v>4</v>
      </c>
      <c r="AA561" s="11">
        <f>Table1[[#This Row],[Revenue ($)]]/(Table1[[#This Row],[Distance (KM)]])</f>
        <v>4.820484581497797</v>
      </c>
    </row>
    <row r="562" spans="1:27" x14ac:dyDescent="0.3">
      <c r="A562" t="s">
        <v>454</v>
      </c>
      <c r="B562" s="1" t="s">
        <v>1454</v>
      </c>
      <c r="C562" s="1" t="s">
        <v>2117</v>
      </c>
      <c r="D562" s="1" t="s">
        <v>1466</v>
      </c>
      <c r="E562" s="1" t="str">
        <f t="shared" si="33"/>
        <v>2024/01/19</v>
      </c>
      <c r="F562" s="1" t="s">
        <v>1464</v>
      </c>
      <c r="G562" t="str">
        <f t="shared" si="36"/>
        <v>2024/01/19</v>
      </c>
      <c r="H562" s="13" t="s">
        <v>2161</v>
      </c>
      <c r="I562" s="7">
        <f>(Table1[[#This Row],[Actual Arrival]]-Table1[[#This Row],[Ezpected_Arrival_After]])*24</f>
        <v>18.999999999941792</v>
      </c>
      <c r="J562" s="7">
        <f>(Table1[[#This Row],[Actual_Arrival After]]-Table1[[#This Row],[Ezpected_Arrival_After]])</f>
        <v>0</v>
      </c>
      <c r="K562" s="7">
        <f>IF(Table1[[#This Row],[Actual_Arrival After]]&lt;=Table1[[#This Row],[Ezpected_Arrival_After]],1,0)</f>
        <v>1</v>
      </c>
      <c r="L562" s="7">
        <f>(Table1[[#This Row],[Actual_Arrival After]]-Table1[[#This Row],[Dispatch_After]])</f>
        <v>0</v>
      </c>
      <c r="M562" t="s">
        <v>2029</v>
      </c>
      <c r="N562">
        <v>202</v>
      </c>
      <c r="O562" s="16">
        <v>2822</v>
      </c>
      <c r="P562" s="16">
        <v>326</v>
      </c>
      <c r="Q562">
        <v>12</v>
      </c>
      <c r="R562" t="str">
        <f t="shared" si="34"/>
        <v>OK</v>
      </c>
      <c r="S562" t="s">
        <v>2036</v>
      </c>
      <c r="T562" t="s">
        <v>2040</v>
      </c>
      <c r="U562" t="s">
        <v>2057</v>
      </c>
      <c r="V562" t="s">
        <v>2093</v>
      </c>
      <c r="W562" t="s">
        <v>2096</v>
      </c>
      <c r="X562">
        <v>4.5</v>
      </c>
      <c r="Y562">
        <f t="shared" si="35"/>
        <v>4.5</v>
      </c>
      <c r="Z562" s="14" t="str">
        <f>LEFT(Table1[[#This Row],[Rating After]],3)</f>
        <v>4.5</v>
      </c>
      <c r="AA562" s="11">
        <f>Table1[[#This Row],[Revenue ($)]]/(Table1[[#This Row],[Distance (KM)]])</f>
        <v>13.970297029702971</v>
      </c>
    </row>
    <row r="563" spans="1:27" x14ac:dyDescent="0.3">
      <c r="A563" t="s">
        <v>453</v>
      </c>
      <c r="B563" s="1" t="s">
        <v>1453</v>
      </c>
      <c r="C563" s="1" t="s">
        <v>2117</v>
      </c>
      <c r="D563" s="1" t="s">
        <v>1465</v>
      </c>
      <c r="E563" s="1" t="str">
        <f t="shared" si="33"/>
        <v>2024/01/19</v>
      </c>
      <c r="F563" s="1" t="s">
        <v>1463</v>
      </c>
      <c r="G563" t="str">
        <f t="shared" si="36"/>
        <v>2024/01/19</v>
      </c>
      <c r="H563" s="13" t="s">
        <v>2161</v>
      </c>
      <c r="I563" s="7">
        <f>(Table1[[#This Row],[Actual Arrival]]-Table1[[#This Row],[Ezpected_Arrival_After]])*24</f>
        <v>18</v>
      </c>
      <c r="J563" s="7">
        <f>(Table1[[#This Row],[Actual_Arrival After]]-Table1[[#This Row],[Ezpected_Arrival_After]])</f>
        <v>0</v>
      </c>
      <c r="K563" s="7">
        <f>IF(Table1[[#This Row],[Actual_Arrival After]]&lt;=Table1[[#This Row],[Ezpected_Arrival_After]],1,0)</f>
        <v>1</v>
      </c>
      <c r="L563" s="7">
        <f>(Table1[[#This Row],[Actual_Arrival After]]-Table1[[#This Row],[Dispatch_After]])</f>
        <v>0</v>
      </c>
      <c r="M563" t="s">
        <v>2028</v>
      </c>
      <c r="N563">
        <v>293</v>
      </c>
      <c r="O563" s="16">
        <v>3622</v>
      </c>
      <c r="P563" s="16">
        <v>747</v>
      </c>
      <c r="Q563">
        <v>23</v>
      </c>
      <c r="R563" t="str">
        <f t="shared" si="34"/>
        <v>OK</v>
      </c>
      <c r="S563" t="s">
        <v>2034</v>
      </c>
      <c r="T563" t="s">
        <v>2039</v>
      </c>
      <c r="U563" t="s">
        <v>2043</v>
      </c>
      <c r="V563" t="s">
        <v>2094</v>
      </c>
      <c r="W563" t="s">
        <v>2097</v>
      </c>
      <c r="Y563">
        <f t="shared" si="35"/>
        <v>4.2263888888888879</v>
      </c>
      <c r="Z563" s="14" t="str">
        <f>LEFT(Table1[[#This Row],[Rating After]],3)</f>
        <v>4.2</v>
      </c>
      <c r="AA563" s="11">
        <f>Table1[[#This Row],[Revenue ($)]]/(Table1[[#This Row],[Distance (KM)]])</f>
        <v>12.361774744027304</v>
      </c>
    </row>
    <row r="564" spans="1:27" x14ac:dyDescent="0.3">
      <c r="A564" t="s">
        <v>452</v>
      </c>
      <c r="B564" s="1" t="s">
        <v>1452</v>
      </c>
      <c r="C564" s="1" t="s">
        <v>2117</v>
      </c>
      <c r="D564" s="1" t="s">
        <v>1464</v>
      </c>
      <c r="E564" s="1" t="str">
        <f t="shared" si="33"/>
        <v>2024/01/19</v>
      </c>
      <c r="F564" s="1" t="s">
        <v>1462</v>
      </c>
      <c r="G564" t="str">
        <f t="shared" si="36"/>
        <v>2024/01/19</v>
      </c>
      <c r="H564" s="13" t="s">
        <v>2161</v>
      </c>
      <c r="I564" s="7">
        <f>(Table1[[#This Row],[Actual Arrival]]-Table1[[#This Row],[Ezpected_Arrival_After]])*24</f>
        <v>17.000000000058208</v>
      </c>
      <c r="J564" s="7">
        <f>(Table1[[#This Row],[Actual_Arrival After]]-Table1[[#This Row],[Ezpected_Arrival_After]])</f>
        <v>0</v>
      </c>
      <c r="K564" s="7">
        <f>IF(Table1[[#This Row],[Actual_Arrival After]]&lt;=Table1[[#This Row],[Ezpected_Arrival_After]],1,0)</f>
        <v>1</v>
      </c>
      <c r="L564" s="7">
        <f>(Table1[[#This Row],[Actual_Arrival After]]-Table1[[#This Row],[Dispatch_After]])</f>
        <v>0</v>
      </c>
      <c r="M564" t="s">
        <v>2030</v>
      </c>
      <c r="N564">
        <v>309</v>
      </c>
      <c r="O564" s="16">
        <v>4213</v>
      </c>
      <c r="P564" s="16">
        <v>273</v>
      </c>
      <c r="Q564">
        <v>8</v>
      </c>
      <c r="R564" t="str">
        <f t="shared" si="34"/>
        <v>OK</v>
      </c>
      <c r="S564" t="s">
        <v>2033</v>
      </c>
      <c r="T564" t="s">
        <v>2038</v>
      </c>
      <c r="U564" t="s">
        <v>2063</v>
      </c>
      <c r="V564" t="s">
        <v>2094</v>
      </c>
      <c r="W564" t="s">
        <v>2096</v>
      </c>
      <c r="X564">
        <v>3.8</v>
      </c>
      <c r="Y564">
        <f t="shared" si="35"/>
        <v>3.8</v>
      </c>
      <c r="Z564" s="14" t="str">
        <f>LEFT(Table1[[#This Row],[Rating After]],3)</f>
        <v>3.8</v>
      </c>
      <c r="AA564" s="11">
        <f>Table1[[#This Row],[Revenue ($)]]/(Table1[[#This Row],[Distance (KM)]])</f>
        <v>13.63430420711974</v>
      </c>
    </row>
    <row r="565" spans="1:27" x14ac:dyDescent="0.3">
      <c r="A565" t="s">
        <v>451</v>
      </c>
      <c r="B565" s="1" t="s">
        <v>1451</v>
      </c>
      <c r="C565" s="1" t="s">
        <v>2117</v>
      </c>
      <c r="D565" s="1" t="s">
        <v>1463</v>
      </c>
      <c r="E565" s="1" t="str">
        <f t="shared" si="33"/>
        <v>2024/01/19</v>
      </c>
      <c r="F565" s="1" t="s">
        <v>1461</v>
      </c>
      <c r="G565" t="str">
        <f t="shared" si="36"/>
        <v>2024/01/19</v>
      </c>
      <c r="H565" s="13" t="s">
        <v>2161</v>
      </c>
      <c r="I565" s="7">
        <f>(Table1[[#This Row],[Actual Arrival]]-Table1[[#This Row],[Ezpected_Arrival_After]])*24</f>
        <v>15.999999999941792</v>
      </c>
      <c r="J565" s="7">
        <f>(Table1[[#This Row],[Actual_Arrival After]]-Table1[[#This Row],[Ezpected_Arrival_After]])</f>
        <v>0</v>
      </c>
      <c r="K565" s="7">
        <f>IF(Table1[[#This Row],[Actual_Arrival After]]&lt;=Table1[[#This Row],[Ezpected_Arrival_After]],1,0)</f>
        <v>1</v>
      </c>
      <c r="L565" s="7">
        <f>(Table1[[#This Row],[Actual_Arrival After]]-Table1[[#This Row],[Dispatch_After]])</f>
        <v>0</v>
      </c>
      <c r="M565" t="s">
        <v>2031</v>
      </c>
      <c r="N565">
        <v>968</v>
      </c>
      <c r="O565" s="16">
        <v>1146</v>
      </c>
      <c r="P565" s="16">
        <v>568</v>
      </c>
      <c r="Q565">
        <v>17</v>
      </c>
      <c r="R565" t="str">
        <f t="shared" si="34"/>
        <v>OK</v>
      </c>
      <c r="S565" t="s">
        <v>2035</v>
      </c>
      <c r="T565" t="s">
        <v>2038</v>
      </c>
      <c r="U565" t="s">
        <v>2052</v>
      </c>
      <c r="V565" t="s">
        <v>2095</v>
      </c>
      <c r="W565" t="s">
        <v>2097</v>
      </c>
      <c r="X565">
        <v>4.7</v>
      </c>
      <c r="Y565">
        <f t="shared" si="35"/>
        <v>4.7</v>
      </c>
      <c r="Z565" s="14" t="str">
        <f>LEFT(Table1[[#This Row],[Rating After]],3)</f>
        <v>4.7</v>
      </c>
      <c r="AA565" s="11">
        <f>Table1[[#This Row],[Revenue ($)]]/(Table1[[#This Row],[Distance (KM)]])</f>
        <v>1.1838842975206612</v>
      </c>
    </row>
    <row r="566" spans="1:27" x14ac:dyDescent="0.3">
      <c r="A566" t="s">
        <v>450</v>
      </c>
      <c r="B566" s="1" t="s">
        <v>1450</v>
      </c>
      <c r="C566" s="1" t="s">
        <v>2117</v>
      </c>
      <c r="D566" s="1" t="s">
        <v>1462</v>
      </c>
      <c r="E566" s="1" t="str">
        <f t="shared" si="33"/>
        <v>2024/01/19</v>
      </c>
      <c r="F566" s="1" t="s">
        <v>1460</v>
      </c>
      <c r="G566" t="str">
        <f t="shared" si="36"/>
        <v>2024/01/19</v>
      </c>
      <c r="H566" s="13" t="s">
        <v>2161</v>
      </c>
      <c r="I566" s="7">
        <f>(Table1[[#This Row],[Actual Arrival]]-Table1[[#This Row],[Ezpected_Arrival_After]])*24</f>
        <v>15</v>
      </c>
      <c r="J566" s="7">
        <f>(Table1[[#This Row],[Actual_Arrival After]]-Table1[[#This Row],[Ezpected_Arrival_After]])</f>
        <v>0</v>
      </c>
      <c r="K566" s="7">
        <f>IF(Table1[[#This Row],[Actual_Arrival After]]&lt;=Table1[[#This Row],[Ezpected_Arrival_After]],1,0)</f>
        <v>1</v>
      </c>
      <c r="L566" s="7">
        <f>(Table1[[#This Row],[Actual_Arrival After]]-Table1[[#This Row],[Dispatch_After]])</f>
        <v>0</v>
      </c>
      <c r="M566" t="s">
        <v>2031</v>
      </c>
      <c r="N566">
        <v>505</v>
      </c>
      <c r="O566" s="16">
        <v>630</v>
      </c>
      <c r="P566" s="16">
        <v>620</v>
      </c>
      <c r="Q566">
        <v>27</v>
      </c>
      <c r="R566" t="str">
        <f t="shared" si="34"/>
        <v>OK</v>
      </c>
      <c r="S566" t="s">
        <v>2033</v>
      </c>
      <c r="T566" t="s">
        <v>2039</v>
      </c>
      <c r="U566" t="s">
        <v>2047</v>
      </c>
      <c r="V566" t="s">
        <v>2092</v>
      </c>
      <c r="W566" t="s">
        <v>2096</v>
      </c>
      <c r="X566">
        <v>4</v>
      </c>
      <c r="Y566">
        <f t="shared" si="35"/>
        <v>4</v>
      </c>
      <c r="Z566" s="14" t="str">
        <f>LEFT(Table1[[#This Row],[Rating After]],3)</f>
        <v>4</v>
      </c>
      <c r="AA566" s="11">
        <f>Table1[[#This Row],[Revenue ($)]]/(Table1[[#This Row],[Distance (KM)]])</f>
        <v>1.2475247524752475</v>
      </c>
    </row>
    <row r="567" spans="1:27" x14ac:dyDescent="0.3">
      <c r="A567" t="s">
        <v>449</v>
      </c>
      <c r="B567" s="1" t="s">
        <v>1449</v>
      </c>
      <c r="C567" s="1" t="s">
        <v>2117</v>
      </c>
      <c r="D567" s="1" t="s">
        <v>1461</v>
      </c>
      <c r="E567" s="1" t="str">
        <f t="shared" si="33"/>
        <v>2024/01/19</v>
      </c>
      <c r="F567" s="1" t="s">
        <v>1459</v>
      </c>
      <c r="G567" t="str">
        <f t="shared" si="36"/>
        <v>2024/01/19</v>
      </c>
      <c r="H567" s="13" t="s">
        <v>2161</v>
      </c>
      <c r="I567" s="7">
        <f>(Table1[[#This Row],[Actual Arrival]]-Table1[[#This Row],[Ezpected_Arrival_After]])*24</f>
        <v>14.000000000058208</v>
      </c>
      <c r="J567" s="7">
        <f>(Table1[[#This Row],[Actual_Arrival After]]-Table1[[#This Row],[Ezpected_Arrival_After]])</f>
        <v>0</v>
      </c>
      <c r="K567" s="7">
        <f>IF(Table1[[#This Row],[Actual_Arrival After]]&lt;=Table1[[#This Row],[Ezpected_Arrival_After]],1,0)</f>
        <v>1</v>
      </c>
      <c r="L567" s="7">
        <f>(Table1[[#This Row],[Actual_Arrival After]]-Table1[[#This Row],[Dispatch_After]])</f>
        <v>0</v>
      </c>
      <c r="M567" t="s">
        <v>2030</v>
      </c>
      <c r="N567">
        <v>718</v>
      </c>
      <c r="O567" s="16">
        <v>2311</v>
      </c>
      <c r="P567" s="16">
        <v>123</v>
      </c>
      <c r="Q567">
        <v>20</v>
      </c>
      <c r="R567" t="str">
        <f t="shared" si="34"/>
        <v>OK</v>
      </c>
      <c r="S567" t="s">
        <v>2035</v>
      </c>
      <c r="T567" t="s">
        <v>2039</v>
      </c>
      <c r="U567" t="s">
        <v>2079</v>
      </c>
      <c r="V567" t="s">
        <v>2092</v>
      </c>
      <c r="W567" t="s">
        <v>2096</v>
      </c>
      <c r="Y567">
        <f t="shared" si="35"/>
        <v>4.2649999999999979</v>
      </c>
      <c r="Z567" s="14" t="str">
        <f>LEFT(Table1[[#This Row],[Rating After]],3)</f>
        <v>4.2</v>
      </c>
      <c r="AA567" s="11">
        <f>Table1[[#This Row],[Revenue ($)]]/(Table1[[#This Row],[Distance (KM)]])</f>
        <v>3.2186629526462394</v>
      </c>
    </row>
    <row r="568" spans="1:27" x14ac:dyDescent="0.3">
      <c r="A568" t="s">
        <v>448</v>
      </c>
      <c r="B568" s="1" t="s">
        <v>1448</v>
      </c>
      <c r="C568" s="1" t="s">
        <v>2117</v>
      </c>
      <c r="D568" s="1" t="s">
        <v>1460</v>
      </c>
      <c r="E568" s="1" t="str">
        <f t="shared" si="33"/>
        <v>2024/01/19</v>
      </c>
      <c r="F568" s="1" t="s">
        <v>1458</v>
      </c>
      <c r="G568" t="str">
        <f t="shared" si="36"/>
        <v>2024/01/19</v>
      </c>
      <c r="H568" s="13" t="s">
        <v>2161</v>
      </c>
      <c r="I568" s="7">
        <f>(Table1[[#This Row],[Actual Arrival]]-Table1[[#This Row],[Ezpected_Arrival_After]])*24</f>
        <v>12.999999999941792</v>
      </c>
      <c r="J568" s="7">
        <f>(Table1[[#This Row],[Actual_Arrival After]]-Table1[[#This Row],[Ezpected_Arrival_After]])</f>
        <v>0</v>
      </c>
      <c r="K568" s="7">
        <f>IF(Table1[[#This Row],[Actual_Arrival After]]&lt;=Table1[[#This Row],[Ezpected_Arrival_After]],1,0)</f>
        <v>1</v>
      </c>
      <c r="L568" s="7">
        <f>(Table1[[#This Row],[Actual_Arrival After]]-Table1[[#This Row],[Dispatch_After]])</f>
        <v>0</v>
      </c>
      <c r="M568" t="s">
        <v>2028</v>
      </c>
      <c r="N568">
        <v>186</v>
      </c>
      <c r="O568" s="16">
        <v>1890</v>
      </c>
      <c r="P568" s="16">
        <v>501</v>
      </c>
      <c r="Q568">
        <v>25</v>
      </c>
      <c r="R568" t="str">
        <f t="shared" si="34"/>
        <v>OK</v>
      </c>
      <c r="S568" t="s">
        <v>2033</v>
      </c>
      <c r="T568" t="s">
        <v>2040</v>
      </c>
      <c r="U568" t="s">
        <v>2088</v>
      </c>
      <c r="V568" t="s">
        <v>2091</v>
      </c>
      <c r="W568" t="s">
        <v>2096</v>
      </c>
      <c r="X568">
        <v>4.7</v>
      </c>
      <c r="Y568">
        <f t="shared" si="35"/>
        <v>4.7</v>
      </c>
      <c r="Z568" s="14" t="str">
        <f>LEFT(Table1[[#This Row],[Rating After]],3)</f>
        <v>4.7</v>
      </c>
      <c r="AA568" s="11">
        <f>Table1[[#This Row],[Revenue ($)]]/(Table1[[#This Row],[Distance (KM)]])</f>
        <v>10.161290322580646</v>
      </c>
    </row>
    <row r="569" spans="1:27" x14ac:dyDescent="0.3">
      <c r="A569" t="s">
        <v>447</v>
      </c>
      <c r="B569" s="1" t="s">
        <v>1447</v>
      </c>
      <c r="C569" s="1" t="s">
        <v>2117</v>
      </c>
      <c r="D569" s="1" t="s">
        <v>1459</v>
      </c>
      <c r="E569" s="1" t="str">
        <f t="shared" si="33"/>
        <v>2024/01/19</v>
      </c>
      <c r="F569" s="1" t="s">
        <v>1457</v>
      </c>
      <c r="G569" t="str">
        <f t="shared" si="36"/>
        <v>2024/01/19</v>
      </c>
      <c r="H569" s="13" t="s">
        <v>2161</v>
      </c>
      <c r="I569" s="7">
        <f>(Table1[[#This Row],[Actual Arrival]]-Table1[[#This Row],[Ezpected_Arrival_After]])*24</f>
        <v>12</v>
      </c>
      <c r="J569" s="7">
        <f>(Table1[[#This Row],[Actual_Arrival After]]-Table1[[#This Row],[Ezpected_Arrival_After]])</f>
        <v>0</v>
      </c>
      <c r="K569" s="7">
        <f>IF(Table1[[#This Row],[Actual_Arrival After]]&lt;=Table1[[#This Row],[Ezpected_Arrival_After]],1,0)</f>
        <v>1</v>
      </c>
      <c r="L569" s="7">
        <f>(Table1[[#This Row],[Actual_Arrival After]]-Table1[[#This Row],[Dispatch_After]])</f>
        <v>0</v>
      </c>
      <c r="M569" t="s">
        <v>2032</v>
      </c>
      <c r="N569">
        <v>294</v>
      </c>
      <c r="O569" s="16">
        <v>1803</v>
      </c>
      <c r="P569" s="16">
        <v>463</v>
      </c>
      <c r="Q569">
        <v>11</v>
      </c>
      <c r="R569" t="str">
        <f t="shared" si="34"/>
        <v>OK</v>
      </c>
      <c r="S569" t="s">
        <v>2036</v>
      </c>
      <c r="T569" t="s">
        <v>2038</v>
      </c>
      <c r="U569" t="s">
        <v>2068</v>
      </c>
      <c r="V569" t="s">
        <v>2094</v>
      </c>
      <c r="W569" t="s">
        <v>2096</v>
      </c>
      <c r="Y569">
        <f t="shared" si="35"/>
        <v>4.1939759036144579</v>
      </c>
      <c r="Z569" s="14" t="str">
        <f>LEFT(Table1[[#This Row],[Rating After]],3)</f>
        <v>4.1</v>
      </c>
      <c r="AA569" s="11">
        <f>Table1[[#This Row],[Revenue ($)]]/(Table1[[#This Row],[Distance (KM)]])</f>
        <v>6.1326530612244898</v>
      </c>
    </row>
    <row r="570" spans="1:27" x14ac:dyDescent="0.3">
      <c r="A570" t="s">
        <v>446</v>
      </c>
      <c r="B570" s="1" t="s">
        <v>1446</v>
      </c>
      <c r="C570" s="1" t="s">
        <v>2116</v>
      </c>
      <c r="D570" s="1" t="s">
        <v>1458</v>
      </c>
      <c r="E570" s="1" t="str">
        <f t="shared" si="33"/>
        <v>2024/01/19</v>
      </c>
      <c r="F570" s="1" t="s">
        <v>1456</v>
      </c>
      <c r="G570" t="str">
        <f t="shared" si="36"/>
        <v>2024/01/19</v>
      </c>
      <c r="H570" s="13" t="s">
        <v>2161</v>
      </c>
      <c r="I570" s="7">
        <f>(Table1[[#This Row],[Actual Arrival]]-Table1[[#This Row],[Ezpected_Arrival_After]])*24</f>
        <v>11.000000000058208</v>
      </c>
      <c r="J570" s="7">
        <f>(Table1[[#This Row],[Actual_Arrival After]]-Table1[[#This Row],[Ezpected_Arrival_After]])</f>
        <v>0</v>
      </c>
      <c r="K570" s="7">
        <f>IF(Table1[[#This Row],[Actual_Arrival After]]&lt;=Table1[[#This Row],[Ezpected_Arrival_After]],1,0)</f>
        <v>1</v>
      </c>
      <c r="L570" s="7">
        <f>(Table1[[#This Row],[Actual_Arrival After]]-Table1[[#This Row],[Dispatch_After]])</f>
        <v>1</v>
      </c>
      <c r="M570" t="s">
        <v>2031</v>
      </c>
      <c r="N570">
        <v>303</v>
      </c>
      <c r="O570" s="16">
        <v>4497</v>
      </c>
      <c r="P570" s="16">
        <v>663</v>
      </c>
      <c r="Q570">
        <v>20</v>
      </c>
      <c r="R570" t="str">
        <f t="shared" si="34"/>
        <v>OK</v>
      </c>
      <c r="S570" t="s">
        <v>2034</v>
      </c>
      <c r="T570" t="s">
        <v>2039</v>
      </c>
      <c r="U570" t="s">
        <v>2066</v>
      </c>
      <c r="V570" t="s">
        <v>2094</v>
      </c>
      <c r="W570" t="s">
        <v>2097</v>
      </c>
      <c r="X570">
        <v>4.7</v>
      </c>
      <c r="Y570">
        <f t="shared" si="35"/>
        <v>4.7</v>
      </c>
      <c r="Z570" s="14" t="str">
        <f>LEFT(Table1[[#This Row],[Rating After]],3)</f>
        <v>4.7</v>
      </c>
      <c r="AA570" s="11">
        <f>Table1[[#This Row],[Revenue ($)]]/(Table1[[#This Row],[Distance (KM)]])</f>
        <v>14.841584158415841</v>
      </c>
    </row>
    <row r="571" spans="1:27" x14ac:dyDescent="0.3">
      <c r="A571" t="s">
        <v>445</v>
      </c>
      <c r="B571" s="1" t="s">
        <v>1445</v>
      </c>
      <c r="C571" s="1" t="s">
        <v>2116</v>
      </c>
      <c r="D571" s="1" t="s">
        <v>1457</v>
      </c>
      <c r="E571" s="1" t="str">
        <f t="shared" si="33"/>
        <v>2024/01/19</v>
      </c>
      <c r="F571" s="1" t="s">
        <v>1455</v>
      </c>
      <c r="G571" t="str">
        <f t="shared" si="36"/>
        <v>2024/01/19</v>
      </c>
      <c r="H571" s="13" t="s">
        <v>2161</v>
      </c>
      <c r="I571" s="7">
        <f>(Table1[[#This Row],[Actual Arrival]]-Table1[[#This Row],[Ezpected_Arrival_After]])*24</f>
        <v>9.9999999999417923</v>
      </c>
      <c r="J571" s="7">
        <f>(Table1[[#This Row],[Actual_Arrival After]]-Table1[[#This Row],[Ezpected_Arrival_After]])</f>
        <v>0</v>
      </c>
      <c r="K571" s="7">
        <f>IF(Table1[[#This Row],[Actual_Arrival After]]&lt;=Table1[[#This Row],[Ezpected_Arrival_After]],1,0)</f>
        <v>1</v>
      </c>
      <c r="L571" s="7">
        <f>(Table1[[#This Row],[Actual_Arrival After]]-Table1[[#This Row],[Dispatch_After]])</f>
        <v>1</v>
      </c>
      <c r="M571" t="s">
        <v>2030</v>
      </c>
      <c r="N571">
        <v>546</v>
      </c>
      <c r="O571" s="16">
        <v>4429</v>
      </c>
      <c r="P571" s="16">
        <v>426</v>
      </c>
      <c r="Q571">
        <v>26</v>
      </c>
      <c r="R571" t="str">
        <f t="shared" si="34"/>
        <v>OK</v>
      </c>
      <c r="S571" t="s">
        <v>2034</v>
      </c>
      <c r="T571" t="s">
        <v>2040</v>
      </c>
      <c r="U571" t="s">
        <v>2047</v>
      </c>
      <c r="V571" t="s">
        <v>2094</v>
      </c>
      <c r="W571" t="s">
        <v>2096</v>
      </c>
      <c r="X571">
        <v>3.8</v>
      </c>
      <c r="Y571">
        <f t="shared" si="35"/>
        <v>3.8</v>
      </c>
      <c r="Z571" s="14" t="str">
        <f>LEFT(Table1[[#This Row],[Rating After]],3)</f>
        <v>3.8</v>
      </c>
      <c r="AA571" s="11">
        <f>Table1[[#This Row],[Revenue ($)]]/(Table1[[#This Row],[Distance (KM)]])</f>
        <v>8.1117216117216113</v>
      </c>
    </row>
    <row r="572" spans="1:27" x14ac:dyDescent="0.3">
      <c r="A572" t="s">
        <v>444</v>
      </c>
      <c r="B572" s="1" t="s">
        <v>1444</v>
      </c>
      <c r="C572" s="1" t="s">
        <v>2116</v>
      </c>
      <c r="D572" s="1" t="s">
        <v>1456</v>
      </c>
      <c r="E572" s="1" t="str">
        <f t="shared" si="33"/>
        <v>2024/01/19</v>
      </c>
      <c r="F572" s="1" t="s">
        <v>1454</v>
      </c>
      <c r="G572" t="str">
        <f t="shared" si="36"/>
        <v>2024/01/19</v>
      </c>
      <c r="H572" s="13" t="s">
        <v>2161</v>
      </c>
      <c r="I572" s="7">
        <f>(Table1[[#This Row],[Actual Arrival]]-Table1[[#This Row],[Ezpected_Arrival_After]])*24</f>
        <v>9</v>
      </c>
      <c r="J572" s="7">
        <f>(Table1[[#This Row],[Actual_Arrival After]]-Table1[[#This Row],[Ezpected_Arrival_After]])</f>
        <v>0</v>
      </c>
      <c r="K572" s="7">
        <f>IF(Table1[[#This Row],[Actual_Arrival After]]&lt;=Table1[[#This Row],[Ezpected_Arrival_After]],1,0)</f>
        <v>1</v>
      </c>
      <c r="L572" s="7">
        <f>(Table1[[#This Row],[Actual_Arrival After]]-Table1[[#This Row],[Dispatch_After]])</f>
        <v>1</v>
      </c>
      <c r="M572" t="s">
        <v>2030</v>
      </c>
      <c r="N572">
        <v>523</v>
      </c>
      <c r="O572" s="16">
        <v>4485</v>
      </c>
      <c r="P572" s="16">
        <v>244</v>
      </c>
      <c r="Q572">
        <v>4</v>
      </c>
      <c r="R572" t="str">
        <f t="shared" si="34"/>
        <v>OK</v>
      </c>
      <c r="S572" t="s">
        <v>2035</v>
      </c>
      <c r="T572" t="s">
        <v>2039</v>
      </c>
      <c r="U572" t="s">
        <v>2075</v>
      </c>
      <c r="V572" t="s">
        <v>2092</v>
      </c>
      <c r="W572" t="s">
        <v>2097</v>
      </c>
      <c r="X572">
        <v>3.8</v>
      </c>
      <c r="Y572">
        <f t="shared" si="35"/>
        <v>3.8</v>
      </c>
      <c r="Z572" s="14" t="str">
        <f>LEFT(Table1[[#This Row],[Rating After]],3)</f>
        <v>3.8</v>
      </c>
      <c r="AA572" s="11">
        <f>Table1[[#This Row],[Revenue ($)]]/(Table1[[#This Row],[Distance (KM)]])</f>
        <v>8.5755258126195031</v>
      </c>
    </row>
    <row r="573" spans="1:27" x14ac:dyDescent="0.3">
      <c r="A573" t="s">
        <v>443</v>
      </c>
      <c r="B573" s="1" t="s">
        <v>1443</v>
      </c>
      <c r="C573" s="1" t="s">
        <v>2116</v>
      </c>
      <c r="D573" s="1" t="s">
        <v>1455</v>
      </c>
      <c r="E573" s="1" t="str">
        <f t="shared" si="33"/>
        <v>2024/01/19</v>
      </c>
      <c r="F573" s="1" t="s">
        <v>1453</v>
      </c>
      <c r="G573" t="str">
        <f t="shared" si="36"/>
        <v>2024/01/19</v>
      </c>
      <c r="H573" s="13" t="s">
        <v>2161</v>
      </c>
      <c r="I573" s="7">
        <f>(Table1[[#This Row],[Actual Arrival]]-Table1[[#This Row],[Ezpected_Arrival_After]])*24</f>
        <v>8.0000000000582077</v>
      </c>
      <c r="J573" s="7">
        <f>(Table1[[#This Row],[Actual_Arrival After]]-Table1[[#This Row],[Ezpected_Arrival_After]])</f>
        <v>0</v>
      </c>
      <c r="K573" s="7">
        <f>IF(Table1[[#This Row],[Actual_Arrival After]]&lt;=Table1[[#This Row],[Ezpected_Arrival_After]],1,0)</f>
        <v>1</v>
      </c>
      <c r="L573" s="7">
        <f>(Table1[[#This Row],[Actual_Arrival After]]-Table1[[#This Row],[Dispatch_After]])</f>
        <v>1</v>
      </c>
      <c r="M573" t="s">
        <v>2030</v>
      </c>
      <c r="N573">
        <v>889</v>
      </c>
      <c r="O573" s="16">
        <v>4073</v>
      </c>
      <c r="P573" s="16">
        <v>221</v>
      </c>
      <c r="Q573">
        <v>22</v>
      </c>
      <c r="R573" t="str">
        <f t="shared" si="34"/>
        <v>OK</v>
      </c>
      <c r="S573" t="s">
        <v>2034</v>
      </c>
      <c r="T573" t="s">
        <v>2038</v>
      </c>
      <c r="U573" t="s">
        <v>2067</v>
      </c>
      <c r="V573" t="s">
        <v>2095</v>
      </c>
      <c r="W573" t="s">
        <v>2097</v>
      </c>
      <c r="X573">
        <v>4.5</v>
      </c>
      <c r="Y573">
        <f t="shared" si="35"/>
        <v>4.5</v>
      </c>
      <c r="Z573" s="14" t="str">
        <f>LEFT(Table1[[#This Row],[Rating After]],3)</f>
        <v>4.5</v>
      </c>
      <c r="AA573" s="11">
        <f>Table1[[#This Row],[Revenue ($)]]/(Table1[[#This Row],[Distance (KM)]])</f>
        <v>4.5815523059617549</v>
      </c>
    </row>
    <row r="574" spans="1:27" x14ac:dyDescent="0.3">
      <c r="A574" t="s">
        <v>442</v>
      </c>
      <c r="B574" s="1" t="s">
        <v>1442</v>
      </c>
      <c r="C574" s="1" t="s">
        <v>2116</v>
      </c>
      <c r="D574" s="1" t="s">
        <v>1454</v>
      </c>
      <c r="E574" s="1" t="str">
        <f t="shared" si="33"/>
        <v>2024/01/19</v>
      </c>
      <c r="F574" s="1" t="s">
        <v>1452</v>
      </c>
      <c r="G574" t="str">
        <f t="shared" si="36"/>
        <v>2024/01/19</v>
      </c>
      <c r="H574" s="13" t="s">
        <v>2161</v>
      </c>
      <c r="I574" s="7">
        <f>(Table1[[#This Row],[Actual Arrival]]-Table1[[#This Row],[Ezpected_Arrival_After]])*24</f>
        <v>6.9999999999417923</v>
      </c>
      <c r="J574" s="7">
        <f>(Table1[[#This Row],[Actual_Arrival After]]-Table1[[#This Row],[Ezpected_Arrival_After]])</f>
        <v>0</v>
      </c>
      <c r="K574" s="7">
        <f>IF(Table1[[#This Row],[Actual_Arrival After]]&lt;=Table1[[#This Row],[Ezpected_Arrival_After]],1,0)</f>
        <v>1</v>
      </c>
      <c r="L574" s="7">
        <f>(Table1[[#This Row],[Actual_Arrival After]]-Table1[[#This Row],[Dispatch_After]])</f>
        <v>1</v>
      </c>
      <c r="M574" t="s">
        <v>2032</v>
      </c>
      <c r="N574">
        <v>620</v>
      </c>
      <c r="O574" s="16">
        <v>2683</v>
      </c>
      <c r="P574" s="16">
        <v>309</v>
      </c>
      <c r="Q574">
        <v>23</v>
      </c>
      <c r="R574" t="str">
        <f t="shared" si="34"/>
        <v>OK</v>
      </c>
      <c r="S574" t="s">
        <v>2034</v>
      </c>
      <c r="T574" t="s">
        <v>2038</v>
      </c>
      <c r="U574" t="s">
        <v>2051</v>
      </c>
      <c r="V574" t="s">
        <v>2091</v>
      </c>
      <c r="W574" t="s">
        <v>2096</v>
      </c>
      <c r="Y574">
        <f t="shared" si="35"/>
        <v>4.3169491525423709</v>
      </c>
      <c r="Z574" s="14" t="str">
        <f>LEFT(Table1[[#This Row],[Rating After]],3)</f>
        <v>4.3</v>
      </c>
      <c r="AA574" s="11">
        <f>Table1[[#This Row],[Revenue ($)]]/(Table1[[#This Row],[Distance (KM)]])</f>
        <v>4.3274193548387094</v>
      </c>
    </row>
    <row r="575" spans="1:27" x14ac:dyDescent="0.3">
      <c r="A575" t="s">
        <v>441</v>
      </c>
      <c r="B575" s="1" t="s">
        <v>1441</v>
      </c>
      <c r="C575" s="1" t="s">
        <v>2116</v>
      </c>
      <c r="D575" s="1" t="s">
        <v>1453</v>
      </c>
      <c r="E575" s="1" t="str">
        <f t="shared" si="33"/>
        <v>2024/01/19</v>
      </c>
      <c r="F575" s="1" t="s">
        <v>1451</v>
      </c>
      <c r="G575" t="str">
        <f t="shared" si="36"/>
        <v>2024/01/19</v>
      </c>
      <c r="H575" s="13" t="s">
        <v>2161</v>
      </c>
      <c r="I575" s="7">
        <f>(Table1[[#This Row],[Actual Arrival]]-Table1[[#This Row],[Ezpected_Arrival_After]])*24</f>
        <v>6</v>
      </c>
      <c r="J575" s="7">
        <f>(Table1[[#This Row],[Actual_Arrival After]]-Table1[[#This Row],[Ezpected_Arrival_After]])</f>
        <v>0</v>
      </c>
      <c r="K575" s="7">
        <f>IF(Table1[[#This Row],[Actual_Arrival After]]&lt;=Table1[[#This Row],[Ezpected_Arrival_After]],1,0)</f>
        <v>1</v>
      </c>
      <c r="L575" s="7">
        <f>(Table1[[#This Row],[Actual_Arrival After]]-Table1[[#This Row],[Dispatch_After]])</f>
        <v>1</v>
      </c>
      <c r="M575" t="s">
        <v>2028</v>
      </c>
      <c r="N575">
        <v>571</v>
      </c>
      <c r="O575" s="16">
        <v>2890</v>
      </c>
      <c r="P575" s="16">
        <v>290</v>
      </c>
      <c r="Q575">
        <v>7</v>
      </c>
      <c r="R575" t="str">
        <f t="shared" si="34"/>
        <v>OK</v>
      </c>
      <c r="S575" t="s">
        <v>2034</v>
      </c>
      <c r="T575" t="s">
        <v>2037</v>
      </c>
      <c r="U575" t="s">
        <v>2059</v>
      </c>
      <c r="V575" t="s">
        <v>2094</v>
      </c>
      <c r="W575" t="s">
        <v>2096</v>
      </c>
      <c r="X575">
        <v>4</v>
      </c>
      <c r="Y575">
        <f t="shared" si="35"/>
        <v>4</v>
      </c>
      <c r="Z575" s="14" t="str">
        <f>LEFT(Table1[[#This Row],[Rating After]],3)</f>
        <v>4</v>
      </c>
      <c r="AA575" s="11">
        <f>Table1[[#This Row],[Revenue ($)]]/(Table1[[#This Row],[Distance (KM)]])</f>
        <v>5.0612959719789838</v>
      </c>
    </row>
    <row r="576" spans="1:27" x14ac:dyDescent="0.3">
      <c r="A576" t="s">
        <v>440</v>
      </c>
      <c r="B576" s="1" t="s">
        <v>1440</v>
      </c>
      <c r="C576" s="1" t="s">
        <v>2116</v>
      </c>
      <c r="D576" s="1" t="s">
        <v>1452</v>
      </c>
      <c r="E576" s="1" t="str">
        <f t="shared" si="33"/>
        <v>2024/01/19</v>
      </c>
      <c r="F576" s="1" t="s">
        <v>1450</v>
      </c>
      <c r="G576" t="str">
        <f t="shared" si="36"/>
        <v>2024/01/19</v>
      </c>
      <c r="H576" s="13" t="s">
        <v>2161</v>
      </c>
      <c r="I576" s="7">
        <f>(Table1[[#This Row],[Actual Arrival]]-Table1[[#This Row],[Ezpected_Arrival_After]])*24</f>
        <v>5.0000000000582077</v>
      </c>
      <c r="J576" s="7">
        <f>(Table1[[#This Row],[Actual_Arrival After]]-Table1[[#This Row],[Ezpected_Arrival_After]])</f>
        <v>0</v>
      </c>
      <c r="K576" s="7">
        <f>IF(Table1[[#This Row],[Actual_Arrival After]]&lt;=Table1[[#This Row],[Ezpected_Arrival_After]],1,0)</f>
        <v>1</v>
      </c>
      <c r="L576" s="7">
        <f>(Table1[[#This Row],[Actual_Arrival After]]-Table1[[#This Row],[Dispatch_After]])</f>
        <v>1</v>
      </c>
      <c r="M576" t="s">
        <v>2027</v>
      </c>
      <c r="N576">
        <v>135</v>
      </c>
      <c r="O576" s="16">
        <v>604</v>
      </c>
      <c r="P576" s="16">
        <v>242</v>
      </c>
      <c r="Q576">
        <v>6</v>
      </c>
      <c r="R576" t="str">
        <f t="shared" si="34"/>
        <v>OK</v>
      </c>
      <c r="S576" t="s">
        <v>2033</v>
      </c>
      <c r="T576" t="s">
        <v>2038</v>
      </c>
      <c r="U576" t="s">
        <v>2054</v>
      </c>
      <c r="V576" t="s">
        <v>2091</v>
      </c>
      <c r="W576" t="s">
        <v>2097</v>
      </c>
      <c r="X576">
        <v>4.2</v>
      </c>
      <c r="Y576">
        <f t="shared" si="35"/>
        <v>4.2</v>
      </c>
      <c r="Z576" s="14" t="str">
        <f>LEFT(Table1[[#This Row],[Rating After]],3)</f>
        <v>4.2</v>
      </c>
      <c r="AA576" s="11">
        <f>Table1[[#This Row],[Revenue ($)]]/(Table1[[#This Row],[Distance (KM)]])</f>
        <v>4.4740740740740739</v>
      </c>
    </row>
    <row r="577" spans="1:27" x14ac:dyDescent="0.3">
      <c r="A577" t="s">
        <v>439</v>
      </c>
      <c r="B577" s="1" t="s">
        <v>1439</v>
      </c>
      <c r="C577" s="1" t="s">
        <v>2116</v>
      </c>
      <c r="D577" s="1" t="s">
        <v>1451</v>
      </c>
      <c r="E577" s="1" t="str">
        <f t="shared" si="33"/>
        <v>2024/01/19</v>
      </c>
      <c r="F577" s="1" t="s">
        <v>1449</v>
      </c>
      <c r="G577" t="str">
        <f t="shared" si="36"/>
        <v>2024/01/19</v>
      </c>
      <c r="H577" s="13" t="s">
        <v>2161</v>
      </c>
      <c r="I577" s="7">
        <f>(Table1[[#This Row],[Actual Arrival]]-Table1[[#This Row],[Ezpected_Arrival_After]])*24</f>
        <v>3.9999999999417923</v>
      </c>
      <c r="J577" s="7">
        <f>(Table1[[#This Row],[Actual_Arrival After]]-Table1[[#This Row],[Ezpected_Arrival_After]])</f>
        <v>0</v>
      </c>
      <c r="K577" s="7">
        <f>IF(Table1[[#This Row],[Actual_Arrival After]]&lt;=Table1[[#This Row],[Ezpected_Arrival_After]],1,0)</f>
        <v>1</v>
      </c>
      <c r="L577" s="7">
        <f>(Table1[[#This Row],[Actual_Arrival After]]-Table1[[#This Row],[Dispatch_After]])</f>
        <v>1</v>
      </c>
      <c r="M577" t="s">
        <v>2029</v>
      </c>
      <c r="N577">
        <v>779</v>
      </c>
      <c r="O577" s="16">
        <v>4017</v>
      </c>
      <c r="P577" s="16">
        <v>583</v>
      </c>
      <c r="Q577">
        <v>12</v>
      </c>
      <c r="R577" t="str">
        <f t="shared" si="34"/>
        <v>OK</v>
      </c>
      <c r="S577" t="s">
        <v>2033</v>
      </c>
      <c r="T577" t="s">
        <v>2039</v>
      </c>
      <c r="U577" t="s">
        <v>2069</v>
      </c>
      <c r="V577" t="s">
        <v>2095</v>
      </c>
      <c r="W577" t="s">
        <v>2096</v>
      </c>
      <c r="X577">
        <v>4.5</v>
      </c>
      <c r="Y577">
        <f t="shared" si="35"/>
        <v>4.5</v>
      </c>
      <c r="Z577" s="14" t="str">
        <f>LEFT(Table1[[#This Row],[Rating After]],3)</f>
        <v>4.5</v>
      </c>
      <c r="AA577" s="11">
        <f>Table1[[#This Row],[Revenue ($)]]/(Table1[[#This Row],[Distance (KM)]])</f>
        <v>5.1566110397946083</v>
      </c>
    </row>
    <row r="578" spans="1:27" x14ac:dyDescent="0.3">
      <c r="A578" t="s">
        <v>438</v>
      </c>
      <c r="B578" s="1" t="s">
        <v>1438</v>
      </c>
      <c r="C578" s="1" t="s">
        <v>2116</v>
      </c>
      <c r="D578" s="1" t="s">
        <v>1450</v>
      </c>
      <c r="E578" s="1" t="str">
        <f t="shared" ref="E578:E641" si="37">TEXT(D578,"yyyy/mm/dd")</f>
        <v>2024/01/19</v>
      </c>
      <c r="F578" s="1" t="s">
        <v>1448</v>
      </c>
      <c r="G578" t="str">
        <f t="shared" si="36"/>
        <v>2024/01/19</v>
      </c>
      <c r="H578" s="13" t="s">
        <v>2161</v>
      </c>
      <c r="I578" s="7">
        <f>(Table1[[#This Row],[Actual Arrival]]-Table1[[#This Row],[Ezpected_Arrival_After]])*24</f>
        <v>3</v>
      </c>
      <c r="J578" s="7">
        <f>(Table1[[#This Row],[Actual_Arrival After]]-Table1[[#This Row],[Ezpected_Arrival_After]])</f>
        <v>0</v>
      </c>
      <c r="K578" s="7">
        <f>IF(Table1[[#This Row],[Actual_Arrival After]]&lt;=Table1[[#This Row],[Ezpected_Arrival_After]],1,0)</f>
        <v>1</v>
      </c>
      <c r="L578" s="7">
        <f>(Table1[[#This Row],[Actual_Arrival After]]-Table1[[#This Row],[Dispatch_After]])</f>
        <v>1</v>
      </c>
      <c r="M578" t="s">
        <v>2029</v>
      </c>
      <c r="N578">
        <v>981</v>
      </c>
      <c r="O578" s="16">
        <v>1500</v>
      </c>
      <c r="P578" s="16">
        <v>600</v>
      </c>
      <c r="Q578">
        <v>5</v>
      </c>
      <c r="R578" t="str">
        <f t="shared" ref="R578:R641" si="38">IF(Q578&lt;=0, "Flag Record", "OK")</f>
        <v>OK</v>
      </c>
      <c r="S578" t="s">
        <v>2033</v>
      </c>
      <c r="T578" t="s">
        <v>2040</v>
      </c>
      <c r="U578" t="s">
        <v>2070</v>
      </c>
      <c r="V578" t="s">
        <v>2092</v>
      </c>
      <c r="W578" t="s">
        <v>2096</v>
      </c>
      <c r="X578">
        <v>4.5</v>
      </c>
      <c r="Y578">
        <f t="shared" ref="Y578:Y641" si="39">IF(ISBLANK(X578), AVERAGEIFS(X:X, V:V, V578, W:W, W578), X578)</f>
        <v>4.5</v>
      </c>
      <c r="Z578" s="14" t="str">
        <f>LEFT(Table1[[#This Row],[Rating After]],3)</f>
        <v>4.5</v>
      </c>
      <c r="AA578" s="11">
        <f>Table1[[#This Row],[Revenue ($)]]/(Table1[[#This Row],[Distance (KM)]])</f>
        <v>1.5290519877675841</v>
      </c>
    </row>
    <row r="579" spans="1:27" x14ac:dyDescent="0.3">
      <c r="A579" t="s">
        <v>437</v>
      </c>
      <c r="B579" s="1" t="s">
        <v>1437</v>
      </c>
      <c r="C579" s="1" t="s">
        <v>2116</v>
      </c>
      <c r="D579" s="1" t="s">
        <v>1449</v>
      </c>
      <c r="E579" s="1" t="str">
        <f t="shared" si="37"/>
        <v>2024/01/19</v>
      </c>
      <c r="F579" s="1" t="s">
        <v>1447</v>
      </c>
      <c r="G579" t="str">
        <f t="shared" si="36"/>
        <v>2024/01/19</v>
      </c>
      <c r="H579" s="13" t="s">
        <v>2161</v>
      </c>
      <c r="I579" s="7">
        <f>(Table1[[#This Row],[Actual Arrival]]-Table1[[#This Row],[Ezpected_Arrival_After]])*24</f>
        <v>2.0000000000582077</v>
      </c>
      <c r="J579" s="7">
        <f>(Table1[[#This Row],[Actual_Arrival After]]-Table1[[#This Row],[Ezpected_Arrival_After]])</f>
        <v>0</v>
      </c>
      <c r="K579" s="7">
        <f>IF(Table1[[#This Row],[Actual_Arrival After]]&lt;=Table1[[#This Row],[Ezpected_Arrival_After]],1,0)</f>
        <v>1</v>
      </c>
      <c r="L579" s="7">
        <f>(Table1[[#This Row],[Actual_Arrival After]]-Table1[[#This Row],[Dispatch_After]])</f>
        <v>1</v>
      </c>
      <c r="M579" t="s">
        <v>2027</v>
      </c>
      <c r="N579">
        <v>493</v>
      </c>
      <c r="O579" s="16">
        <v>4008</v>
      </c>
      <c r="P579" s="16">
        <v>631</v>
      </c>
      <c r="Q579">
        <v>19</v>
      </c>
      <c r="R579" t="str">
        <f t="shared" si="38"/>
        <v>OK</v>
      </c>
      <c r="S579" t="s">
        <v>2034</v>
      </c>
      <c r="T579" t="s">
        <v>2038</v>
      </c>
      <c r="U579" t="s">
        <v>2045</v>
      </c>
      <c r="V579" t="s">
        <v>2092</v>
      </c>
      <c r="W579" t="s">
        <v>2097</v>
      </c>
      <c r="X579">
        <v>3.8</v>
      </c>
      <c r="Y579">
        <f t="shared" si="39"/>
        <v>3.8</v>
      </c>
      <c r="Z579" s="14" t="str">
        <f>LEFT(Table1[[#This Row],[Rating After]],3)</f>
        <v>3.8</v>
      </c>
      <c r="AA579" s="11">
        <f>Table1[[#This Row],[Revenue ($)]]/(Table1[[#This Row],[Distance (KM)]])</f>
        <v>8.1298174442190678</v>
      </c>
    </row>
    <row r="580" spans="1:27" x14ac:dyDescent="0.3">
      <c r="A580" t="s">
        <v>436</v>
      </c>
      <c r="B580" s="1" t="s">
        <v>1436</v>
      </c>
      <c r="C580" s="1" t="s">
        <v>2116</v>
      </c>
      <c r="D580" s="1" t="s">
        <v>1448</v>
      </c>
      <c r="E580" s="1" t="str">
        <f t="shared" si="37"/>
        <v>2024/01/19</v>
      </c>
      <c r="F580" s="1" t="s">
        <v>1446</v>
      </c>
      <c r="G580" t="str">
        <f t="shared" si="36"/>
        <v>2024/01/18</v>
      </c>
      <c r="H580" s="13" t="s">
        <v>2161</v>
      </c>
      <c r="I580" s="7">
        <f>(Table1[[#This Row],[Actual Arrival]]-Table1[[#This Row],[Ezpected_Arrival_After]])*24</f>
        <v>24.999999999941792</v>
      </c>
      <c r="J580" s="7">
        <f>(Table1[[#This Row],[Actual_Arrival After]]-Table1[[#This Row],[Ezpected_Arrival_After]])</f>
        <v>1</v>
      </c>
      <c r="K580" s="7">
        <f>IF(Table1[[#This Row],[Actual_Arrival After]]&lt;=Table1[[#This Row],[Ezpected_Arrival_After]],1,0)</f>
        <v>0</v>
      </c>
      <c r="L580" s="7">
        <f>(Table1[[#This Row],[Actual_Arrival After]]-Table1[[#This Row],[Dispatch_After]])</f>
        <v>1</v>
      </c>
      <c r="M580" t="s">
        <v>2028</v>
      </c>
      <c r="N580">
        <v>771</v>
      </c>
      <c r="O580" s="16">
        <v>4851</v>
      </c>
      <c r="P580" s="16">
        <v>492</v>
      </c>
      <c r="Q580">
        <v>10</v>
      </c>
      <c r="R580" t="str">
        <f t="shared" si="38"/>
        <v>OK</v>
      </c>
      <c r="S580" t="s">
        <v>2035</v>
      </c>
      <c r="T580" t="s">
        <v>2038</v>
      </c>
      <c r="U580" t="s">
        <v>2070</v>
      </c>
      <c r="V580" t="s">
        <v>2092</v>
      </c>
      <c r="W580" t="s">
        <v>2096</v>
      </c>
      <c r="X580">
        <v>4.7</v>
      </c>
      <c r="Y580">
        <f t="shared" si="39"/>
        <v>4.7</v>
      </c>
      <c r="Z580" s="14" t="str">
        <f>LEFT(Table1[[#This Row],[Rating After]],3)</f>
        <v>4.7</v>
      </c>
      <c r="AA580" s="11">
        <f>Table1[[#This Row],[Revenue ($)]]/(Table1[[#This Row],[Distance (KM)]])</f>
        <v>6.2918287937743189</v>
      </c>
    </row>
    <row r="581" spans="1:27" x14ac:dyDescent="0.3">
      <c r="A581" t="s">
        <v>435</v>
      </c>
      <c r="B581" s="1" t="s">
        <v>1435</v>
      </c>
      <c r="C581" s="1" t="s">
        <v>2116</v>
      </c>
      <c r="D581" s="1" t="s">
        <v>1447</v>
      </c>
      <c r="E581" s="1" t="str">
        <f t="shared" si="37"/>
        <v>2024/01/19</v>
      </c>
      <c r="F581" s="1" t="s">
        <v>1445</v>
      </c>
      <c r="G581" t="str">
        <f t="shared" si="36"/>
        <v>2024/01/18</v>
      </c>
      <c r="H581" s="13" t="s">
        <v>2161</v>
      </c>
      <c r="I581" s="7">
        <f>(Table1[[#This Row],[Actual Arrival]]-Table1[[#This Row],[Ezpected_Arrival_After]])*24</f>
        <v>24</v>
      </c>
      <c r="J581" s="7">
        <f>(Table1[[#This Row],[Actual_Arrival After]]-Table1[[#This Row],[Ezpected_Arrival_After]])</f>
        <v>1</v>
      </c>
      <c r="K581" s="7">
        <f>IF(Table1[[#This Row],[Actual_Arrival After]]&lt;=Table1[[#This Row],[Ezpected_Arrival_After]],1,0)</f>
        <v>0</v>
      </c>
      <c r="L581" s="7">
        <f>(Table1[[#This Row],[Actual_Arrival After]]-Table1[[#This Row],[Dispatch_After]])</f>
        <v>1</v>
      </c>
      <c r="M581" t="s">
        <v>2031</v>
      </c>
      <c r="N581">
        <v>536</v>
      </c>
      <c r="O581" s="16">
        <v>4657</v>
      </c>
      <c r="P581" s="16">
        <v>225</v>
      </c>
      <c r="Q581">
        <v>25</v>
      </c>
      <c r="R581" t="str">
        <f t="shared" si="38"/>
        <v>OK</v>
      </c>
      <c r="S581" t="s">
        <v>2033</v>
      </c>
      <c r="T581" t="s">
        <v>2038</v>
      </c>
      <c r="U581" t="s">
        <v>2090</v>
      </c>
      <c r="V581" t="s">
        <v>2093</v>
      </c>
      <c r="W581" t="s">
        <v>2096</v>
      </c>
      <c r="X581">
        <v>3.8</v>
      </c>
      <c r="Y581">
        <f t="shared" si="39"/>
        <v>3.8</v>
      </c>
      <c r="Z581" s="14" t="str">
        <f>LEFT(Table1[[#This Row],[Rating After]],3)</f>
        <v>3.8</v>
      </c>
      <c r="AA581" s="11">
        <f>Table1[[#This Row],[Revenue ($)]]/(Table1[[#This Row],[Distance (KM)]])</f>
        <v>8.6884328358208958</v>
      </c>
    </row>
    <row r="582" spans="1:27" x14ac:dyDescent="0.3">
      <c r="A582" t="s">
        <v>434</v>
      </c>
      <c r="B582" s="1" t="s">
        <v>1434</v>
      </c>
      <c r="C582" s="1" t="s">
        <v>2116</v>
      </c>
      <c r="D582" s="1" t="s">
        <v>1446</v>
      </c>
      <c r="E582" s="1" t="str">
        <f t="shared" si="37"/>
        <v>2024/01/18</v>
      </c>
      <c r="F582" s="1" t="s">
        <v>1444</v>
      </c>
      <c r="G582" t="str">
        <f t="shared" si="36"/>
        <v>2024/01/18</v>
      </c>
      <c r="H582" s="13" t="s">
        <v>2161</v>
      </c>
      <c r="I582" s="7">
        <f>(Table1[[#This Row],[Actual Arrival]]-Table1[[#This Row],[Ezpected_Arrival_After]])*24</f>
        <v>23.000000000058208</v>
      </c>
      <c r="J582" s="7">
        <f>(Table1[[#This Row],[Actual_Arrival After]]-Table1[[#This Row],[Ezpected_Arrival_After]])</f>
        <v>0</v>
      </c>
      <c r="K582" s="7">
        <f>IF(Table1[[#This Row],[Actual_Arrival After]]&lt;=Table1[[#This Row],[Ezpected_Arrival_After]],1,0)</f>
        <v>1</v>
      </c>
      <c r="L582" s="7">
        <f>(Table1[[#This Row],[Actual_Arrival After]]-Table1[[#This Row],[Dispatch_After]])</f>
        <v>0</v>
      </c>
      <c r="M582" t="s">
        <v>2029</v>
      </c>
      <c r="N582">
        <v>141</v>
      </c>
      <c r="O582" s="16">
        <v>4177</v>
      </c>
      <c r="P582" s="16">
        <v>91</v>
      </c>
      <c r="Q582">
        <v>14</v>
      </c>
      <c r="R582" t="str">
        <f t="shared" si="38"/>
        <v>OK</v>
      </c>
      <c r="S582" t="s">
        <v>2033</v>
      </c>
      <c r="T582" t="s">
        <v>2037</v>
      </c>
      <c r="U582" t="s">
        <v>2064</v>
      </c>
      <c r="V582" t="s">
        <v>2091</v>
      </c>
      <c r="W582" t="s">
        <v>2096</v>
      </c>
      <c r="X582">
        <v>4.7</v>
      </c>
      <c r="Y582">
        <f t="shared" si="39"/>
        <v>4.7</v>
      </c>
      <c r="Z582" s="14" t="str">
        <f>LEFT(Table1[[#This Row],[Rating After]],3)</f>
        <v>4.7</v>
      </c>
      <c r="AA582" s="11">
        <f>Table1[[#This Row],[Revenue ($)]]/(Table1[[#This Row],[Distance (KM)]])</f>
        <v>29.624113475177303</v>
      </c>
    </row>
    <row r="583" spans="1:27" x14ac:dyDescent="0.3">
      <c r="A583" t="s">
        <v>433</v>
      </c>
      <c r="B583" s="1" t="s">
        <v>1433</v>
      </c>
      <c r="C583" s="1" t="s">
        <v>2116</v>
      </c>
      <c r="D583" s="1" t="s">
        <v>1445</v>
      </c>
      <c r="E583" s="1" t="str">
        <f t="shared" si="37"/>
        <v>2024/01/18</v>
      </c>
      <c r="F583" s="1" t="s">
        <v>1443</v>
      </c>
      <c r="G583" t="str">
        <f t="shared" si="36"/>
        <v>2024/01/18</v>
      </c>
      <c r="H583" s="13" t="s">
        <v>2161</v>
      </c>
      <c r="I583" s="7">
        <f>(Table1[[#This Row],[Actual Arrival]]-Table1[[#This Row],[Ezpected_Arrival_After]])*24</f>
        <v>21.999999999941792</v>
      </c>
      <c r="J583" s="7">
        <f>(Table1[[#This Row],[Actual_Arrival After]]-Table1[[#This Row],[Ezpected_Arrival_After]])</f>
        <v>0</v>
      </c>
      <c r="K583" s="7">
        <f>IF(Table1[[#This Row],[Actual_Arrival After]]&lt;=Table1[[#This Row],[Ezpected_Arrival_After]],1,0)</f>
        <v>1</v>
      </c>
      <c r="L583" s="7">
        <f>(Table1[[#This Row],[Actual_Arrival After]]-Table1[[#This Row],[Dispatch_After]])</f>
        <v>0</v>
      </c>
      <c r="M583" t="s">
        <v>2032</v>
      </c>
      <c r="N583">
        <v>173</v>
      </c>
      <c r="O583" s="16">
        <v>4400</v>
      </c>
      <c r="P583" s="16">
        <v>221</v>
      </c>
      <c r="Q583">
        <v>27</v>
      </c>
      <c r="R583" t="str">
        <f t="shared" si="38"/>
        <v>OK</v>
      </c>
      <c r="S583" t="s">
        <v>2035</v>
      </c>
      <c r="T583" t="s">
        <v>2039</v>
      </c>
      <c r="U583" t="s">
        <v>2053</v>
      </c>
      <c r="V583" t="s">
        <v>2091</v>
      </c>
      <c r="W583" t="s">
        <v>2097</v>
      </c>
      <c r="X583">
        <v>4</v>
      </c>
      <c r="Y583">
        <f t="shared" si="39"/>
        <v>4</v>
      </c>
      <c r="Z583" s="14" t="str">
        <f>LEFT(Table1[[#This Row],[Rating After]],3)</f>
        <v>4</v>
      </c>
      <c r="AA583" s="11">
        <f>Table1[[#This Row],[Revenue ($)]]/(Table1[[#This Row],[Distance (KM)]])</f>
        <v>25.433526011560694</v>
      </c>
    </row>
    <row r="584" spans="1:27" x14ac:dyDescent="0.3">
      <c r="A584" t="s">
        <v>432</v>
      </c>
      <c r="B584" s="1" t="s">
        <v>1432</v>
      </c>
      <c r="C584" s="1" t="s">
        <v>2116</v>
      </c>
      <c r="D584" s="1" t="s">
        <v>1444</v>
      </c>
      <c r="E584" s="1" t="str">
        <f t="shared" si="37"/>
        <v>2024/01/18</v>
      </c>
      <c r="F584" s="1" t="s">
        <v>1442</v>
      </c>
      <c r="G584" t="str">
        <f t="shared" si="36"/>
        <v>2024/01/18</v>
      </c>
      <c r="H584" s="13" t="s">
        <v>2161</v>
      </c>
      <c r="I584" s="7">
        <f>(Table1[[#This Row],[Actual Arrival]]-Table1[[#This Row],[Ezpected_Arrival_After]])*24</f>
        <v>21</v>
      </c>
      <c r="J584" s="7">
        <f>(Table1[[#This Row],[Actual_Arrival After]]-Table1[[#This Row],[Ezpected_Arrival_After]])</f>
        <v>0</v>
      </c>
      <c r="K584" s="7">
        <f>IF(Table1[[#This Row],[Actual_Arrival After]]&lt;=Table1[[#This Row],[Ezpected_Arrival_After]],1,0)</f>
        <v>1</v>
      </c>
      <c r="L584" s="7">
        <f>(Table1[[#This Row],[Actual_Arrival After]]-Table1[[#This Row],[Dispatch_After]])</f>
        <v>0</v>
      </c>
      <c r="M584" t="s">
        <v>2031</v>
      </c>
      <c r="N584">
        <v>779</v>
      </c>
      <c r="O584" s="16">
        <v>4258</v>
      </c>
      <c r="P584" s="16">
        <v>488</v>
      </c>
      <c r="Q584">
        <v>13</v>
      </c>
      <c r="R584" t="str">
        <f t="shared" si="38"/>
        <v>OK</v>
      </c>
      <c r="S584" t="s">
        <v>2036</v>
      </c>
      <c r="T584" t="s">
        <v>2039</v>
      </c>
      <c r="U584" t="s">
        <v>2062</v>
      </c>
      <c r="V584" t="s">
        <v>2095</v>
      </c>
      <c r="W584" t="s">
        <v>2096</v>
      </c>
      <c r="X584">
        <v>4</v>
      </c>
      <c r="Y584">
        <f t="shared" si="39"/>
        <v>4</v>
      </c>
      <c r="Z584" s="14" t="str">
        <f>LEFT(Table1[[#This Row],[Rating After]],3)</f>
        <v>4</v>
      </c>
      <c r="AA584" s="11">
        <f>Table1[[#This Row],[Revenue ($)]]/(Table1[[#This Row],[Distance (KM)]])</f>
        <v>5.4659820282413349</v>
      </c>
    </row>
    <row r="585" spans="1:27" x14ac:dyDescent="0.3">
      <c r="A585" t="s">
        <v>431</v>
      </c>
      <c r="B585" s="1" t="s">
        <v>1431</v>
      </c>
      <c r="C585" s="1" t="s">
        <v>2116</v>
      </c>
      <c r="D585" s="1" t="s">
        <v>1443</v>
      </c>
      <c r="E585" s="1" t="str">
        <f t="shared" si="37"/>
        <v>2024/01/18</v>
      </c>
      <c r="F585" s="1" t="s">
        <v>1441</v>
      </c>
      <c r="G585" t="str">
        <f t="shared" ref="G585:G648" si="40">TEXT(F585,"yyyy/mm/dd")</f>
        <v>2024/01/18</v>
      </c>
      <c r="H585" s="13" t="s">
        <v>2161</v>
      </c>
      <c r="I585" s="7">
        <f>(Table1[[#This Row],[Actual Arrival]]-Table1[[#This Row],[Ezpected_Arrival_After]])*24</f>
        <v>20.000000000058208</v>
      </c>
      <c r="J585" s="7">
        <f>(Table1[[#This Row],[Actual_Arrival After]]-Table1[[#This Row],[Ezpected_Arrival_After]])</f>
        <v>0</v>
      </c>
      <c r="K585" s="7">
        <f>IF(Table1[[#This Row],[Actual_Arrival After]]&lt;=Table1[[#This Row],[Ezpected_Arrival_After]],1,0)</f>
        <v>1</v>
      </c>
      <c r="L585" s="7">
        <f>(Table1[[#This Row],[Actual_Arrival After]]-Table1[[#This Row],[Dispatch_After]])</f>
        <v>0</v>
      </c>
      <c r="M585" t="s">
        <v>2030</v>
      </c>
      <c r="N585">
        <v>165</v>
      </c>
      <c r="O585" s="16">
        <v>1687</v>
      </c>
      <c r="P585" s="16">
        <v>335</v>
      </c>
      <c r="Q585">
        <v>18</v>
      </c>
      <c r="R585" t="str">
        <f t="shared" si="38"/>
        <v>OK</v>
      </c>
      <c r="S585" t="s">
        <v>2035</v>
      </c>
      <c r="T585" t="s">
        <v>2040</v>
      </c>
      <c r="U585" t="s">
        <v>2083</v>
      </c>
      <c r="V585" t="s">
        <v>2094</v>
      </c>
      <c r="W585" t="s">
        <v>2096</v>
      </c>
      <c r="X585">
        <v>4.7</v>
      </c>
      <c r="Y585">
        <f t="shared" si="39"/>
        <v>4.7</v>
      </c>
      <c r="Z585" s="14" t="str">
        <f>LEFT(Table1[[#This Row],[Rating After]],3)</f>
        <v>4.7</v>
      </c>
      <c r="AA585" s="11">
        <f>Table1[[#This Row],[Revenue ($)]]/(Table1[[#This Row],[Distance (KM)]])</f>
        <v>10.224242424242425</v>
      </c>
    </row>
    <row r="586" spans="1:27" x14ac:dyDescent="0.3">
      <c r="A586" t="s">
        <v>430</v>
      </c>
      <c r="B586" s="1" t="s">
        <v>1430</v>
      </c>
      <c r="C586" s="1" t="s">
        <v>2116</v>
      </c>
      <c r="D586" s="1" t="s">
        <v>1442</v>
      </c>
      <c r="E586" s="1" t="str">
        <f t="shared" si="37"/>
        <v>2024/01/18</v>
      </c>
      <c r="F586" s="1" t="s">
        <v>1440</v>
      </c>
      <c r="G586" t="str">
        <f t="shared" si="40"/>
        <v>2024/01/18</v>
      </c>
      <c r="H586" s="13" t="s">
        <v>2161</v>
      </c>
      <c r="I586" s="7">
        <f>(Table1[[#This Row],[Actual Arrival]]-Table1[[#This Row],[Ezpected_Arrival_After]])*24</f>
        <v>18.999999999941792</v>
      </c>
      <c r="J586" s="7">
        <f>(Table1[[#This Row],[Actual_Arrival After]]-Table1[[#This Row],[Ezpected_Arrival_After]])</f>
        <v>0</v>
      </c>
      <c r="K586" s="7">
        <f>IF(Table1[[#This Row],[Actual_Arrival After]]&lt;=Table1[[#This Row],[Ezpected_Arrival_After]],1,0)</f>
        <v>1</v>
      </c>
      <c r="L586" s="7">
        <f>(Table1[[#This Row],[Actual_Arrival After]]-Table1[[#This Row],[Dispatch_After]])</f>
        <v>0</v>
      </c>
      <c r="M586" t="s">
        <v>2029</v>
      </c>
      <c r="N586">
        <v>260</v>
      </c>
      <c r="O586" s="16">
        <v>2740</v>
      </c>
      <c r="P586" s="16">
        <v>169</v>
      </c>
      <c r="Q586">
        <v>20</v>
      </c>
      <c r="R586" t="str">
        <f t="shared" si="38"/>
        <v>OK</v>
      </c>
      <c r="S586" t="s">
        <v>2034</v>
      </c>
      <c r="T586" t="s">
        <v>2040</v>
      </c>
      <c r="U586" t="s">
        <v>2080</v>
      </c>
      <c r="V586" t="s">
        <v>2092</v>
      </c>
      <c r="W586" t="s">
        <v>2096</v>
      </c>
      <c r="X586">
        <v>4.7</v>
      </c>
      <c r="Y586">
        <f t="shared" si="39"/>
        <v>4.7</v>
      </c>
      <c r="Z586" s="14" t="str">
        <f>LEFT(Table1[[#This Row],[Rating After]],3)</f>
        <v>4.7</v>
      </c>
      <c r="AA586" s="11">
        <f>Table1[[#This Row],[Revenue ($)]]/(Table1[[#This Row],[Distance (KM)]])</f>
        <v>10.538461538461538</v>
      </c>
    </row>
    <row r="587" spans="1:27" x14ac:dyDescent="0.3">
      <c r="A587" t="s">
        <v>429</v>
      </c>
      <c r="B587" s="1" t="s">
        <v>1429</v>
      </c>
      <c r="C587" s="1" t="s">
        <v>2116</v>
      </c>
      <c r="D587" s="1" t="s">
        <v>1441</v>
      </c>
      <c r="E587" s="1" t="str">
        <f t="shared" si="37"/>
        <v>2024/01/18</v>
      </c>
      <c r="F587" s="1" t="s">
        <v>1439</v>
      </c>
      <c r="G587" t="str">
        <f t="shared" si="40"/>
        <v>2024/01/18</v>
      </c>
      <c r="H587" s="13" t="s">
        <v>2161</v>
      </c>
      <c r="I587" s="7">
        <f>(Table1[[#This Row],[Actual Arrival]]-Table1[[#This Row],[Ezpected_Arrival_After]])*24</f>
        <v>18</v>
      </c>
      <c r="J587" s="7">
        <f>(Table1[[#This Row],[Actual_Arrival After]]-Table1[[#This Row],[Ezpected_Arrival_After]])</f>
        <v>0</v>
      </c>
      <c r="K587" s="7">
        <f>IF(Table1[[#This Row],[Actual_Arrival After]]&lt;=Table1[[#This Row],[Ezpected_Arrival_After]],1,0)</f>
        <v>1</v>
      </c>
      <c r="L587" s="7">
        <f>(Table1[[#This Row],[Actual_Arrival After]]-Table1[[#This Row],[Dispatch_After]])</f>
        <v>0</v>
      </c>
      <c r="M587" t="s">
        <v>2027</v>
      </c>
      <c r="N587">
        <v>208</v>
      </c>
      <c r="O587" s="16">
        <v>4476</v>
      </c>
      <c r="P587" s="16">
        <v>583</v>
      </c>
      <c r="Q587">
        <v>15</v>
      </c>
      <c r="R587" t="str">
        <f t="shared" si="38"/>
        <v>OK</v>
      </c>
      <c r="S587" t="s">
        <v>2035</v>
      </c>
      <c r="T587" t="s">
        <v>2039</v>
      </c>
      <c r="U587" t="s">
        <v>2087</v>
      </c>
      <c r="V587" t="s">
        <v>2095</v>
      </c>
      <c r="W587" t="s">
        <v>2097</v>
      </c>
      <c r="Y587">
        <f t="shared" si="39"/>
        <v>4.3559999999999981</v>
      </c>
      <c r="Z587" s="14" t="str">
        <f>LEFT(Table1[[#This Row],[Rating After]],3)</f>
        <v>4.3</v>
      </c>
      <c r="AA587" s="11">
        <f>Table1[[#This Row],[Revenue ($)]]/(Table1[[#This Row],[Distance (KM)]])</f>
        <v>21.51923076923077</v>
      </c>
    </row>
    <row r="588" spans="1:27" x14ac:dyDescent="0.3">
      <c r="A588" t="s">
        <v>428</v>
      </c>
      <c r="B588" s="1" t="s">
        <v>1428</v>
      </c>
      <c r="C588" s="1" t="s">
        <v>2116</v>
      </c>
      <c r="D588" s="1" t="s">
        <v>1440</v>
      </c>
      <c r="E588" s="1" t="str">
        <f t="shared" si="37"/>
        <v>2024/01/18</v>
      </c>
      <c r="F588" s="1" t="s">
        <v>1438</v>
      </c>
      <c r="G588" t="str">
        <f t="shared" si="40"/>
        <v>2024/01/18</v>
      </c>
      <c r="H588" s="13" t="s">
        <v>2161</v>
      </c>
      <c r="I588" s="7">
        <f>(Table1[[#This Row],[Actual Arrival]]-Table1[[#This Row],[Ezpected_Arrival_After]])*24</f>
        <v>17.000000000058208</v>
      </c>
      <c r="J588" s="7">
        <f>(Table1[[#This Row],[Actual_Arrival After]]-Table1[[#This Row],[Ezpected_Arrival_After]])</f>
        <v>0</v>
      </c>
      <c r="K588" s="7">
        <f>IF(Table1[[#This Row],[Actual_Arrival After]]&lt;=Table1[[#This Row],[Ezpected_Arrival_After]],1,0)</f>
        <v>1</v>
      </c>
      <c r="L588" s="7">
        <f>(Table1[[#This Row],[Actual_Arrival After]]-Table1[[#This Row],[Dispatch_After]])</f>
        <v>0</v>
      </c>
      <c r="M588" t="s">
        <v>2027</v>
      </c>
      <c r="N588">
        <v>975</v>
      </c>
      <c r="O588" s="16">
        <v>2433</v>
      </c>
      <c r="P588" s="16">
        <v>65</v>
      </c>
      <c r="Q588">
        <v>26</v>
      </c>
      <c r="R588" t="str">
        <f t="shared" si="38"/>
        <v>OK</v>
      </c>
      <c r="S588" t="s">
        <v>2035</v>
      </c>
      <c r="T588" t="s">
        <v>2040</v>
      </c>
      <c r="U588" t="s">
        <v>2077</v>
      </c>
      <c r="V588" t="s">
        <v>2094</v>
      </c>
      <c r="W588" t="s">
        <v>2096</v>
      </c>
      <c r="X588">
        <v>3.8</v>
      </c>
      <c r="Y588">
        <f t="shared" si="39"/>
        <v>3.8</v>
      </c>
      <c r="Z588" s="14" t="str">
        <f>LEFT(Table1[[#This Row],[Rating After]],3)</f>
        <v>3.8</v>
      </c>
      <c r="AA588" s="11">
        <f>Table1[[#This Row],[Revenue ($)]]/(Table1[[#This Row],[Distance (KM)]])</f>
        <v>2.4953846153846153</v>
      </c>
    </row>
    <row r="589" spans="1:27" x14ac:dyDescent="0.3">
      <c r="A589" t="s">
        <v>427</v>
      </c>
      <c r="B589" s="1" t="s">
        <v>1427</v>
      </c>
      <c r="C589" s="1" t="s">
        <v>2116</v>
      </c>
      <c r="D589" s="1" t="s">
        <v>1439</v>
      </c>
      <c r="E589" s="1" t="str">
        <f t="shared" si="37"/>
        <v>2024/01/18</v>
      </c>
      <c r="F589" s="1" t="s">
        <v>1437</v>
      </c>
      <c r="G589" t="str">
        <f t="shared" si="40"/>
        <v>2024/01/18</v>
      </c>
      <c r="H589" s="13" t="s">
        <v>2161</v>
      </c>
      <c r="I589" s="7">
        <f>(Table1[[#This Row],[Actual Arrival]]-Table1[[#This Row],[Ezpected_Arrival_After]])*24</f>
        <v>15.999999999941792</v>
      </c>
      <c r="J589" s="7">
        <f>(Table1[[#This Row],[Actual_Arrival After]]-Table1[[#This Row],[Ezpected_Arrival_After]])</f>
        <v>0</v>
      </c>
      <c r="K589" s="7">
        <f>IF(Table1[[#This Row],[Actual_Arrival After]]&lt;=Table1[[#This Row],[Ezpected_Arrival_After]],1,0)</f>
        <v>1</v>
      </c>
      <c r="L589" s="7">
        <f>(Table1[[#This Row],[Actual_Arrival After]]-Table1[[#This Row],[Dispatch_After]])</f>
        <v>0</v>
      </c>
      <c r="M589" t="s">
        <v>2027</v>
      </c>
      <c r="N589">
        <v>937</v>
      </c>
      <c r="O589" s="16">
        <v>1358</v>
      </c>
      <c r="P589" s="16">
        <v>623</v>
      </c>
      <c r="Q589">
        <v>4</v>
      </c>
      <c r="R589" t="str">
        <f t="shared" si="38"/>
        <v>OK</v>
      </c>
      <c r="S589" t="s">
        <v>2035</v>
      </c>
      <c r="T589" t="s">
        <v>2037</v>
      </c>
      <c r="U589" t="s">
        <v>2071</v>
      </c>
      <c r="V589" t="s">
        <v>2095</v>
      </c>
      <c r="W589" t="s">
        <v>2096</v>
      </c>
      <c r="X589">
        <v>4.2</v>
      </c>
      <c r="Y589">
        <f t="shared" si="39"/>
        <v>4.2</v>
      </c>
      <c r="Z589" s="14" t="str">
        <f>LEFT(Table1[[#This Row],[Rating After]],3)</f>
        <v>4.2</v>
      </c>
      <c r="AA589" s="11">
        <f>Table1[[#This Row],[Revenue ($)]]/(Table1[[#This Row],[Distance (KM)]])</f>
        <v>1.4493062966915689</v>
      </c>
    </row>
    <row r="590" spans="1:27" x14ac:dyDescent="0.3">
      <c r="A590" t="s">
        <v>426</v>
      </c>
      <c r="B590" s="1" t="s">
        <v>1426</v>
      </c>
      <c r="C590" s="1" t="s">
        <v>2116</v>
      </c>
      <c r="D590" s="1" t="s">
        <v>1438</v>
      </c>
      <c r="E590" s="1" t="str">
        <f t="shared" si="37"/>
        <v>2024/01/18</v>
      </c>
      <c r="F590" s="1" t="s">
        <v>1436</v>
      </c>
      <c r="G590" t="str">
        <f t="shared" si="40"/>
        <v>2024/01/18</v>
      </c>
      <c r="H590" s="13" t="s">
        <v>2161</v>
      </c>
      <c r="I590" s="7">
        <f>(Table1[[#This Row],[Actual Arrival]]-Table1[[#This Row],[Ezpected_Arrival_After]])*24</f>
        <v>15</v>
      </c>
      <c r="J590" s="7">
        <f>(Table1[[#This Row],[Actual_Arrival After]]-Table1[[#This Row],[Ezpected_Arrival_After]])</f>
        <v>0</v>
      </c>
      <c r="K590" s="7">
        <f>IF(Table1[[#This Row],[Actual_Arrival After]]&lt;=Table1[[#This Row],[Ezpected_Arrival_After]],1,0)</f>
        <v>1</v>
      </c>
      <c r="L590" s="7">
        <f>(Table1[[#This Row],[Actual_Arrival After]]-Table1[[#This Row],[Dispatch_After]])</f>
        <v>0</v>
      </c>
      <c r="M590" t="s">
        <v>2028</v>
      </c>
      <c r="N590">
        <v>447</v>
      </c>
      <c r="O590" s="16">
        <v>4670</v>
      </c>
      <c r="P590" s="16">
        <v>227</v>
      </c>
      <c r="Q590">
        <v>10</v>
      </c>
      <c r="R590" t="str">
        <f t="shared" si="38"/>
        <v>OK</v>
      </c>
      <c r="S590" t="s">
        <v>2035</v>
      </c>
      <c r="T590" t="s">
        <v>2038</v>
      </c>
      <c r="U590" t="s">
        <v>2079</v>
      </c>
      <c r="V590" t="s">
        <v>2093</v>
      </c>
      <c r="W590" t="s">
        <v>2097</v>
      </c>
      <c r="X590">
        <v>4.2</v>
      </c>
      <c r="Y590">
        <f t="shared" si="39"/>
        <v>4.2</v>
      </c>
      <c r="Z590" s="14" t="str">
        <f>LEFT(Table1[[#This Row],[Rating After]],3)</f>
        <v>4.2</v>
      </c>
      <c r="AA590" s="11">
        <f>Table1[[#This Row],[Revenue ($)]]/(Table1[[#This Row],[Distance (KM)]])</f>
        <v>10.447427293064877</v>
      </c>
    </row>
    <row r="591" spans="1:27" x14ac:dyDescent="0.3">
      <c r="A591" t="s">
        <v>425</v>
      </c>
      <c r="B591" s="1" t="s">
        <v>1425</v>
      </c>
      <c r="C591" s="1" t="s">
        <v>2116</v>
      </c>
      <c r="D591" s="1" t="s">
        <v>1437</v>
      </c>
      <c r="E591" s="1" t="str">
        <f t="shared" si="37"/>
        <v>2024/01/18</v>
      </c>
      <c r="F591" s="1" t="s">
        <v>1435</v>
      </c>
      <c r="G591" t="str">
        <f t="shared" si="40"/>
        <v>2024/01/18</v>
      </c>
      <c r="H591" s="13" t="s">
        <v>2161</v>
      </c>
      <c r="I591" s="7">
        <f>(Table1[[#This Row],[Actual Arrival]]-Table1[[#This Row],[Ezpected_Arrival_After]])*24</f>
        <v>14.000000000058208</v>
      </c>
      <c r="J591" s="7">
        <f>(Table1[[#This Row],[Actual_Arrival After]]-Table1[[#This Row],[Ezpected_Arrival_After]])</f>
        <v>0</v>
      </c>
      <c r="K591" s="7">
        <f>IF(Table1[[#This Row],[Actual_Arrival After]]&lt;=Table1[[#This Row],[Ezpected_Arrival_After]],1,0)</f>
        <v>1</v>
      </c>
      <c r="L591" s="7">
        <f>(Table1[[#This Row],[Actual_Arrival After]]-Table1[[#This Row],[Dispatch_After]])</f>
        <v>0</v>
      </c>
      <c r="M591" t="s">
        <v>2032</v>
      </c>
      <c r="N591">
        <v>733</v>
      </c>
      <c r="O591" s="16">
        <v>2493</v>
      </c>
      <c r="P591" s="16">
        <v>139</v>
      </c>
      <c r="Q591">
        <v>18</v>
      </c>
      <c r="R591" t="str">
        <f t="shared" si="38"/>
        <v>OK</v>
      </c>
      <c r="S591" t="s">
        <v>2033</v>
      </c>
      <c r="T591" t="s">
        <v>2040</v>
      </c>
      <c r="U591" t="s">
        <v>2067</v>
      </c>
      <c r="V591" t="s">
        <v>2093</v>
      </c>
      <c r="W591" t="s">
        <v>2097</v>
      </c>
      <c r="X591">
        <v>4.7</v>
      </c>
      <c r="Y591">
        <f t="shared" si="39"/>
        <v>4.7</v>
      </c>
      <c r="Z591" s="14" t="str">
        <f>LEFT(Table1[[#This Row],[Rating After]],3)</f>
        <v>4.7</v>
      </c>
      <c r="AA591" s="11">
        <f>Table1[[#This Row],[Revenue ($)]]/(Table1[[#This Row],[Distance (KM)]])</f>
        <v>3.4010914051841747</v>
      </c>
    </row>
    <row r="592" spans="1:27" x14ac:dyDescent="0.3">
      <c r="A592" t="s">
        <v>424</v>
      </c>
      <c r="B592" s="1" t="s">
        <v>1424</v>
      </c>
      <c r="C592" s="1" t="s">
        <v>2116</v>
      </c>
      <c r="D592" s="1" t="s">
        <v>1436</v>
      </c>
      <c r="E592" s="1" t="str">
        <f t="shared" si="37"/>
        <v>2024/01/18</v>
      </c>
      <c r="F592" s="1" t="s">
        <v>1434</v>
      </c>
      <c r="G592" t="str">
        <f t="shared" si="40"/>
        <v>2024/01/18</v>
      </c>
      <c r="H592" s="13" t="s">
        <v>2161</v>
      </c>
      <c r="I592" s="7">
        <f>(Table1[[#This Row],[Actual Arrival]]-Table1[[#This Row],[Ezpected_Arrival_After]])*24</f>
        <v>12.999999999941792</v>
      </c>
      <c r="J592" s="7">
        <f>(Table1[[#This Row],[Actual_Arrival After]]-Table1[[#This Row],[Ezpected_Arrival_After]])</f>
        <v>0</v>
      </c>
      <c r="K592" s="7">
        <f>IF(Table1[[#This Row],[Actual_Arrival After]]&lt;=Table1[[#This Row],[Ezpected_Arrival_After]],1,0)</f>
        <v>1</v>
      </c>
      <c r="L592" s="7">
        <f>(Table1[[#This Row],[Actual_Arrival After]]-Table1[[#This Row],[Dispatch_After]])</f>
        <v>0</v>
      </c>
      <c r="M592" t="s">
        <v>2031</v>
      </c>
      <c r="N592">
        <v>698</v>
      </c>
      <c r="O592" s="16">
        <v>3289</v>
      </c>
      <c r="P592" s="16">
        <v>380</v>
      </c>
      <c r="Q592">
        <v>22</v>
      </c>
      <c r="R592" t="str">
        <f t="shared" si="38"/>
        <v>OK</v>
      </c>
      <c r="S592" t="s">
        <v>2034</v>
      </c>
      <c r="T592" t="s">
        <v>2039</v>
      </c>
      <c r="U592" t="s">
        <v>2084</v>
      </c>
      <c r="V592" t="s">
        <v>2091</v>
      </c>
      <c r="W592" t="s">
        <v>2096</v>
      </c>
      <c r="X592">
        <v>4.7</v>
      </c>
      <c r="Y592">
        <f t="shared" si="39"/>
        <v>4.7</v>
      </c>
      <c r="Z592" s="14" t="str">
        <f>LEFT(Table1[[#This Row],[Rating After]],3)</f>
        <v>4.7</v>
      </c>
      <c r="AA592" s="11">
        <f>Table1[[#This Row],[Revenue ($)]]/(Table1[[#This Row],[Distance (KM)]])</f>
        <v>4.7120343839541547</v>
      </c>
    </row>
    <row r="593" spans="1:27" x14ac:dyDescent="0.3">
      <c r="A593" t="s">
        <v>423</v>
      </c>
      <c r="B593" s="1" t="s">
        <v>1423</v>
      </c>
      <c r="C593" s="1" t="s">
        <v>2116</v>
      </c>
      <c r="D593" s="1" t="s">
        <v>1435</v>
      </c>
      <c r="E593" s="1" t="str">
        <f t="shared" si="37"/>
        <v>2024/01/18</v>
      </c>
      <c r="F593" s="1" t="s">
        <v>1433</v>
      </c>
      <c r="G593" t="str">
        <f t="shared" si="40"/>
        <v>2024/01/18</v>
      </c>
      <c r="H593" s="13" t="s">
        <v>2161</v>
      </c>
      <c r="I593" s="7">
        <f>(Table1[[#This Row],[Actual Arrival]]-Table1[[#This Row],[Ezpected_Arrival_After]])*24</f>
        <v>12</v>
      </c>
      <c r="J593" s="7">
        <f>(Table1[[#This Row],[Actual_Arrival After]]-Table1[[#This Row],[Ezpected_Arrival_After]])</f>
        <v>0</v>
      </c>
      <c r="K593" s="7">
        <f>IF(Table1[[#This Row],[Actual_Arrival After]]&lt;=Table1[[#This Row],[Ezpected_Arrival_After]],1,0)</f>
        <v>1</v>
      </c>
      <c r="L593" s="7">
        <f>(Table1[[#This Row],[Actual_Arrival After]]-Table1[[#This Row],[Dispatch_After]])</f>
        <v>0</v>
      </c>
      <c r="M593" t="s">
        <v>2029</v>
      </c>
      <c r="N593">
        <v>633</v>
      </c>
      <c r="O593" s="16">
        <v>2269</v>
      </c>
      <c r="P593" s="16">
        <v>460</v>
      </c>
      <c r="Q593">
        <v>2</v>
      </c>
      <c r="R593" t="str">
        <f t="shared" si="38"/>
        <v>OK</v>
      </c>
      <c r="S593" t="s">
        <v>2035</v>
      </c>
      <c r="T593" t="s">
        <v>2037</v>
      </c>
      <c r="U593" t="s">
        <v>2067</v>
      </c>
      <c r="V593" t="s">
        <v>2095</v>
      </c>
      <c r="W593" t="s">
        <v>2097</v>
      </c>
      <c r="X593">
        <v>4.2</v>
      </c>
      <c r="Y593">
        <f t="shared" si="39"/>
        <v>4.2</v>
      </c>
      <c r="Z593" s="14" t="str">
        <f>LEFT(Table1[[#This Row],[Rating After]],3)</f>
        <v>4.2</v>
      </c>
      <c r="AA593" s="11">
        <f>Table1[[#This Row],[Revenue ($)]]/(Table1[[#This Row],[Distance (KM)]])</f>
        <v>3.5845181674565563</v>
      </c>
    </row>
    <row r="594" spans="1:27" x14ac:dyDescent="0.3">
      <c r="A594" t="s">
        <v>422</v>
      </c>
      <c r="B594" s="1" t="s">
        <v>1422</v>
      </c>
      <c r="C594" s="1" t="s">
        <v>2115</v>
      </c>
      <c r="D594" s="1" t="s">
        <v>1434</v>
      </c>
      <c r="E594" s="1" t="str">
        <f t="shared" si="37"/>
        <v>2024/01/18</v>
      </c>
      <c r="F594" s="1" t="s">
        <v>1432</v>
      </c>
      <c r="G594" t="str">
        <f t="shared" si="40"/>
        <v>2024/01/18</v>
      </c>
      <c r="H594" s="13" t="s">
        <v>2161</v>
      </c>
      <c r="I594" s="7">
        <f>(Table1[[#This Row],[Actual Arrival]]-Table1[[#This Row],[Ezpected_Arrival_After]])*24</f>
        <v>11.000000000058208</v>
      </c>
      <c r="J594" s="7">
        <f>(Table1[[#This Row],[Actual_Arrival After]]-Table1[[#This Row],[Ezpected_Arrival_After]])</f>
        <v>0</v>
      </c>
      <c r="K594" s="7">
        <f>IF(Table1[[#This Row],[Actual_Arrival After]]&lt;=Table1[[#This Row],[Ezpected_Arrival_After]],1,0)</f>
        <v>1</v>
      </c>
      <c r="L594" s="7">
        <f>(Table1[[#This Row],[Actual_Arrival After]]-Table1[[#This Row],[Dispatch_After]])</f>
        <v>1</v>
      </c>
      <c r="M594" t="s">
        <v>2028</v>
      </c>
      <c r="N594">
        <v>190</v>
      </c>
      <c r="O594" s="16">
        <v>3232</v>
      </c>
      <c r="P594" s="16">
        <v>436</v>
      </c>
      <c r="Q594">
        <v>13</v>
      </c>
      <c r="R594" t="str">
        <f t="shared" si="38"/>
        <v>OK</v>
      </c>
      <c r="S594" t="s">
        <v>2034</v>
      </c>
      <c r="T594" t="s">
        <v>2040</v>
      </c>
      <c r="U594" t="s">
        <v>2088</v>
      </c>
      <c r="V594" t="s">
        <v>2094</v>
      </c>
      <c r="W594" t="s">
        <v>2096</v>
      </c>
      <c r="Y594">
        <f t="shared" si="39"/>
        <v>4.1939759036144579</v>
      </c>
      <c r="Z594" s="14" t="str">
        <f>LEFT(Table1[[#This Row],[Rating After]],3)</f>
        <v>4.1</v>
      </c>
      <c r="AA594" s="11">
        <f>Table1[[#This Row],[Revenue ($)]]/(Table1[[#This Row],[Distance (KM)]])</f>
        <v>17.010526315789473</v>
      </c>
    </row>
    <row r="595" spans="1:27" x14ac:dyDescent="0.3">
      <c r="A595" t="s">
        <v>421</v>
      </c>
      <c r="B595" s="1" t="s">
        <v>1421</v>
      </c>
      <c r="C595" s="1" t="s">
        <v>2115</v>
      </c>
      <c r="D595" s="1" t="s">
        <v>1433</v>
      </c>
      <c r="E595" s="1" t="str">
        <f t="shared" si="37"/>
        <v>2024/01/18</v>
      </c>
      <c r="F595" s="1" t="s">
        <v>1431</v>
      </c>
      <c r="G595" t="str">
        <f t="shared" si="40"/>
        <v>2024/01/18</v>
      </c>
      <c r="H595" s="13" t="s">
        <v>2161</v>
      </c>
      <c r="I595" s="7">
        <f>(Table1[[#This Row],[Actual Arrival]]-Table1[[#This Row],[Ezpected_Arrival_After]])*24</f>
        <v>9.9999999999417923</v>
      </c>
      <c r="J595" s="7">
        <f>(Table1[[#This Row],[Actual_Arrival After]]-Table1[[#This Row],[Ezpected_Arrival_After]])</f>
        <v>0</v>
      </c>
      <c r="K595" s="7">
        <f>IF(Table1[[#This Row],[Actual_Arrival After]]&lt;=Table1[[#This Row],[Ezpected_Arrival_After]],1,0)</f>
        <v>1</v>
      </c>
      <c r="L595" s="7">
        <f>(Table1[[#This Row],[Actual_Arrival After]]-Table1[[#This Row],[Dispatch_After]])</f>
        <v>1</v>
      </c>
      <c r="M595" t="s">
        <v>2030</v>
      </c>
      <c r="N595">
        <v>492</v>
      </c>
      <c r="O595" s="16">
        <v>1967</v>
      </c>
      <c r="P595" s="16">
        <v>342</v>
      </c>
      <c r="Q595">
        <v>28</v>
      </c>
      <c r="R595" t="str">
        <f t="shared" si="38"/>
        <v>OK</v>
      </c>
      <c r="S595" t="s">
        <v>2034</v>
      </c>
      <c r="T595" t="s">
        <v>2039</v>
      </c>
      <c r="U595" t="s">
        <v>2081</v>
      </c>
      <c r="V595" t="s">
        <v>2094</v>
      </c>
      <c r="W595" t="s">
        <v>2097</v>
      </c>
      <c r="X595">
        <v>4.2</v>
      </c>
      <c r="Y595">
        <f t="shared" si="39"/>
        <v>4.2</v>
      </c>
      <c r="Z595" s="14" t="str">
        <f>LEFT(Table1[[#This Row],[Rating After]],3)</f>
        <v>4.2</v>
      </c>
      <c r="AA595" s="11">
        <f>Table1[[#This Row],[Revenue ($)]]/(Table1[[#This Row],[Distance (KM)]])</f>
        <v>3.9979674796747968</v>
      </c>
    </row>
    <row r="596" spans="1:27" x14ac:dyDescent="0.3">
      <c r="A596" t="s">
        <v>420</v>
      </c>
      <c r="B596" s="1" t="s">
        <v>1420</v>
      </c>
      <c r="C596" s="1" t="s">
        <v>2115</v>
      </c>
      <c r="D596" s="1" t="s">
        <v>1432</v>
      </c>
      <c r="E596" s="1" t="str">
        <f t="shared" si="37"/>
        <v>2024/01/18</v>
      </c>
      <c r="F596" s="1" t="s">
        <v>1430</v>
      </c>
      <c r="G596" t="str">
        <f t="shared" si="40"/>
        <v>2024/01/18</v>
      </c>
      <c r="H596" s="13" t="s">
        <v>2161</v>
      </c>
      <c r="I596" s="7">
        <f>(Table1[[#This Row],[Actual Arrival]]-Table1[[#This Row],[Ezpected_Arrival_After]])*24</f>
        <v>9</v>
      </c>
      <c r="J596" s="7">
        <f>(Table1[[#This Row],[Actual_Arrival After]]-Table1[[#This Row],[Ezpected_Arrival_After]])</f>
        <v>0</v>
      </c>
      <c r="K596" s="7">
        <f>IF(Table1[[#This Row],[Actual_Arrival After]]&lt;=Table1[[#This Row],[Ezpected_Arrival_After]],1,0)</f>
        <v>1</v>
      </c>
      <c r="L596" s="7">
        <f>(Table1[[#This Row],[Actual_Arrival After]]-Table1[[#This Row],[Dispatch_After]])</f>
        <v>1</v>
      </c>
      <c r="M596" t="s">
        <v>2030</v>
      </c>
      <c r="N596">
        <v>668</v>
      </c>
      <c r="O596" s="16">
        <v>4408</v>
      </c>
      <c r="P596" s="16">
        <v>619</v>
      </c>
      <c r="Q596">
        <v>18</v>
      </c>
      <c r="R596" t="str">
        <f t="shared" si="38"/>
        <v>OK</v>
      </c>
      <c r="S596" t="s">
        <v>2034</v>
      </c>
      <c r="T596" t="s">
        <v>2039</v>
      </c>
      <c r="U596" t="s">
        <v>2044</v>
      </c>
      <c r="V596" t="s">
        <v>2094</v>
      </c>
      <c r="W596" t="s">
        <v>2096</v>
      </c>
      <c r="X596">
        <v>4</v>
      </c>
      <c r="Y596">
        <f t="shared" si="39"/>
        <v>4</v>
      </c>
      <c r="Z596" s="14" t="str">
        <f>LEFT(Table1[[#This Row],[Rating After]],3)</f>
        <v>4</v>
      </c>
      <c r="AA596" s="11">
        <f>Table1[[#This Row],[Revenue ($)]]/(Table1[[#This Row],[Distance (KM)]])</f>
        <v>6.5988023952095807</v>
      </c>
    </row>
    <row r="597" spans="1:27" x14ac:dyDescent="0.3">
      <c r="A597" t="s">
        <v>419</v>
      </c>
      <c r="B597" s="1" t="s">
        <v>1419</v>
      </c>
      <c r="C597" s="1" t="s">
        <v>2115</v>
      </c>
      <c r="D597" s="1" t="s">
        <v>1431</v>
      </c>
      <c r="E597" s="1" t="str">
        <f t="shared" si="37"/>
        <v>2024/01/18</v>
      </c>
      <c r="F597" s="1" t="s">
        <v>1429</v>
      </c>
      <c r="G597" t="str">
        <f t="shared" si="40"/>
        <v>2024/01/18</v>
      </c>
      <c r="H597" s="13" t="s">
        <v>2161</v>
      </c>
      <c r="I597" s="7">
        <f>(Table1[[#This Row],[Actual Arrival]]-Table1[[#This Row],[Ezpected_Arrival_After]])*24</f>
        <v>8.0000000000582077</v>
      </c>
      <c r="J597" s="7">
        <f>(Table1[[#This Row],[Actual_Arrival After]]-Table1[[#This Row],[Ezpected_Arrival_After]])</f>
        <v>0</v>
      </c>
      <c r="K597" s="7">
        <f>IF(Table1[[#This Row],[Actual_Arrival After]]&lt;=Table1[[#This Row],[Ezpected_Arrival_After]],1,0)</f>
        <v>1</v>
      </c>
      <c r="L597" s="7">
        <f>(Table1[[#This Row],[Actual_Arrival After]]-Table1[[#This Row],[Dispatch_After]])</f>
        <v>1</v>
      </c>
      <c r="M597" t="s">
        <v>2031</v>
      </c>
      <c r="N597">
        <v>490</v>
      </c>
      <c r="O597" s="16">
        <v>552</v>
      </c>
      <c r="P597" s="16">
        <v>647</v>
      </c>
      <c r="Q597">
        <v>14</v>
      </c>
      <c r="R597" t="str">
        <f t="shared" si="38"/>
        <v>OK</v>
      </c>
      <c r="S597" t="s">
        <v>2033</v>
      </c>
      <c r="T597" t="s">
        <v>2037</v>
      </c>
      <c r="U597" t="s">
        <v>2087</v>
      </c>
      <c r="V597" t="s">
        <v>2093</v>
      </c>
      <c r="W597" t="s">
        <v>2097</v>
      </c>
      <c r="X597">
        <v>3.8</v>
      </c>
      <c r="Y597">
        <f t="shared" si="39"/>
        <v>3.8</v>
      </c>
      <c r="Z597" s="14" t="str">
        <f>LEFT(Table1[[#This Row],[Rating After]],3)</f>
        <v>3.8</v>
      </c>
      <c r="AA597" s="11">
        <f>Table1[[#This Row],[Revenue ($)]]/(Table1[[#This Row],[Distance (KM)]])</f>
        <v>1.1265306122448979</v>
      </c>
    </row>
    <row r="598" spans="1:27" x14ac:dyDescent="0.3">
      <c r="A598" t="s">
        <v>418</v>
      </c>
      <c r="B598" s="1" t="s">
        <v>1418</v>
      </c>
      <c r="C598" s="1" t="s">
        <v>2115</v>
      </c>
      <c r="D598" s="1" t="s">
        <v>1430</v>
      </c>
      <c r="E598" s="1" t="str">
        <f t="shared" si="37"/>
        <v>2024/01/18</v>
      </c>
      <c r="F598" s="1" t="s">
        <v>1428</v>
      </c>
      <c r="G598" t="str">
        <f t="shared" si="40"/>
        <v>2024/01/18</v>
      </c>
      <c r="H598" s="13" t="s">
        <v>2161</v>
      </c>
      <c r="I598" s="7">
        <f>(Table1[[#This Row],[Actual Arrival]]-Table1[[#This Row],[Ezpected_Arrival_After]])*24</f>
        <v>6.9999999999417923</v>
      </c>
      <c r="J598" s="7">
        <f>(Table1[[#This Row],[Actual_Arrival After]]-Table1[[#This Row],[Ezpected_Arrival_After]])</f>
        <v>0</v>
      </c>
      <c r="K598" s="7">
        <f>IF(Table1[[#This Row],[Actual_Arrival After]]&lt;=Table1[[#This Row],[Ezpected_Arrival_After]],1,0)</f>
        <v>1</v>
      </c>
      <c r="L598" s="7">
        <f>(Table1[[#This Row],[Actual_Arrival After]]-Table1[[#This Row],[Dispatch_After]])</f>
        <v>1</v>
      </c>
      <c r="M598" t="s">
        <v>2031</v>
      </c>
      <c r="N598">
        <v>987</v>
      </c>
      <c r="O598" s="16">
        <v>785</v>
      </c>
      <c r="P598" s="16">
        <v>513</v>
      </c>
      <c r="Q598">
        <v>19</v>
      </c>
      <c r="R598" t="str">
        <f t="shared" si="38"/>
        <v>OK</v>
      </c>
      <c r="S598" t="s">
        <v>2033</v>
      </c>
      <c r="T598" t="s">
        <v>2040</v>
      </c>
      <c r="U598" t="s">
        <v>2051</v>
      </c>
      <c r="V598" t="s">
        <v>2094</v>
      </c>
      <c r="W598" t="s">
        <v>2097</v>
      </c>
      <c r="X598">
        <v>4.7</v>
      </c>
      <c r="Y598">
        <f t="shared" si="39"/>
        <v>4.7</v>
      </c>
      <c r="Z598" s="14" t="str">
        <f>LEFT(Table1[[#This Row],[Rating After]],3)</f>
        <v>4.7</v>
      </c>
      <c r="AA598" s="11">
        <f>Table1[[#This Row],[Revenue ($)]]/(Table1[[#This Row],[Distance (KM)]])</f>
        <v>0.79533941236068895</v>
      </c>
    </row>
    <row r="599" spans="1:27" x14ac:dyDescent="0.3">
      <c r="A599" t="s">
        <v>417</v>
      </c>
      <c r="B599" s="1" t="s">
        <v>1417</v>
      </c>
      <c r="C599" s="1" t="s">
        <v>2115</v>
      </c>
      <c r="D599" s="1" t="s">
        <v>1429</v>
      </c>
      <c r="E599" s="1" t="str">
        <f t="shared" si="37"/>
        <v>2024/01/18</v>
      </c>
      <c r="F599" s="1" t="s">
        <v>1427</v>
      </c>
      <c r="G599" t="str">
        <f t="shared" si="40"/>
        <v>2024/01/18</v>
      </c>
      <c r="H599" s="13" t="s">
        <v>2161</v>
      </c>
      <c r="I599" s="7">
        <f>(Table1[[#This Row],[Actual Arrival]]-Table1[[#This Row],[Ezpected_Arrival_After]])*24</f>
        <v>6</v>
      </c>
      <c r="J599" s="7">
        <f>(Table1[[#This Row],[Actual_Arrival After]]-Table1[[#This Row],[Ezpected_Arrival_After]])</f>
        <v>0</v>
      </c>
      <c r="K599" s="7">
        <f>IF(Table1[[#This Row],[Actual_Arrival After]]&lt;=Table1[[#This Row],[Ezpected_Arrival_After]],1,0)</f>
        <v>1</v>
      </c>
      <c r="L599" s="7">
        <f>(Table1[[#This Row],[Actual_Arrival After]]-Table1[[#This Row],[Dispatch_After]])</f>
        <v>1</v>
      </c>
      <c r="M599" t="s">
        <v>2032</v>
      </c>
      <c r="N599">
        <v>354</v>
      </c>
      <c r="O599" s="16">
        <v>4386</v>
      </c>
      <c r="P599" s="16">
        <v>535</v>
      </c>
      <c r="Q599">
        <v>27</v>
      </c>
      <c r="R599" t="str">
        <f t="shared" si="38"/>
        <v>OK</v>
      </c>
      <c r="S599" t="s">
        <v>2033</v>
      </c>
      <c r="T599" t="s">
        <v>2038</v>
      </c>
      <c r="U599" t="s">
        <v>2068</v>
      </c>
      <c r="V599" t="s">
        <v>2095</v>
      </c>
      <c r="W599" t="s">
        <v>2096</v>
      </c>
      <c r="X599">
        <v>4.7</v>
      </c>
      <c r="Y599">
        <f t="shared" si="39"/>
        <v>4.7</v>
      </c>
      <c r="Z599" s="14" t="str">
        <f>LEFT(Table1[[#This Row],[Rating After]],3)</f>
        <v>4.7</v>
      </c>
      <c r="AA599" s="11">
        <f>Table1[[#This Row],[Revenue ($)]]/(Table1[[#This Row],[Distance (KM)]])</f>
        <v>12.389830508474576</v>
      </c>
    </row>
    <row r="600" spans="1:27" x14ac:dyDescent="0.3">
      <c r="A600" t="s">
        <v>416</v>
      </c>
      <c r="B600" s="1" t="s">
        <v>1416</v>
      </c>
      <c r="C600" s="1" t="s">
        <v>2115</v>
      </c>
      <c r="D600" s="1" t="s">
        <v>1428</v>
      </c>
      <c r="E600" s="1" t="str">
        <f t="shared" si="37"/>
        <v>2024/01/18</v>
      </c>
      <c r="F600" s="1" t="s">
        <v>1426</v>
      </c>
      <c r="G600" t="str">
        <f t="shared" si="40"/>
        <v>2024/01/18</v>
      </c>
      <c r="H600" s="13" t="s">
        <v>2161</v>
      </c>
      <c r="I600" s="7">
        <f>(Table1[[#This Row],[Actual Arrival]]-Table1[[#This Row],[Ezpected_Arrival_After]])*24</f>
        <v>5.0000000000582077</v>
      </c>
      <c r="J600" s="7">
        <f>(Table1[[#This Row],[Actual_Arrival After]]-Table1[[#This Row],[Ezpected_Arrival_After]])</f>
        <v>0</v>
      </c>
      <c r="K600" s="7">
        <f>IF(Table1[[#This Row],[Actual_Arrival After]]&lt;=Table1[[#This Row],[Ezpected_Arrival_After]],1,0)</f>
        <v>1</v>
      </c>
      <c r="L600" s="7">
        <f>(Table1[[#This Row],[Actual_Arrival After]]-Table1[[#This Row],[Dispatch_After]])</f>
        <v>1</v>
      </c>
      <c r="M600" t="s">
        <v>2031</v>
      </c>
      <c r="N600">
        <v>385</v>
      </c>
      <c r="O600" s="16">
        <v>1820</v>
      </c>
      <c r="P600" s="16">
        <v>90</v>
      </c>
      <c r="Q600">
        <v>19</v>
      </c>
      <c r="R600" t="str">
        <f t="shared" si="38"/>
        <v>OK</v>
      </c>
      <c r="S600" t="s">
        <v>2036</v>
      </c>
      <c r="T600" t="s">
        <v>2040</v>
      </c>
      <c r="U600" t="s">
        <v>2060</v>
      </c>
      <c r="V600" t="s">
        <v>2094</v>
      </c>
      <c r="W600" t="s">
        <v>2096</v>
      </c>
      <c r="Y600">
        <f t="shared" si="39"/>
        <v>4.1939759036144579</v>
      </c>
      <c r="Z600" s="14" t="str">
        <f>LEFT(Table1[[#This Row],[Rating After]],3)</f>
        <v>4.1</v>
      </c>
      <c r="AA600" s="11">
        <f>Table1[[#This Row],[Revenue ($)]]/(Table1[[#This Row],[Distance (KM)]])</f>
        <v>4.7272727272727275</v>
      </c>
    </row>
    <row r="601" spans="1:27" x14ac:dyDescent="0.3">
      <c r="A601" t="s">
        <v>415</v>
      </c>
      <c r="B601" s="1" t="s">
        <v>1415</v>
      </c>
      <c r="C601" s="1" t="s">
        <v>2115</v>
      </c>
      <c r="D601" s="1" t="s">
        <v>1427</v>
      </c>
      <c r="E601" s="1" t="str">
        <f t="shared" si="37"/>
        <v>2024/01/18</v>
      </c>
      <c r="F601" s="1" t="s">
        <v>1425</v>
      </c>
      <c r="G601" t="str">
        <f t="shared" si="40"/>
        <v>2024/01/18</v>
      </c>
      <c r="H601" s="13" t="s">
        <v>2161</v>
      </c>
      <c r="I601" s="7">
        <f>(Table1[[#This Row],[Actual Arrival]]-Table1[[#This Row],[Ezpected_Arrival_After]])*24</f>
        <v>3.9999999999417923</v>
      </c>
      <c r="J601" s="7">
        <f>(Table1[[#This Row],[Actual_Arrival After]]-Table1[[#This Row],[Ezpected_Arrival_After]])</f>
        <v>0</v>
      </c>
      <c r="K601" s="7">
        <f>IF(Table1[[#This Row],[Actual_Arrival After]]&lt;=Table1[[#This Row],[Ezpected_Arrival_After]],1,0)</f>
        <v>1</v>
      </c>
      <c r="L601" s="7">
        <f>(Table1[[#This Row],[Actual_Arrival After]]-Table1[[#This Row],[Dispatch_After]])</f>
        <v>1</v>
      </c>
      <c r="M601" t="s">
        <v>2031</v>
      </c>
      <c r="N601">
        <v>495</v>
      </c>
      <c r="O601" s="16">
        <v>2943</v>
      </c>
      <c r="P601" s="16">
        <v>115</v>
      </c>
      <c r="Q601">
        <v>21</v>
      </c>
      <c r="R601" t="str">
        <f t="shared" si="38"/>
        <v>OK</v>
      </c>
      <c r="S601" t="s">
        <v>2033</v>
      </c>
      <c r="T601" t="s">
        <v>2039</v>
      </c>
      <c r="U601" t="s">
        <v>2078</v>
      </c>
      <c r="V601" t="s">
        <v>2091</v>
      </c>
      <c r="W601" t="s">
        <v>2097</v>
      </c>
      <c r="X601">
        <v>4</v>
      </c>
      <c r="Y601">
        <f t="shared" si="39"/>
        <v>4</v>
      </c>
      <c r="Z601" s="14" t="str">
        <f>LEFT(Table1[[#This Row],[Rating After]],3)</f>
        <v>4</v>
      </c>
      <c r="AA601" s="11">
        <f>Table1[[#This Row],[Revenue ($)]]/(Table1[[#This Row],[Distance (KM)]])</f>
        <v>5.9454545454545453</v>
      </c>
    </row>
    <row r="602" spans="1:27" x14ac:dyDescent="0.3">
      <c r="A602" t="s">
        <v>414</v>
      </c>
      <c r="B602" s="1" t="s">
        <v>1414</v>
      </c>
      <c r="C602" s="1" t="s">
        <v>2115</v>
      </c>
      <c r="D602" s="1" t="s">
        <v>1426</v>
      </c>
      <c r="E602" s="1" t="str">
        <f t="shared" si="37"/>
        <v>2024/01/18</v>
      </c>
      <c r="F602" s="1" t="s">
        <v>1424</v>
      </c>
      <c r="G602" t="str">
        <f t="shared" si="40"/>
        <v>2024/01/18</v>
      </c>
      <c r="H602" s="13" t="s">
        <v>2161</v>
      </c>
      <c r="I602" s="7">
        <f>(Table1[[#This Row],[Actual Arrival]]-Table1[[#This Row],[Ezpected_Arrival_After]])*24</f>
        <v>3</v>
      </c>
      <c r="J602" s="7">
        <f>(Table1[[#This Row],[Actual_Arrival After]]-Table1[[#This Row],[Ezpected_Arrival_After]])</f>
        <v>0</v>
      </c>
      <c r="K602" s="7">
        <f>IF(Table1[[#This Row],[Actual_Arrival After]]&lt;=Table1[[#This Row],[Ezpected_Arrival_After]],1,0)</f>
        <v>1</v>
      </c>
      <c r="L602" s="7">
        <f>(Table1[[#This Row],[Actual_Arrival After]]-Table1[[#This Row],[Dispatch_After]])</f>
        <v>1</v>
      </c>
      <c r="M602" t="s">
        <v>2027</v>
      </c>
      <c r="N602">
        <v>220</v>
      </c>
      <c r="O602" s="16">
        <v>3946</v>
      </c>
      <c r="P602" s="16">
        <v>256</v>
      </c>
      <c r="Q602">
        <v>26</v>
      </c>
      <c r="R602" t="str">
        <f t="shared" si="38"/>
        <v>OK</v>
      </c>
      <c r="S602" t="s">
        <v>2034</v>
      </c>
      <c r="T602" t="s">
        <v>2038</v>
      </c>
      <c r="U602" t="s">
        <v>2075</v>
      </c>
      <c r="V602" t="s">
        <v>2094</v>
      </c>
      <c r="W602" t="s">
        <v>2096</v>
      </c>
      <c r="X602">
        <v>4.7</v>
      </c>
      <c r="Y602">
        <f t="shared" si="39"/>
        <v>4.7</v>
      </c>
      <c r="Z602" s="14" t="str">
        <f>LEFT(Table1[[#This Row],[Rating After]],3)</f>
        <v>4.7</v>
      </c>
      <c r="AA602" s="11">
        <f>Table1[[#This Row],[Revenue ($)]]/(Table1[[#This Row],[Distance (KM)]])</f>
        <v>17.936363636363637</v>
      </c>
    </row>
    <row r="603" spans="1:27" x14ac:dyDescent="0.3">
      <c r="A603" t="s">
        <v>413</v>
      </c>
      <c r="B603" s="1" t="s">
        <v>1413</v>
      </c>
      <c r="C603" s="1" t="s">
        <v>2115</v>
      </c>
      <c r="D603" s="1" t="s">
        <v>1425</v>
      </c>
      <c r="E603" s="1" t="str">
        <f t="shared" si="37"/>
        <v>2024/01/18</v>
      </c>
      <c r="F603" s="1" t="s">
        <v>1423</v>
      </c>
      <c r="G603" t="str">
        <f t="shared" si="40"/>
        <v>2024/01/18</v>
      </c>
      <c r="H603" s="13" t="s">
        <v>2161</v>
      </c>
      <c r="I603" s="7">
        <f>(Table1[[#This Row],[Actual Arrival]]-Table1[[#This Row],[Ezpected_Arrival_After]])*24</f>
        <v>2.0000000000582077</v>
      </c>
      <c r="J603" s="7">
        <f>(Table1[[#This Row],[Actual_Arrival After]]-Table1[[#This Row],[Ezpected_Arrival_After]])</f>
        <v>0</v>
      </c>
      <c r="K603" s="7">
        <f>IF(Table1[[#This Row],[Actual_Arrival After]]&lt;=Table1[[#This Row],[Ezpected_Arrival_After]],1,0)</f>
        <v>1</v>
      </c>
      <c r="L603" s="7">
        <f>(Table1[[#This Row],[Actual_Arrival After]]-Table1[[#This Row],[Dispatch_After]])</f>
        <v>1</v>
      </c>
      <c r="M603" t="s">
        <v>2028</v>
      </c>
      <c r="N603">
        <v>696</v>
      </c>
      <c r="O603" s="16">
        <v>644</v>
      </c>
      <c r="P603" s="16">
        <v>442</v>
      </c>
      <c r="Q603">
        <v>19</v>
      </c>
      <c r="R603" t="str">
        <f t="shared" si="38"/>
        <v>OK</v>
      </c>
      <c r="S603" t="s">
        <v>2036</v>
      </c>
      <c r="T603" t="s">
        <v>2038</v>
      </c>
      <c r="U603" t="s">
        <v>2048</v>
      </c>
      <c r="V603" t="s">
        <v>2093</v>
      </c>
      <c r="W603" t="s">
        <v>2096</v>
      </c>
      <c r="X603">
        <v>3.8</v>
      </c>
      <c r="Y603">
        <f t="shared" si="39"/>
        <v>3.8</v>
      </c>
      <c r="Z603" s="14" t="str">
        <f>LEFT(Table1[[#This Row],[Rating After]],3)</f>
        <v>3.8</v>
      </c>
      <c r="AA603" s="11">
        <f>Table1[[#This Row],[Revenue ($)]]/(Table1[[#This Row],[Distance (KM)]])</f>
        <v>0.92528735632183912</v>
      </c>
    </row>
    <row r="604" spans="1:27" x14ac:dyDescent="0.3">
      <c r="A604" t="s">
        <v>412</v>
      </c>
      <c r="B604" s="1" t="s">
        <v>1412</v>
      </c>
      <c r="C604" s="1" t="s">
        <v>2115</v>
      </c>
      <c r="D604" s="1" t="s">
        <v>1424</v>
      </c>
      <c r="E604" s="1" t="str">
        <f t="shared" si="37"/>
        <v>2024/01/18</v>
      </c>
      <c r="F604" s="1" t="s">
        <v>1422</v>
      </c>
      <c r="G604" t="str">
        <f t="shared" si="40"/>
        <v>2024/01/17</v>
      </c>
      <c r="H604" s="13" t="s">
        <v>2161</v>
      </c>
      <c r="I604" s="7">
        <f>(Table1[[#This Row],[Actual Arrival]]-Table1[[#This Row],[Ezpected_Arrival_After]])*24</f>
        <v>24.999999999941792</v>
      </c>
      <c r="J604" s="7">
        <f>(Table1[[#This Row],[Actual_Arrival After]]-Table1[[#This Row],[Ezpected_Arrival_After]])</f>
        <v>1</v>
      </c>
      <c r="K604" s="7">
        <f>IF(Table1[[#This Row],[Actual_Arrival After]]&lt;=Table1[[#This Row],[Ezpected_Arrival_After]],1,0)</f>
        <v>0</v>
      </c>
      <c r="L604" s="7">
        <f>(Table1[[#This Row],[Actual_Arrival After]]-Table1[[#This Row],[Dispatch_After]])</f>
        <v>1</v>
      </c>
      <c r="M604" t="s">
        <v>2027</v>
      </c>
      <c r="N604">
        <v>876</v>
      </c>
      <c r="O604" s="16">
        <v>506</v>
      </c>
      <c r="P604" s="16">
        <v>174</v>
      </c>
      <c r="Q604">
        <v>10</v>
      </c>
      <c r="R604" t="str">
        <f t="shared" si="38"/>
        <v>OK</v>
      </c>
      <c r="S604" t="s">
        <v>2036</v>
      </c>
      <c r="T604" t="s">
        <v>2038</v>
      </c>
      <c r="U604" t="s">
        <v>2055</v>
      </c>
      <c r="V604" t="s">
        <v>2095</v>
      </c>
      <c r="W604" t="s">
        <v>2097</v>
      </c>
      <c r="X604">
        <v>4.2</v>
      </c>
      <c r="Y604">
        <f t="shared" si="39"/>
        <v>4.2</v>
      </c>
      <c r="Z604" s="14" t="str">
        <f>LEFT(Table1[[#This Row],[Rating After]],3)</f>
        <v>4.2</v>
      </c>
      <c r="AA604" s="11">
        <f>Table1[[#This Row],[Revenue ($)]]/(Table1[[#This Row],[Distance (KM)]])</f>
        <v>0.57762557077625576</v>
      </c>
    </row>
    <row r="605" spans="1:27" x14ac:dyDescent="0.3">
      <c r="A605" t="s">
        <v>411</v>
      </c>
      <c r="B605" s="1" t="s">
        <v>1411</v>
      </c>
      <c r="C605" s="1" t="s">
        <v>2115</v>
      </c>
      <c r="D605" s="1" t="s">
        <v>1423</v>
      </c>
      <c r="E605" s="1" t="str">
        <f t="shared" si="37"/>
        <v>2024/01/18</v>
      </c>
      <c r="F605" s="1" t="s">
        <v>1421</v>
      </c>
      <c r="G605" t="str">
        <f t="shared" si="40"/>
        <v>2024/01/17</v>
      </c>
      <c r="H605" s="13" t="s">
        <v>2161</v>
      </c>
      <c r="I605" s="7">
        <f>(Table1[[#This Row],[Actual Arrival]]-Table1[[#This Row],[Ezpected_Arrival_After]])*24</f>
        <v>24</v>
      </c>
      <c r="J605" s="7">
        <f>(Table1[[#This Row],[Actual_Arrival After]]-Table1[[#This Row],[Ezpected_Arrival_After]])</f>
        <v>1</v>
      </c>
      <c r="K605" s="7">
        <f>IF(Table1[[#This Row],[Actual_Arrival After]]&lt;=Table1[[#This Row],[Ezpected_Arrival_After]],1,0)</f>
        <v>0</v>
      </c>
      <c r="L605" s="7">
        <f>(Table1[[#This Row],[Actual_Arrival After]]-Table1[[#This Row],[Dispatch_After]])</f>
        <v>1</v>
      </c>
      <c r="M605" t="s">
        <v>2031</v>
      </c>
      <c r="N605">
        <v>117</v>
      </c>
      <c r="O605" s="16">
        <v>4968</v>
      </c>
      <c r="P605" s="16">
        <v>153</v>
      </c>
      <c r="Q605">
        <v>20</v>
      </c>
      <c r="R605" t="str">
        <f t="shared" si="38"/>
        <v>OK</v>
      </c>
      <c r="S605" t="s">
        <v>2033</v>
      </c>
      <c r="T605" t="s">
        <v>2037</v>
      </c>
      <c r="U605" t="s">
        <v>2065</v>
      </c>
      <c r="V605" t="s">
        <v>2095</v>
      </c>
      <c r="W605" t="s">
        <v>2096</v>
      </c>
      <c r="X605">
        <v>4.5</v>
      </c>
      <c r="Y605">
        <f t="shared" si="39"/>
        <v>4.5</v>
      </c>
      <c r="Z605" s="14" t="str">
        <f>LEFT(Table1[[#This Row],[Rating After]],3)</f>
        <v>4.5</v>
      </c>
      <c r="AA605" s="11">
        <f>Table1[[#This Row],[Revenue ($)]]/(Table1[[#This Row],[Distance (KM)]])</f>
        <v>42.46153846153846</v>
      </c>
    </row>
    <row r="606" spans="1:27" x14ac:dyDescent="0.3">
      <c r="A606" t="s">
        <v>410</v>
      </c>
      <c r="B606" s="1" t="s">
        <v>1410</v>
      </c>
      <c r="C606" s="1" t="s">
        <v>2115</v>
      </c>
      <c r="D606" s="1" t="s">
        <v>1422</v>
      </c>
      <c r="E606" s="1" t="str">
        <f t="shared" si="37"/>
        <v>2024/01/17</v>
      </c>
      <c r="F606" s="1" t="s">
        <v>1420</v>
      </c>
      <c r="G606" t="str">
        <f t="shared" si="40"/>
        <v>2024/01/17</v>
      </c>
      <c r="H606" s="13" t="s">
        <v>2161</v>
      </c>
      <c r="I606" s="7">
        <f>(Table1[[#This Row],[Actual Arrival]]-Table1[[#This Row],[Ezpected_Arrival_After]])*24</f>
        <v>23.000000000058208</v>
      </c>
      <c r="J606" s="7">
        <f>(Table1[[#This Row],[Actual_Arrival After]]-Table1[[#This Row],[Ezpected_Arrival_After]])</f>
        <v>0</v>
      </c>
      <c r="K606" s="7">
        <f>IF(Table1[[#This Row],[Actual_Arrival After]]&lt;=Table1[[#This Row],[Ezpected_Arrival_After]],1,0)</f>
        <v>1</v>
      </c>
      <c r="L606" s="7">
        <f>(Table1[[#This Row],[Actual_Arrival After]]-Table1[[#This Row],[Dispatch_After]])</f>
        <v>0</v>
      </c>
      <c r="M606" t="s">
        <v>2031</v>
      </c>
      <c r="N606">
        <v>135</v>
      </c>
      <c r="O606" s="16">
        <v>4787</v>
      </c>
      <c r="P606" s="16">
        <v>325</v>
      </c>
      <c r="Q606">
        <v>6</v>
      </c>
      <c r="R606" t="str">
        <f t="shared" si="38"/>
        <v>OK</v>
      </c>
      <c r="S606" t="s">
        <v>2034</v>
      </c>
      <c r="T606" t="s">
        <v>2037</v>
      </c>
      <c r="U606" t="s">
        <v>2083</v>
      </c>
      <c r="V606" t="s">
        <v>2091</v>
      </c>
      <c r="W606" t="s">
        <v>2096</v>
      </c>
      <c r="X606">
        <v>4</v>
      </c>
      <c r="Y606">
        <f t="shared" si="39"/>
        <v>4</v>
      </c>
      <c r="Z606" s="14" t="str">
        <f>LEFT(Table1[[#This Row],[Rating After]],3)</f>
        <v>4</v>
      </c>
      <c r="AA606" s="11">
        <f>Table1[[#This Row],[Revenue ($)]]/(Table1[[#This Row],[Distance (KM)]])</f>
        <v>35.459259259259262</v>
      </c>
    </row>
    <row r="607" spans="1:27" x14ac:dyDescent="0.3">
      <c r="A607" t="s">
        <v>409</v>
      </c>
      <c r="B607" s="1" t="s">
        <v>1409</v>
      </c>
      <c r="C607" s="1" t="s">
        <v>2115</v>
      </c>
      <c r="D607" s="1" t="s">
        <v>1421</v>
      </c>
      <c r="E607" s="1" t="str">
        <f t="shared" si="37"/>
        <v>2024/01/17</v>
      </c>
      <c r="F607" s="1" t="s">
        <v>1419</v>
      </c>
      <c r="G607" t="str">
        <f t="shared" si="40"/>
        <v>2024/01/17</v>
      </c>
      <c r="H607" s="13" t="s">
        <v>2161</v>
      </c>
      <c r="I607" s="7">
        <f>(Table1[[#This Row],[Actual Arrival]]-Table1[[#This Row],[Ezpected_Arrival_After]])*24</f>
        <v>21.999999999941792</v>
      </c>
      <c r="J607" s="7">
        <f>(Table1[[#This Row],[Actual_Arrival After]]-Table1[[#This Row],[Ezpected_Arrival_After]])</f>
        <v>0</v>
      </c>
      <c r="K607" s="7">
        <f>IF(Table1[[#This Row],[Actual_Arrival After]]&lt;=Table1[[#This Row],[Ezpected_Arrival_After]],1,0)</f>
        <v>1</v>
      </c>
      <c r="L607" s="7">
        <f>(Table1[[#This Row],[Actual_Arrival After]]-Table1[[#This Row],[Dispatch_After]])</f>
        <v>0</v>
      </c>
      <c r="M607" t="s">
        <v>2032</v>
      </c>
      <c r="N607">
        <v>966</v>
      </c>
      <c r="O607" s="16">
        <v>2074</v>
      </c>
      <c r="P607" s="16">
        <v>340</v>
      </c>
      <c r="Q607">
        <v>19</v>
      </c>
      <c r="R607" t="str">
        <f t="shared" si="38"/>
        <v>OK</v>
      </c>
      <c r="S607" t="s">
        <v>2035</v>
      </c>
      <c r="T607" t="s">
        <v>2037</v>
      </c>
      <c r="U607" t="s">
        <v>2089</v>
      </c>
      <c r="V607" t="s">
        <v>2095</v>
      </c>
      <c r="W607" t="s">
        <v>2097</v>
      </c>
      <c r="X607">
        <v>4.5</v>
      </c>
      <c r="Y607">
        <f t="shared" si="39"/>
        <v>4.5</v>
      </c>
      <c r="Z607" s="14" t="str">
        <f>LEFT(Table1[[#This Row],[Rating After]],3)</f>
        <v>4.5</v>
      </c>
      <c r="AA607" s="11">
        <f>Table1[[#This Row],[Revenue ($)]]/(Table1[[#This Row],[Distance (KM)]])</f>
        <v>2.1469979296066253</v>
      </c>
    </row>
    <row r="608" spans="1:27" x14ac:dyDescent="0.3">
      <c r="A608" t="s">
        <v>408</v>
      </c>
      <c r="B608" s="1" t="s">
        <v>1408</v>
      </c>
      <c r="C608" s="1" t="s">
        <v>2115</v>
      </c>
      <c r="D608" s="1" t="s">
        <v>1420</v>
      </c>
      <c r="E608" s="1" t="str">
        <f t="shared" si="37"/>
        <v>2024/01/17</v>
      </c>
      <c r="F608" s="1" t="s">
        <v>1418</v>
      </c>
      <c r="G608" t="str">
        <f t="shared" si="40"/>
        <v>2024/01/17</v>
      </c>
      <c r="H608" s="13" t="s">
        <v>2161</v>
      </c>
      <c r="I608" s="7">
        <f>(Table1[[#This Row],[Actual Arrival]]-Table1[[#This Row],[Ezpected_Arrival_After]])*24</f>
        <v>21</v>
      </c>
      <c r="J608" s="7">
        <f>(Table1[[#This Row],[Actual_Arrival After]]-Table1[[#This Row],[Ezpected_Arrival_After]])</f>
        <v>0</v>
      </c>
      <c r="K608" s="7">
        <f>IF(Table1[[#This Row],[Actual_Arrival After]]&lt;=Table1[[#This Row],[Ezpected_Arrival_After]],1,0)</f>
        <v>1</v>
      </c>
      <c r="L608" s="7">
        <f>(Table1[[#This Row],[Actual_Arrival After]]-Table1[[#This Row],[Dispatch_After]])</f>
        <v>0</v>
      </c>
      <c r="M608" t="s">
        <v>2027</v>
      </c>
      <c r="N608">
        <v>509</v>
      </c>
      <c r="O608" s="16">
        <v>1979</v>
      </c>
      <c r="P608" s="16">
        <v>499</v>
      </c>
      <c r="Q608">
        <v>6</v>
      </c>
      <c r="R608" t="str">
        <f t="shared" si="38"/>
        <v>OK</v>
      </c>
      <c r="S608" t="s">
        <v>2033</v>
      </c>
      <c r="T608" t="s">
        <v>2037</v>
      </c>
      <c r="U608" t="s">
        <v>2053</v>
      </c>
      <c r="V608" t="s">
        <v>2091</v>
      </c>
      <c r="W608" t="s">
        <v>2097</v>
      </c>
      <c r="X608">
        <v>4</v>
      </c>
      <c r="Y608">
        <f t="shared" si="39"/>
        <v>4</v>
      </c>
      <c r="Z608" s="14" t="str">
        <f>LEFT(Table1[[#This Row],[Rating After]],3)</f>
        <v>4</v>
      </c>
      <c r="AA608" s="11">
        <f>Table1[[#This Row],[Revenue ($)]]/(Table1[[#This Row],[Distance (KM)]])</f>
        <v>3.8880157170923377</v>
      </c>
    </row>
    <row r="609" spans="1:27" x14ac:dyDescent="0.3">
      <c r="A609" t="s">
        <v>407</v>
      </c>
      <c r="B609" s="1" t="s">
        <v>1407</v>
      </c>
      <c r="C609" s="1" t="s">
        <v>2115</v>
      </c>
      <c r="D609" s="1" t="s">
        <v>1419</v>
      </c>
      <c r="E609" s="1" t="str">
        <f t="shared" si="37"/>
        <v>2024/01/17</v>
      </c>
      <c r="F609" s="1" t="s">
        <v>1417</v>
      </c>
      <c r="G609" t="str">
        <f t="shared" si="40"/>
        <v>2024/01/17</v>
      </c>
      <c r="H609" s="13" t="s">
        <v>2161</v>
      </c>
      <c r="I609" s="7">
        <f>(Table1[[#This Row],[Actual Arrival]]-Table1[[#This Row],[Ezpected_Arrival_After]])*24</f>
        <v>20.000000000058208</v>
      </c>
      <c r="J609" s="7">
        <f>(Table1[[#This Row],[Actual_Arrival After]]-Table1[[#This Row],[Ezpected_Arrival_After]])</f>
        <v>0</v>
      </c>
      <c r="K609" s="7">
        <f>IF(Table1[[#This Row],[Actual_Arrival After]]&lt;=Table1[[#This Row],[Ezpected_Arrival_After]],1,0)</f>
        <v>1</v>
      </c>
      <c r="L609" s="7">
        <f>(Table1[[#This Row],[Actual_Arrival After]]-Table1[[#This Row],[Dispatch_After]])</f>
        <v>0</v>
      </c>
      <c r="M609" t="s">
        <v>2028</v>
      </c>
      <c r="N609">
        <v>142</v>
      </c>
      <c r="O609" s="16">
        <v>3527</v>
      </c>
      <c r="P609" s="16">
        <v>779</v>
      </c>
      <c r="Q609">
        <v>6</v>
      </c>
      <c r="R609" t="str">
        <f t="shared" si="38"/>
        <v>OK</v>
      </c>
      <c r="S609" t="s">
        <v>2035</v>
      </c>
      <c r="T609" t="s">
        <v>2039</v>
      </c>
      <c r="U609" t="s">
        <v>2062</v>
      </c>
      <c r="V609" t="s">
        <v>2091</v>
      </c>
      <c r="W609" t="s">
        <v>2096</v>
      </c>
      <c r="Y609">
        <f t="shared" si="39"/>
        <v>4.3169491525423709</v>
      </c>
      <c r="Z609" s="14" t="str">
        <f>LEFT(Table1[[#This Row],[Rating After]],3)</f>
        <v>4.3</v>
      </c>
      <c r="AA609" s="11">
        <f>Table1[[#This Row],[Revenue ($)]]/(Table1[[#This Row],[Distance (KM)]])</f>
        <v>24.838028169014084</v>
      </c>
    </row>
    <row r="610" spans="1:27" x14ac:dyDescent="0.3">
      <c r="A610" t="s">
        <v>406</v>
      </c>
      <c r="B610" s="1" t="s">
        <v>1406</v>
      </c>
      <c r="C610" s="1" t="s">
        <v>2115</v>
      </c>
      <c r="D610" s="1" t="s">
        <v>1418</v>
      </c>
      <c r="E610" s="1" t="str">
        <f t="shared" si="37"/>
        <v>2024/01/17</v>
      </c>
      <c r="F610" s="1" t="s">
        <v>1416</v>
      </c>
      <c r="G610" t="str">
        <f t="shared" si="40"/>
        <v>2024/01/17</v>
      </c>
      <c r="H610" s="13" t="s">
        <v>2161</v>
      </c>
      <c r="I610" s="7">
        <f>(Table1[[#This Row],[Actual Arrival]]-Table1[[#This Row],[Ezpected_Arrival_After]])*24</f>
        <v>18.999999999941792</v>
      </c>
      <c r="J610" s="7">
        <f>(Table1[[#This Row],[Actual_Arrival After]]-Table1[[#This Row],[Ezpected_Arrival_After]])</f>
        <v>0</v>
      </c>
      <c r="K610" s="7">
        <f>IF(Table1[[#This Row],[Actual_Arrival After]]&lt;=Table1[[#This Row],[Ezpected_Arrival_After]],1,0)</f>
        <v>1</v>
      </c>
      <c r="L610" s="7">
        <f>(Table1[[#This Row],[Actual_Arrival After]]-Table1[[#This Row],[Dispatch_After]])</f>
        <v>0</v>
      </c>
      <c r="M610" t="s">
        <v>2031</v>
      </c>
      <c r="N610">
        <v>574</v>
      </c>
      <c r="O610" s="16">
        <v>3065</v>
      </c>
      <c r="P610" s="16">
        <v>353</v>
      </c>
      <c r="Q610">
        <v>3</v>
      </c>
      <c r="R610" t="str">
        <f t="shared" si="38"/>
        <v>OK</v>
      </c>
      <c r="S610" t="s">
        <v>2033</v>
      </c>
      <c r="T610" t="s">
        <v>2039</v>
      </c>
      <c r="U610" t="s">
        <v>2075</v>
      </c>
      <c r="V610" t="s">
        <v>2091</v>
      </c>
      <c r="W610" t="s">
        <v>2097</v>
      </c>
      <c r="X610">
        <v>4</v>
      </c>
      <c r="Y610">
        <f t="shared" si="39"/>
        <v>4</v>
      </c>
      <c r="Z610" s="14" t="str">
        <f>LEFT(Table1[[#This Row],[Rating After]],3)</f>
        <v>4</v>
      </c>
      <c r="AA610" s="11">
        <f>Table1[[#This Row],[Revenue ($)]]/(Table1[[#This Row],[Distance (KM)]])</f>
        <v>5.3397212543554007</v>
      </c>
    </row>
    <row r="611" spans="1:27" x14ac:dyDescent="0.3">
      <c r="A611" t="s">
        <v>405</v>
      </c>
      <c r="B611" s="1" t="s">
        <v>1405</v>
      </c>
      <c r="C611" s="1" t="s">
        <v>2115</v>
      </c>
      <c r="D611" s="1" t="s">
        <v>1417</v>
      </c>
      <c r="E611" s="1" t="str">
        <f t="shared" si="37"/>
        <v>2024/01/17</v>
      </c>
      <c r="F611" s="1" t="s">
        <v>1415</v>
      </c>
      <c r="G611" t="str">
        <f t="shared" si="40"/>
        <v>2024/01/17</v>
      </c>
      <c r="H611" s="13" t="s">
        <v>2161</v>
      </c>
      <c r="I611" s="7">
        <f>(Table1[[#This Row],[Actual Arrival]]-Table1[[#This Row],[Ezpected_Arrival_After]])*24</f>
        <v>18</v>
      </c>
      <c r="J611" s="7">
        <f>(Table1[[#This Row],[Actual_Arrival After]]-Table1[[#This Row],[Ezpected_Arrival_After]])</f>
        <v>0</v>
      </c>
      <c r="K611" s="7">
        <f>IF(Table1[[#This Row],[Actual_Arrival After]]&lt;=Table1[[#This Row],[Ezpected_Arrival_After]],1,0)</f>
        <v>1</v>
      </c>
      <c r="L611" s="7">
        <f>(Table1[[#This Row],[Actual_Arrival After]]-Table1[[#This Row],[Dispatch_After]])</f>
        <v>0</v>
      </c>
      <c r="M611" t="s">
        <v>2030</v>
      </c>
      <c r="N611">
        <v>922</v>
      </c>
      <c r="O611" s="16">
        <v>2949</v>
      </c>
      <c r="P611" s="16">
        <v>466</v>
      </c>
      <c r="Q611">
        <v>7</v>
      </c>
      <c r="R611" t="str">
        <f t="shared" si="38"/>
        <v>OK</v>
      </c>
      <c r="S611" t="s">
        <v>2036</v>
      </c>
      <c r="T611" t="s">
        <v>2039</v>
      </c>
      <c r="U611" t="s">
        <v>2088</v>
      </c>
      <c r="V611" t="s">
        <v>2095</v>
      </c>
      <c r="W611" t="s">
        <v>2097</v>
      </c>
      <c r="X611">
        <v>3.8</v>
      </c>
      <c r="Y611">
        <f t="shared" si="39"/>
        <v>3.8</v>
      </c>
      <c r="Z611" s="14" t="str">
        <f>LEFT(Table1[[#This Row],[Rating After]],3)</f>
        <v>3.8</v>
      </c>
      <c r="AA611" s="11">
        <f>Table1[[#This Row],[Revenue ($)]]/(Table1[[#This Row],[Distance (KM)]])</f>
        <v>3.1984815618221258</v>
      </c>
    </row>
    <row r="612" spans="1:27" x14ac:dyDescent="0.3">
      <c r="A612" t="s">
        <v>404</v>
      </c>
      <c r="B612" s="1" t="s">
        <v>1404</v>
      </c>
      <c r="C612" s="1" t="s">
        <v>2115</v>
      </c>
      <c r="D612" s="1" t="s">
        <v>1416</v>
      </c>
      <c r="E612" s="1" t="str">
        <f t="shared" si="37"/>
        <v>2024/01/17</v>
      </c>
      <c r="F612" s="1" t="s">
        <v>1414</v>
      </c>
      <c r="G612" t="str">
        <f t="shared" si="40"/>
        <v>2024/01/17</v>
      </c>
      <c r="H612" s="13" t="s">
        <v>2161</v>
      </c>
      <c r="I612" s="7">
        <f>(Table1[[#This Row],[Actual Arrival]]-Table1[[#This Row],[Ezpected_Arrival_After]])*24</f>
        <v>17.000000000058208</v>
      </c>
      <c r="J612" s="7">
        <f>(Table1[[#This Row],[Actual_Arrival After]]-Table1[[#This Row],[Ezpected_Arrival_After]])</f>
        <v>0</v>
      </c>
      <c r="K612" s="7">
        <f>IF(Table1[[#This Row],[Actual_Arrival After]]&lt;=Table1[[#This Row],[Ezpected_Arrival_After]],1,0)</f>
        <v>1</v>
      </c>
      <c r="L612" s="7">
        <f>(Table1[[#This Row],[Actual_Arrival After]]-Table1[[#This Row],[Dispatch_After]])</f>
        <v>0</v>
      </c>
      <c r="M612" t="s">
        <v>2029</v>
      </c>
      <c r="N612">
        <v>233</v>
      </c>
      <c r="O612" s="16">
        <v>1759</v>
      </c>
      <c r="P612" s="16">
        <v>241</v>
      </c>
      <c r="Q612">
        <v>18</v>
      </c>
      <c r="R612" t="str">
        <f t="shared" si="38"/>
        <v>OK</v>
      </c>
      <c r="S612" t="s">
        <v>2033</v>
      </c>
      <c r="T612" t="s">
        <v>2037</v>
      </c>
      <c r="U612" t="s">
        <v>2045</v>
      </c>
      <c r="V612" t="s">
        <v>2093</v>
      </c>
      <c r="W612" t="s">
        <v>2096</v>
      </c>
      <c r="X612">
        <v>4.5</v>
      </c>
      <c r="Y612">
        <f t="shared" si="39"/>
        <v>4.5</v>
      </c>
      <c r="Z612" s="14" t="str">
        <f>LEFT(Table1[[#This Row],[Rating After]],3)</f>
        <v>4.5</v>
      </c>
      <c r="AA612" s="11">
        <f>Table1[[#This Row],[Revenue ($)]]/(Table1[[#This Row],[Distance (KM)]])</f>
        <v>7.5493562231759661</v>
      </c>
    </row>
    <row r="613" spans="1:27" x14ac:dyDescent="0.3">
      <c r="A613" t="s">
        <v>403</v>
      </c>
      <c r="B613" s="1" t="s">
        <v>1403</v>
      </c>
      <c r="C613" s="1" t="s">
        <v>2115</v>
      </c>
      <c r="D613" s="1" t="s">
        <v>1415</v>
      </c>
      <c r="E613" s="1" t="str">
        <f t="shared" si="37"/>
        <v>2024/01/17</v>
      </c>
      <c r="F613" s="1" t="s">
        <v>1413</v>
      </c>
      <c r="G613" t="str">
        <f t="shared" si="40"/>
        <v>2024/01/17</v>
      </c>
      <c r="H613" s="13" t="s">
        <v>2161</v>
      </c>
      <c r="I613" s="7">
        <f>(Table1[[#This Row],[Actual Arrival]]-Table1[[#This Row],[Ezpected_Arrival_After]])*24</f>
        <v>15.999999999941792</v>
      </c>
      <c r="J613" s="7">
        <f>(Table1[[#This Row],[Actual_Arrival After]]-Table1[[#This Row],[Ezpected_Arrival_After]])</f>
        <v>0</v>
      </c>
      <c r="K613" s="7">
        <f>IF(Table1[[#This Row],[Actual_Arrival After]]&lt;=Table1[[#This Row],[Ezpected_Arrival_After]],1,0)</f>
        <v>1</v>
      </c>
      <c r="L613" s="7">
        <f>(Table1[[#This Row],[Actual_Arrival After]]-Table1[[#This Row],[Dispatch_After]])</f>
        <v>0</v>
      </c>
      <c r="M613" t="s">
        <v>2027</v>
      </c>
      <c r="N613">
        <v>211</v>
      </c>
      <c r="O613" s="16">
        <v>2675</v>
      </c>
      <c r="P613" s="16">
        <v>794</v>
      </c>
      <c r="Q613">
        <v>28</v>
      </c>
      <c r="R613" t="str">
        <f t="shared" si="38"/>
        <v>OK</v>
      </c>
      <c r="S613" t="s">
        <v>2034</v>
      </c>
      <c r="T613" t="s">
        <v>2037</v>
      </c>
      <c r="U613" t="s">
        <v>2089</v>
      </c>
      <c r="V613" t="s">
        <v>2095</v>
      </c>
      <c r="W613" t="s">
        <v>2096</v>
      </c>
      <c r="X613">
        <v>4.5</v>
      </c>
      <c r="Y613">
        <f t="shared" si="39"/>
        <v>4.5</v>
      </c>
      <c r="Z613" s="14" t="str">
        <f>LEFT(Table1[[#This Row],[Rating After]],3)</f>
        <v>4.5</v>
      </c>
      <c r="AA613" s="11">
        <f>Table1[[#This Row],[Revenue ($)]]/(Table1[[#This Row],[Distance (KM)]])</f>
        <v>12.677725118483412</v>
      </c>
    </row>
    <row r="614" spans="1:27" x14ac:dyDescent="0.3">
      <c r="A614" t="s">
        <v>402</v>
      </c>
      <c r="B614" s="1" t="s">
        <v>1402</v>
      </c>
      <c r="C614" s="1" t="s">
        <v>2115</v>
      </c>
      <c r="D614" s="1" t="s">
        <v>1414</v>
      </c>
      <c r="E614" s="1" t="str">
        <f t="shared" si="37"/>
        <v>2024/01/17</v>
      </c>
      <c r="F614" s="1" t="s">
        <v>1412</v>
      </c>
      <c r="G614" t="str">
        <f t="shared" si="40"/>
        <v>2024/01/17</v>
      </c>
      <c r="H614" s="13" t="s">
        <v>2161</v>
      </c>
      <c r="I614" s="7">
        <f>(Table1[[#This Row],[Actual Arrival]]-Table1[[#This Row],[Ezpected_Arrival_After]])*24</f>
        <v>15</v>
      </c>
      <c r="J614" s="7">
        <f>(Table1[[#This Row],[Actual_Arrival After]]-Table1[[#This Row],[Ezpected_Arrival_After]])</f>
        <v>0</v>
      </c>
      <c r="K614" s="7">
        <f>IF(Table1[[#This Row],[Actual_Arrival After]]&lt;=Table1[[#This Row],[Ezpected_Arrival_After]],1,0)</f>
        <v>1</v>
      </c>
      <c r="L614" s="7">
        <f>(Table1[[#This Row],[Actual_Arrival After]]-Table1[[#This Row],[Dispatch_After]])</f>
        <v>0</v>
      </c>
      <c r="M614" t="s">
        <v>2027</v>
      </c>
      <c r="N614">
        <v>255</v>
      </c>
      <c r="O614" s="16">
        <v>2719</v>
      </c>
      <c r="P614" s="16">
        <v>326</v>
      </c>
      <c r="Q614">
        <v>19</v>
      </c>
      <c r="R614" t="str">
        <f t="shared" si="38"/>
        <v>OK</v>
      </c>
      <c r="S614" t="s">
        <v>2036</v>
      </c>
      <c r="T614" t="s">
        <v>2038</v>
      </c>
      <c r="U614" t="s">
        <v>2049</v>
      </c>
      <c r="V614" t="s">
        <v>2095</v>
      </c>
      <c r="W614" t="s">
        <v>2097</v>
      </c>
      <c r="X614">
        <v>3.8</v>
      </c>
      <c r="Y614">
        <f t="shared" si="39"/>
        <v>3.8</v>
      </c>
      <c r="Z614" s="14" t="str">
        <f>LEFT(Table1[[#This Row],[Rating After]],3)</f>
        <v>3.8</v>
      </c>
      <c r="AA614" s="11">
        <f>Table1[[#This Row],[Revenue ($)]]/(Table1[[#This Row],[Distance (KM)]])</f>
        <v>10.662745098039215</v>
      </c>
    </row>
    <row r="615" spans="1:27" x14ac:dyDescent="0.3">
      <c r="A615" t="s">
        <v>401</v>
      </c>
      <c r="B615" s="1" t="s">
        <v>1401</v>
      </c>
      <c r="C615" s="1" t="s">
        <v>2115</v>
      </c>
      <c r="D615" s="1" t="s">
        <v>1413</v>
      </c>
      <c r="E615" s="1" t="str">
        <f t="shared" si="37"/>
        <v>2024/01/17</v>
      </c>
      <c r="F615" s="1" t="s">
        <v>1411</v>
      </c>
      <c r="G615" t="str">
        <f t="shared" si="40"/>
        <v>2024/01/17</v>
      </c>
      <c r="H615" s="13" t="s">
        <v>2161</v>
      </c>
      <c r="I615" s="7">
        <f>(Table1[[#This Row],[Actual Arrival]]-Table1[[#This Row],[Ezpected_Arrival_After]])*24</f>
        <v>14.000000000058208</v>
      </c>
      <c r="J615" s="7">
        <f>(Table1[[#This Row],[Actual_Arrival After]]-Table1[[#This Row],[Ezpected_Arrival_After]])</f>
        <v>0</v>
      </c>
      <c r="K615" s="7">
        <f>IF(Table1[[#This Row],[Actual_Arrival After]]&lt;=Table1[[#This Row],[Ezpected_Arrival_After]],1,0)</f>
        <v>1</v>
      </c>
      <c r="L615" s="7">
        <f>(Table1[[#This Row],[Actual_Arrival After]]-Table1[[#This Row],[Dispatch_After]])</f>
        <v>0</v>
      </c>
      <c r="M615" t="s">
        <v>2029</v>
      </c>
      <c r="N615">
        <v>368</v>
      </c>
      <c r="O615" s="16">
        <v>3473</v>
      </c>
      <c r="P615" s="16">
        <v>186</v>
      </c>
      <c r="Q615">
        <v>21</v>
      </c>
      <c r="R615" t="str">
        <f t="shared" si="38"/>
        <v>OK</v>
      </c>
      <c r="S615" t="s">
        <v>2033</v>
      </c>
      <c r="T615" t="s">
        <v>2038</v>
      </c>
      <c r="U615" t="s">
        <v>2074</v>
      </c>
      <c r="V615" t="s">
        <v>2093</v>
      </c>
      <c r="W615" t="s">
        <v>2097</v>
      </c>
      <c r="Y615">
        <f t="shared" si="39"/>
        <v>4.2134146341463401</v>
      </c>
      <c r="Z615" s="14" t="str">
        <f>LEFT(Table1[[#This Row],[Rating After]],3)</f>
        <v>4.2</v>
      </c>
      <c r="AA615" s="11">
        <f>Table1[[#This Row],[Revenue ($)]]/(Table1[[#This Row],[Distance (KM)]])</f>
        <v>9.4375</v>
      </c>
    </row>
    <row r="616" spans="1:27" x14ac:dyDescent="0.3">
      <c r="A616" t="s">
        <v>400</v>
      </c>
      <c r="B616" s="1" t="s">
        <v>1400</v>
      </c>
      <c r="C616" s="1" t="s">
        <v>2115</v>
      </c>
      <c r="D616" s="1" t="s">
        <v>1412</v>
      </c>
      <c r="E616" s="1" t="str">
        <f t="shared" si="37"/>
        <v>2024/01/17</v>
      </c>
      <c r="F616" s="1" t="s">
        <v>1410</v>
      </c>
      <c r="G616" t="str">
        <f t="shared" si="40"/>
        <v>2024/01/17</v>
      </c>
      <c r="H616" s="13" t="s">
        <v>2161</v>
      </c>
      <c r="I616" s="7">
        <f>(Table1[[#This Row],[Actual Arrival]]-Table1[[#This Row],[Ezpected_Arrival_After]])*24</f>
        <v>12.999999999941792</v>
      </c>
      <c r="J616" s="7">
        <f>(Table1[[#This Row],[Actual_Arrival After]]-Table1[[#This Row],[Ezpected_Arrival_After]])</f>
        <v>0</v>
      </c>
      <c r="K616" s="7">
        <f>IF(Table1[[#This Row],[Actual_Arrival After]]&lt;=Table1[[#This Row],[Ezpected_Arrival_After]],1,0)</f>
        <v>1</v>
      </c>
      <c r="L616" s="7">
        <f>(Table1[[#This Row],[Actual_Arrival After]]-Table1[[#This Row],[Dispatch_After]])</f>
        <v>0</v>
      </c>
      <c r="M616" t="s">
        <v>2032</v>
      </c>
      <c r="N616">
        <v>729</v>
      </c>
      <c r="O616" s="16">
        <v>1785</v>
      </c>
      <c r="P616" s="16">
        <v>197</v>
      </c>
      <c r="Q616">
        <v>27</v>
      </c>
      <c r="R616" t="str">
        <f t="shared" si="38"/>
        <v>OK</v>
      </c>
      <c r="S616" t="s">
        <v>2036</v>
      </c>
      <c r="T616" t="s">
        <v>2039</v>
      </c>
      <c r="U616" t="s">
        <v>2047</v>
      </c>
      <c r="V616" t="s">
        <v>2093</v>
      </c>
      <c r="W616" t="s">
        <v>2096</v>
      </c>
      <c r="X616">
        <v>3.8</v>
      </c>
      <c r="Y616">
        <f t="shared" si="39"/>
        <v>3.8</v>
      </c>
      <c r="Z616" s="14" t="str">
        <f>LEFT(Table1[[#This Row],[Rating After]],3)</f>
        <v>3.8</v>
      </c>
      <c r="AA616" s="11">
        <f>Table1[[#This Row],[Revenue ($)]]/(Table1[[#This Row],[Distance (KM)]])</f>
        <v>2.4485596707818931</v>
      </c>
    </row>
    <row r="617" spans="1:27" x14ac:dyDescent="0.3">
      <c r="A617" t="s">
        <v>399</v>
      </c>
      <c r="B617" s="1" t="s">
        <v>1399</v>
      </c>
      <c r="C617" s="1" t="s">
        <v>2115</v>
      </c>
      <c r="D617" s="1" t="s">
        <v>1411</v>
      </c>
      <c r="E617" s="1" t="str">
        <f t="shared" si="37"/>
        <v>2024/01/17</v>
      </c>
      <c r="F617" s="1" t="s">
        <v>1409</v>
      </c>
      <c r="G617" t="str">
        <f t="shared" si="40"/>
        <v>2024/01/17</v>
      </c>
      <c r="H617" s="13" t="s">
        <v>2161</v>
      </c>
      <c r="I617" s="7">
        <f>(Table1[[#This Row],[Actual Arrival]]-Table1[[#This Row],[Ezpected_Arrival_After]])*24</f>
        <v>12</v>
      </c>
      <c r="J617" s="7">
        <f>(Table1[[#This Row],[Actual_Arrival After]]-Table1[[#This Row],[Ezpected_Arrival_After]])</f>
        <v>0</v>
      </c>
      <c r="K617" s="7">
        <f>IF(Table1[[#This Row],[Actual_Arrival After]]&lt;=Table1[[#This Row],[Ezpected_Arrival_After]],1,0)</f>
        <v>1</v>
      </c>
      <c r="L617" s="7">
        <f>(Table1[[#This Row],[Actual_Arrival After]]-Table1[[#This Row],[Dispatch_After]])</f>
        <v>0</v>
      </c>
      <c r="M617" t="s">
        <v>2030</v>
      </c>
      <c r="N617">
        <v>272</v>
      </c>
      <c r="O617" s="16">
        <v>821</v>
      </c>
      <c r="P617" s="16">
        <v>271</v>
      </c>
      <c r="Q617">
        <v>7</v>
      </c>
      <c r="R617" t="str">
        <f t="shared" si="38"/>
        <v>OK</v>
      </c>
      <c r="S617" t="s">
        <v>2034</v>
      </c>
      <c r="T617" t="s">
        <v>2038</v>
      </c>
      <c r="U617" t="s">
        <v>2062</v>
      </c>
      <c r="V617" t="s">
        <v>2094</v>
      </c>
      <c r="W617" t="s">
        <v>2097</v>
      </c>
      <c r="X617">
        <v>3.8</v>
      </c>
      <c r="Y617">
        <f t="shared" si="39"/>
        <v>3.8</v>
      </c>
      <c r="Z617" s="14" t="str">
        <f>LEFT(Table1[[#This Row],[Rating After]],3)</f>
        <v>3.8</v>
      </c>
      <c r="AA617" s="11">
        <f>Table1[[#This Row],[Revenue ($)]]/(Table1[[#This Row],[Distance (KM)]])</f>
        <v>3.0183823529411766</v>
      </c>
    </row>
    <row r="618" spans="1:27" x14ac:dyDescent="0.3">
      <c r="A618" t="s">
        <v>398</v>
      </c>
      <c r="B618" s="1" t="s">
        <v>1398</v>
      </c>
      <c r="C618" s="1" t="s">
        <v>2114</v>
      </c>
      <c r="D618" s="1" t="s">
        <v>1410</v>
      </c>
      <c r="E618" s="1" t="str">
        <f t="shared" si="37"/>
        <v>2024/01/17</v>
      </c>
      <c r="F618" s="1" t="s">
        <v>1408</v>
      </c>
      <c r="G618" t="str">
        <f t="shared" si="40"/>
        <v>2024/01/17</v>
      </c>
      <c r="H618" s="13" t="s">
        <v>2161</v>
      </c>
      <c r="I618" s="7">
        <f>(Table1[[#This Row],[Actual Arrival]]-Table1[[#This Row],[Ezpected_Arrival_After]])*24</f>
        <v>11.000000000058208</v>
      </c>
      <c r="J618" s="7">
        <f>(Table1[[#This Row],[Actual_Arrival After]]-Table1[[#This Row],[Ezpected_Arrival_After]])</f>
        <v>0</v>
      </c>
      <c r="K618" s="7">
        <f>IF(Table1[[#This Row],[Actual_Arrival After]]&lt;=Table1[[#This Row],[Ezpected_Arrival_After]],1,0)</f>
        <v>1</v>
      </c>
      <c r="L618" s="7">
        <f>(Table1[[#This Row],[Actual_Arrival After]]-Table1[[#This Row],[Dispatch_After]])</f>
        <v>1</v>
      </c>
      <c r="M618" t="s">
        <v>2031</v>
      </c>
      <c r="N618">
        <v>556</v>
      </c>
      <c r="O618" s="16">
        <v>3547</v>
      </c>
      <c r="P618" s="16">
        <v>561</v>
      </c>
      <c r="Q618">
        <v>4</v>
      </c>
      <c r="R618" t="str">
        <f t="shared" si="38"/>
        <v>OK</v>
      </c>
      <c r="S618" t="s">
        <v>2034</v>
      </c>
      <c r="T618" t="s">
        <v>2037</v>
      </c>
      <c r="U618" t="s">
        <v>2051</v>
      </c>
      <c r="V618" t="s">
        <v>2094</v>
      </c>
      <c r="W618" t="s">
        <v>2096</v>
      </c>
      <c r="X618">
        <v>4.7</v>
      </c>
      <c r="Y618">
        <f t="shared" si="39"/>
        <v>4.7</v>
      </c>
      <c r="Z618" s="14" t="str">
        <f>LEFT(Table1[[#This Row],[Rating After]],3)</f>
        <v>4.7</v>
      </c>
      <c r="AA618" s="11">
        <f>Table1[[#This Row],[Revenue ($)]]/(Table1[[#This Row],[Distance (KM)]])</f>
        <v>6.3794964028776979</v>
      </c>
    </row>
    <row r="619" spans="1:27" x14ac:dyDescent="0.3">
      <c r="A619" t="s">
        <v>397</v>
      </c>
      <c r="B619" s="1" t="s">
        <v>1397</v>
      </c>
      <c r="C619" s="1" t="s">
        <v>2114</v>
      </c>
      <c r="D619" s="1" t="s">
        <v>1409</v>
      </c>
      <c r="E619" s="1" t="str">
        <f t="shared" si="37"/>
        <v>2024/01/17</v>
      </c>
      <c r="F619" s="1" t="s">
        <v>1407</v>
      </c>
      <c r="G619" t="str">
        <f t="shared" si="40"/>
        <v>2024/01/17</v>
      </c>
      <c r="H619" s="13" t="s">
        <v>2161</v>
      </c>
      <c r="I619" s="7">
        <f>(Table1[[#This Row],[Actual Arrival]]-Table1[[#This Row],[Ezpected_Arrival_After]])*24</f>
        <v>9.9999999999417923</v>
      </c>
      <c r="J619" s="7">
        <f>(Table1[[#This Row],[Actual_Arrival After]]-Table1[[#This Row],[Ezpected_Arrival_After]])</f>
        <v>0</v>
      </c>
      <c r="K619" s="7">
        <f>IF(Table1[[#This Row],[Actual_Arrival After]]&lt;=Table1[[#This Row],[Ezpected_Arrival_After]],1,0)</f>
        <v>1</v>
      </c>
      <c r="L619" s="7">
        <f>(Table1[[#This Row],[Actual_Arrival After]]-Table1[[#This Row],[Dispatch_After]])</f>
        <v>1</v>
      </c>
      <c r="M619" t="s">
        <v>2029</v>
      </c>
      <c r="N619">
        <v>332</v>
      </c>
      <c r="O619" s="16">
        <v>2200</v>
      </c>
      <c r="P619" s="16">
        <v>464</v>
      </c>
      <c r="Q619">
        <v>7</v>
      </c>
      <c r="R619" t="str">
        <f t="shared" si="38"/>
        <v>OK</v>
      </c>
      <c r="S619" t="s">
        <v>2035</v>
      </c>
      <c r="T619" t="s">
        <v>2039</v>
      </c>
      <c r="U619" t="s">
        <v>2051</v>
      </c>
      <c r="V619" t="s">
        <v>2095</v>
      </c>
      <c r="W619" t="s">
        <v>2096</v>
      </c>
      <c r="Y619">
        <f t="shared" si="39"/>
        <v>4.2802816901408436</v>
      </c>
      <c r="Z619" s="14" t="str">
        <f>LEFT(Table1[[#This Row],[Rating After]],3)</f>
        <v>4.2</v>
      </c>
      <c r="AA619" s="11">
        <f>Table1[[#This Row],[Revenue ($)]]/(Table1[[#This Row],[Distance (KM)]])</f>
        <v>6.6265060240963853</v>
      </c>
    </row>
    <row r="620" spans="1:27" x14ac:dyDescent="0.3">
      <c r="A620" t="s">
        <v>396</v>
      </c>
      <c r="B620" s="1" t="s">
        <v>1396</v>
      </c>
      <c r="C620" s="1" t="s">
        <v>2114</v>
      </c>
      <c r="D620" s="1" t="s">
        <v>1408</v>
      </c>
      <c r="E620" s="1" t="str">
        <f t="shared" si="37"/>
        <v>2024/01/17</v>
      </c>
      <c r="F620" s="1" t="s">
        <v>1406</v>
      </c>
      <c r="G620" t="str">
        <f t="shared" si="40"/>
        <v>2024/01/17</v>
      </c>
      <c r="H620" s="13" t="s">
        <v>2161</v>
      </c>
      <c r="I620" s="7">
        <f>(Table1[[#This Row],[Actual Arrival]]-Table1[[#This Row],[Ezpected_Arrival_After]])*24</f>
        <v>9</v>
      </c>
      <c r="J620" s="7">
        <f>(Table1[[#This Row],[Actual_Arrival After]]-Table1[[#This Row],[Ezpected_Arrival_After]])</f>
        <v>0</v>
      </c>
      <c r="K620" s="7">
        <f>IF(Table1[[#This Row],[Actual_Arrival After]]&lt;=Table1[[#This Row],[Ezpected_Arrival_After]],1,0)</f>
        <v>1</v>
      </c>
      <c r="L620" s="7">
        <f>(Table1[[#This Row],[Actual_Arrival After]]-Table1[[#This Row],[Dispatch_After]])</f>
        <v>1</v>
      </c>
      <c r="M620" t="s">
        <v>2031</v>
      </c>
      <c r="N620">
        <v>435</v>
      </c>
      <c r="O620" s="16">
        <v>4276</v>
      </c>
      <c r="P620" s="16">
        <v>311</v>
      </c>
      <c r="Q620">
        <v>25</v>
      </c>
      <c r="R620" t="str">
        <f t="shared" si="38"/>
        <v>OK</v>
      </c>
      <c r="S620" t="s">
        <v>2035</v>
      </c>
      <c r="T620" t="s">
        <v>2037</v>
      </c>
      <c r="U620" t="s">
        <v>2076</v>
      </c>
      <c r="V620" t="s">
        <v>2091</v>
      </c>
      <c r="W620" t="s">
        <v>2097</v>
      </c>
      <c r="X620">
        <v>3.8</v>
      </c>
      <c r="Y620">
        <f t="shared" si="39"/>
        <v>3.8</v>
      </c>
      <c r="Z620" s="14" t="str">
        <f>LEFT(Table1[[#This Row],[Rating After]],3)</f>
        <v>3.8</v>
      </c>
      <c r="AA620" s="11">
        <f>Table1[[#This Row],[Revenue ($)]]/(Table1[[#This Row],[Distance (KM)]])</f>
        <v>9.8298850574712642</v>
      </c>
    </row>
    <row r="621" spans="1:27" x14ac:dyDescent="0.3">
      <c r="A621" t="s">
        <v>395</v>
      </c>
      <c r="B621" s="1" t="s">
        <v>1395</v>
      </c>
      <c r="C621" s="1" t="s">
        <v>2114</v>
      </c>
      <c r="D621" s="1" t="s">
        <v>1407</v>
      </c>
      <c r="E621" s="1" t="str">
        <f t="shared" si="37"/>
        <v>2024/01/17</v>
      </c>
      <c r="F621" s="1" t="s">
        <v>1405</v>
      </c>
      <c r="G621" t="str">
        <f t="shared" si="40"/>
        <v>2024/01/17</v>
      </c>
      <c r="H621" s="13" t="s">
        <v>2161</v>
      </c>
      <c r="I621" s="7">
        <f>(Table1[[#This Row],[Actual Arrival]]-Table1[[#This Row],[Ezpected_Arrival_After]])*24</f>
        <v>8.0000000000582077</v>
      </c>
      <c r="J621" s="7">
        <f>(Table1[[#This Row],[Actual_Arrival After]]-Table1[[#This Row],[Ezpected_Arrival_After]])</f>
        <v>0</v>
      </c>
      <c r="K621" s="7">
        <f>IF(Table1[[#This Row],[Actual_Arrival After]]&lt;=Table1[[#This Row],[Ezpected_Arrival_After]],1,0)</f>
        <v>1</v>
      </c>
      <c r="L621" s="7">
        <f>(Table1[[#This Row],[Actual_Arrival After]]-Table1[[#This Row],[Dispatch_After]])</f>
        <v>1</v>
      </c>
      <c r="M621" t="s">
        <v>2028</v>
      </c>
      <c r="N621">
        <v>207</v>
      </c>
      <c r="O621" s="16">
        <v>2942</v>
      </c>
      <c r="P621" s="16">
        <v>134</v>
      </c>
      <c r="Q621">
        <v>6</v>
      </c>
      <c r="R621" t="str">
        <f t="shared" si="38"/>
        <v>OK</v>
      </c>
      <c r="S621" t="s">
        <v>2036</v>
      </c>
      <c r="T621" t="s">
        <v>2038</v>
      </c>
      <c r="U621" t="s">
        <v>2084</v>
      </c>
      <c r="V621" t="s">
        <v>2092</v>
      </c>
      <c r="W621" t="s">
        <v>2096</v>
      </c>
      <c r="Y621">
        <f t="shared" si="39"/>
        <v>4.2649999999999979</v>
      </c>
      <c r="Z621" s="14" t="str">
        <f>LEFT(Table1[[#This Row],[Rating After]],3)</f>
        <v>4.2</v>
      </c>
      <c r="AA621" s="11">
        <f>Table1[[#This Row],[Revenue ($)]]/(Table1[[#This Row],[Distance (KM)]])</f>
        <v>14.212560386473429</v>
      </c>
    </row>
    <row r="622" spans="1:27" x14ac:dyDescent="0.3">
      <c r="A622" t="s">
        <v>394</v>
      </c>
      <c r="B622" s="1" t="s">
        <v>1394</v>
      </c>
      <c r="C622" s="1" t="s">
        <v>2114</v>
      </c>
      <c r="D622" s="1" t="s">
        <v>1406</v>
      </c>
      <c r="E622" s="1" t="str">
        <f t="shared" si="37"/>
        <v>2024/01/17</v>
      </c>
      <c r="F622" s="1" t="s">
        <v>1404</v>
      </c>
      <c r="G622" t="str">
        <f t="shared" si="40"/>
        <v>2024/01/17</v>
      </c>
      <c r="H622" s="13" t="s">
        <v>2161</v>
      </c>
      <c r="I622" s="7">
        <f>(Table1[[#This Row],[Actual Arrival]]-Table1[[#This Row],[Ezpected_Arrival_After]])*24</f>
        <v>6.9999999999417923</v>
      </c>
      <c r="J622" s="7">
        <f>(Table1[[#This Row],[Actual_Arrival After]]-Table1[[#This Row],[Ezpected_Arrival_After]])</f>
        <v>0</v>
      </c>
      <c r="K622" s="7">
        <f>IF(Table1[[#This Row],[Actual_Arrival After]]&lt;=Table1[[#This Row],[Ezpected_Arrival_After]],1,0)</f>
        <v>1</v>
      </c>
      <c r="L622" s="7">
        <f>(Table1[[#This Row],[Actual_Arrival After]]-Table1[[#This Row],[Dispatch_After]])</f>
        <v>1</v>
      </c>
      <c r="M622" t="s">
        <v>2031</v>
      </c>
      <c r="N622">
        <v>539</v>
      </c>
      <c r="O622" s="16">
        <v>2015</v>
      </c>
      <c r="P622" s="16">
        <v>788</v>
      </c>
      <c r="Q622">
        <v>21</v>
      </c>
      <c r="R622" t="str">
        <f t="shared" si="38"/>
        <v>OK</v>
      </c>
      <c r="S622" t="s">
        <v>2036</v>
      </c>
      <c r="T622" t="s">
        <v>2038</v>
      </c>
      <c r="U622" t="s">
        <v>2054</v>
      </c>
      <c r="V622" t="s">
        <v>2092</v>
      </c>
      <c r="W622" t="s">
        <v>2096</v>
      </c>
      <c r="X622">
        <v>4.7</v>
      </c>
      <c r="Y622">
        <f t="shared" si="39"/>
        <v>4.7</v>
      </c>
      <c r="Z622" s="14" t="str">
        <f>LEFT(Table1[[#This Row],[Rating After]],3)</f>
        <v>4.7</v>
      </c>
      <c r="AA622" s="11">
        <f>Table1[[#This Row],[Revenue ($)]]/(Table1[[#This Row],[Distance (KM)]])</f>
        <v>3.7384044526901672</v>
      </c>
    </row>
    <row r="623" spans="1:27" x14ac:dyDescent="0.3">
      <c r="A623" t="s">
        <v>393</v>
      </c>
      <c r="B623" s="1" t="s">
        <v>1393</v>
      </c>
      <c r="C623" s="1" t="s">
        <v>2114</v>
      </c>
      <c r="D623" s="1" t="s">
        <v>1405</v>
      </c>
      <c r="E623" s="1" t="str">
        <f t="shared" si="37"/>
        <v>2024/01/17</v>
      </c>
      <c r="F623" s="1" t="s">
        <v>1403</v>
      </c>
      <c r="G623" t="str">
        <f t="shared" si="40"/>
        <v>2024/01/17</v>
      </c>
      <c r="H623" s="13" t="s">
        <v>2161</v>
      </c>
      <c r="I623" s="7">
        <f>(Table1[[#This Row],[Actual Arrival]]-Table1[[#This Row],[Ezpected_Arrival_After]])*24</f>
        <v>6</v>
      </c>
      <c r="J623" s="7">
        <f>(Table1[[#This Row],[Actual_Arrival After]]-Table1[[#This Row],[Ezpected_Arrival_After]])</f>
        <v>0</v>
      </c>
      <c r="K623" s="7">
        <f>IF(Table1[[#This Row],[Actual_Arrival After]]&lt;=Table1[[#This Row],[Ezpected_Arrival_After]],1,0)</f>
        <v>1</v>
      </c>
      <c r="L623" s="7">
        <f>(Table1[[#This Row],[Actual_Arrival After]]-Table1[[#This Row],[Dispatch_After]])</f>
        <v>1</v>
      </c>
      <c r="M623" t="s">
        <v>2029</v>
      </c>
      <c r="N623">
        <v>364</v>
      </c>
      <c r="O623" s="16">
        <v>1733</v>
      </c>
      <c r="P623" s="16">
        <v>90</v>
      </c>
      <c r="Q623">
        <v>11</v>
      </c>
      <c r="R623" t="str">
        <f t="shared" si="38"/>
        <v>OK</v>
      </c>
      <c r="S623" t="s">
        <v>2034</v>
      </c>
      <c r="T623" t="s">
        <v>2039</v>
      </c>
      <c r="U623" t="s">
        <v>2064</v>
      </c>
      <c r="V623" t="s">
        <v>2093</v>
      </c>
      <c r="W623" t="s">
        <v>2097</v>
      </c>
      <c r="Y623">
        <f t="shared" si="39"/>
        <v>4.2134146341463401</v>
      </c>
      <c r="Z623" s="14" t="str">
        <f>LEFT(Table1[[#This Row],[Rating After]],3)</f>
        <v>4.2</v>
      </c>
      <c r="AA623" s="11">
        <f>Table1[[#This Row],[Revenue ($)]]/(Table1[[#This Row],[Distance (KM)]])</f>
        <v>4.7609890109890109</v>
      </c>
    </row>
    <row r="624" spans="1:27" x14ac:dyDescent="0.3">
      <c r="A624" t="s">
        <v>392</v>
      </c>
      <c r="B624" s="1" t="s">
        <v>1392</v>
      </c>
      <c r="C624" s="1" t="s">
        <v>2114</v>
      </c>
      <c r="D624" s="1" t="s">
        <v>1404</v>
      </c>
      <c r="E624" s="1" t="str">
        <f t="shared" si="37"/>
        <v>2024/01/17</v>
      </c>
      <c r="F624" s="1" t="s">
        <v>1402</v>
      </c>
      <c r="G624" t="str">
        <f t="shared" si="40"/>
        <v>2024/01/17</v>
      </c>
      <c r="H624" s="13" t="s">
        <v>2161</v>
      </c>
      <c r="I624" s="7">
        <f>(Table1[[#This Row],[Actual Arrival]]-Table1[[#This Row],[Ezpected_Arrival_After]])*24</f>
        <v>5.0000000000582077</v>
      </c>
      <c r="J624" s="7">
        <f>(Table1[[#This Row],[Actual_Arrival After]]-Table1[[#This Row],[Ezpected_Arrival_After]])</f>
        <v>0</v>
      </c>
      <c r="K624" s="7">
        <f>IF(Table1[[#This Row],[Actual_Arrival After]]&lt;=Table1[[#This Row],[Ezpected_Arrival_After]],1,0)</f>
        <v>1</v>
      </c>
      <c r="L624" s="7">
        <f>(Table1[[#This Row],[Actual_Arrival After]]-Table1[[#This Row],[Dispatch_After]])</f>
        <v>1</v>
      </c>
      <c r="M624" t="s">
        <v>2029</v>
      </c>
      <c r="N624">
        <v>838</v>
      </c>
      <c r="O624" s="16">
        <v>4429</v>
      </c>
      <c r="P624" s="16">
        <v>125</v>
      </c>
      <c r="Q624">
        <v>10</v>
      </c>
      <c r="R624" t="str">
        <f t="shared" si="38"/>
        <v>OK</v>
      </c>
      <c r="S624" t="s">
        <v>2035</v>
      </c>
      <c r="T624" t="s">
        <v>2038</v>
      </c>
      <c r="U624" t="s">
        <v>2089</v>
      </c>
      <c r="V624" t="s">
        <v>2095</v>
      </c>
      <c r="W624" t="s">
        <v>2096</v>
      </c>
      <c r="X624">
        <v>4</v>
      </c>
      <c r="Y624">
        <f t="shared" si="39"/>
        <v>4</v>
      </c>
      <c r="Z624" s="14" t="str">
        <f>LEFT(Table1[[#This Row],[Rating After]],3)</f>
        <v>4</v>
      </c>
      <c r="AA624" s="11">
        <f>Table1[[#This Row],[Revenue ($)]]/(Table1[[#This Row],[Distance (KM)]])</f>
        <v>5.285202863961814</v>
      </c>
    </row>
    <row r="625" spans="1:27" x14ac:dyDescent="0.3">
      <c r="A625" t="s">
        <v>391</v>
      </c>
      <c r="B625" s="1" t="s">
        <v>1391</v>
      </c>
      <c r="C625" s="1" t="s">
        <v>2114</v>
      </c>
      <c r="D625" s="1" t="s">
        <v>1403</v>
      </c>
      <c r="E625" s="1" t="str">
        <f t="shared" si="37"/>
        <v>2024/01/17</v>
      </c>
      <c r="F625" s="1" t="s">
        <v>1401</v>
      </c>
      <c r="G625" t="str">
        <f t="shared" si="40"/>
        <v>2024/01/17</v>
      </c>
      <c r="H625" s="13" t="s">
        <v>2161</v>
      </c>
      <c r="I625" s="7">
        <f>(Table1[[#This Row],[Actual Arrival]]-Table1[[#This Row],[Ezpected_Arrival_After]])*24</f>
        <v>3.9999999999417923</v>
      </c>
      <c r="J625" s="7">
        <f>(Table1[[#This Row],[Actual_Arrival After]]-Table1[[#This Row],[Ezpected_Arrival_After]])</f>
        <v>0</v>
      </c>
      <c r="K625" s="7">
        <f>IF(Table1[[#This Row],[Actual_Arrival After]]&lt;=Table1[[#This Row],[Ezpected_Arrival_After]],1,0)</f>
        <v>1</v>
      </c>
      <c r="L625" s="7">
        <f>(Table1[[#This Row],[Actual_Arrival After]]-Table1[[#This Row],[Dispatch_After]])</f>
        <v>1</v>
      </c>
      <c r="M625" t="s">
        <v>2027</v>
      </c>
      <c r="N625">
        <v>340</v>
      </c>
      <c r="O625" s="16">
        <v>4617</v>
      </c>
      <c r="P625" s="16">
        <v>296</v>
      </c>
      <c r="Q625">
        <v>4</v>
      </c>
      <c r="R625" t="str">
        <f t="shared" si="38"/>
        <v>OK</v>
      </c>
      <c r="S625" t="s">
        <v>2035</v>
      </c>
      <c r="T625" t="s">
        <v>2037</v>
      </c>
      <c r="U625" t="s">
        <v>2084</v>
      </c>
      <c r="V625" t="s">
        <v>2092</v>
      </c>
      <c r="W625" t="s">
        <v>2097</v>
      </c>
      <c r="X625">
        <v>4.5</v>
      </c>
      <c r="Y625">
        <f t="shared" si="39"/>
        <v>4.5</v>
      </c>
      <c r="Z625" s="14" t="str">
        <f>LEFT(Table1[[#This Row],[Rating After]],3)</f>
        <v>4.5</v>
      </c>
      <c r="AA625" s="11">
        <f>Table1[[#This Row],[Revenue ($)]]/(Table1[[#This Row],[Distance (KM)]])</f>
        <v>13.579411764705883</v>
      </c>
    </row>
    <row r="626" spans="1:27" x14ac:dyDescent="0.3">
      <c r="A626" t="s">
        <v>390</v>
      </c>
      <c r="B626" s="1" t="s">
        <v>1390</v>
      </c>
      <c r="C626" s="1" t="s">
        <v>2114</v>
      </c>
      <c r="D626" s="1" t="s">
        <v>1402</v>
      </c>
      <c r="E626" s="1" t="str">
        <f t="shared" si="37"/>
        <v>2024/01/17</v>
      </c>
      <c r="F626" s="1" t="s">
        <v>1400</v>
      </c>
      <c r="G626" t="str">
        <f t="shared" si="40"/>
        <v>2024/01/17</v>
      </c>
      <c r="H626" s="13" t="s">
        <v>2161</v>
      </c>
      <c r="I626" s="7">
        <f>(Table1[[#This Row],[Actual Arrival]]-Table1[[#This Row],[Ezpected_Arrival_After]])*24</f>
        <v>3</v>
      </c>
      <c r="J626" s="7">
        <f>(Table1[[#This Row],[Actual_Arrival After]]-Table1[[#This Row],[Ezpected_Arrival_After]])</f>
        <v>0</v>
      </c>
      <c r="K626" s="7">
        <f>IF(Table1[[#This Row],[Actual_Arrival After]]&lt;=Table1[[#This Row],[Ezpected_Arrival_After]],1,0)</f>
        <v>1</v>
      </c>
      <c r="L626" s="7">
        <f>(Table1[[#This Row],[Actual_Arrival After]]-Table1[[#This Row],[Dispatch_After]])</f>
        <v>1</v>
      </c>
      <c r="M626" t="s">
        <v>2029</v>
      </c>
      <c r="N626">
        <v>288</v>
      </c>
      <c r="O626" s="16">
        <v>2007</v>
      </c>
      <c r="P626" s="16">
        <v>108</v>
      </c>
      <c r="Q626">
        <v>14</v>
      </c>
      <c r="R626" t="str">
        <f t="shared" si="38"/>
        <v>OK</v>
      </c>
      <c r="S626" t="s">
        <v>2034</v>
      </c>
      <c r="T626" t="s">
        <v>2037</v>
      </c>
      <c r="U626" t="s">
        <v>2049</v>
      </c>
      <c r="V626" t="s">
        <v>2095</v>
      </c>
      <c r="W626" t="s">
        <v>2096</v>
      </c>
      <c r="X626">
        <v>4.2</v>
      </c>
      <c r="Y626">
        <f t="shared" si="39"/>
        <v>4.2</v>
      </c>
      <c r="Z626" s="14" t="str">
        <f>LEFT(Table1[[#This Row],[Rating After]],3)</f>
        <v>4.2</v>
      </c>
      <c r="AA626" s="11">
        <f>Table1[[#This Row],[Revenue ($)]]/(Table1[[#This Row],[Distance (KM)]])</f>
        <v>6.96875</v>
      </c>
    </row>
    <row r="627" spans="1:27" x14ac:dyDescent="0.3">
      <c r="A627" t="s">
        <v>389</v>
      </c>
      <c r="B627" s="1" t="s">
        <v>1389</v>
      </c>
      <c r="C627" s="1" t="s">
        <v>2114</v>
      </c>
      <c r="D627" s="1" t="s">
        <v>1401</v>
      </c>
      <c r="E627" s="1" t="str">
        <f t="shared" si="37"/>
        <v>2024/01/17</v>
      </c>
      <c r="F627" s="1" t="s">
        <v>1399</v>
      </c>
      <c r="G627" t="str">
        <f t="shared" si="40"/>
        <v>2024/01/17</v>
      </c>
      <c r="H627" s="13" t="s">
        <v>2161</v>
      </c>
      <c r="I627" s="7">
        <f>(Table1[[#This Row],[Actual Arrival]]-Table1[[#This Row],[Ezpected_Arrival_After]])*24</f>
        <v>2.0000000000582077</v>
      </c>
      <c r="J627" s="7">
        <f>(Table1[[#This Row],[Actual_Arrival After]]-Table1[[#This Row],[Ezpected_Arrival_After]])</f>
        <v>0</v>
      </c>
      <c r="K627" s="7">
        <f>IF(Table1[[#This Row],[Actual_Arrival After]]&lt;=Table1[[#This Row],[Ezpected_Arrival_After]],1,0)</f>
        <v>1</v>
      </c>
      <c r="L627" s="7">
        <f>(Table1[[#This Row],[Actual_Arrival After]]-Table1[[#This Row],[Dispatch_After]])</f>
        <v>1</v>
      </c>
      <c r="M627" t="s">
        <v>2031</v>
      </c>
      <c r="N627">
        <v>729</v>
      </c>
      <c r="O627" s="16">
        <v>2664</v>
      </c>
      <c r="P627" s="16">
        <v>520</v>
      </c>
      <c r="Q627">
        <v>28</v>
      </c>
      <c r="R627" t="str">
        <f t="shared" si="38"/>
        <v>OK</v>
      </c>
      <c r="S627" t="s">
        <v>2036</v>
      </c>
      <c r="T627" t="s">
        <v>2037</v>
      </c>
      <c r="U627" t="s">
        <v>2081</v>
      </c>
      <c r="V627" t="s">
        <v>2095</v>
      </c>
      <c r="W627" t="s">
        <v>2096</v>
      </c>
      <c r="X627">
        <v>4</v>
      </c>
      <c r="Y627">
        <f t="shared" si="39"/>
        <v>4</v>
      </c>
      <c r="Z627" s="14" t="str">
        <f>LEFT(Table1[[#This Row],[Rating After]],3)</f>
        <v>4</v>
      </c>
      <c r="AA627" s="11">
        <f>Table1[[#This Row],[Revenue ($)]]/(Table1[[#This Row],[Distance (KM)]])</f>
        <v>3.6543209876543208</v>
      </c>
    </row>
    <row r="628" spans="1:27" x14ac:dyDescent="0.3">
      <c r="A628" t="s">
        <v>388</v>
      </c>
      <c r="B628" s="1" t="s">
        <v>1388</v>
      </c>
      <c r="C628" s="1" t="s">
        <v>2114</v>
      </c>
      <c r="D628" s="1" t="s">
        <v>1400</v>
      </c>
      <c r="E628" s="1" t="str">
        <f t="shared" si="37"/>
        <v>2024/01/17</v>
      </c>
      <c r="F628" s="1" t="s">
        <v>1398</v>
      </c>
      <c r="G628" t="str">
        <f t="shared" si="40"/>
        <v>2024/01/16</v>
      </c>
      <c r="H628" s="13" t="s">
        <v>2161</v>
      </c>
      <c r="I628" s="7">
        <f>(Table1[[#This Row],[Actual Arrival]]-Table1[[#This Row],[Ezpected_Arrival_After]])*24</f>
        <v>24.999999999941792</v>
      </c>
      <c r="J628" s="7">
        <f>(Table1[[#This Row],[Actual_Arrival After]]-Table1[[#This Row],[Ezpected_Arrival_After]])</f>
        <v>1</v>
      </c>
      <c r="K628" s="7">
        <f>IF(Table1[[#This Row],[Actual_Arrival After]]&lt;=Table1[[#This Row],[Ezpected_Arrival_After]],1,0)</f>
        <v>0</v>
      </c>
      <c r="L628" s="7">
        <f>(Table1[[#This Row],[Actual_Arrival After]]-Table1[[#This Row],[Dispatch_After]])</f>
        <v>1</v>
      </c>
      <c r="M628" t="s">
        <v>2031</v>
      </c>
      <c r="N628">
        <v>545</v>
      </c>
      <c r="O628" s="16">
        <v>4903</v>
      </c>
      <c r="P628" s="16">
        <v>182</v>
      </c>
      <c r="Q628">
        <v>1</v>
      </c>
      <c r="R628" t="str">
        <f t="shared" si="38"/>
        <v>OK</v>
      </c>
      <c r="S628" t="s">
        <v>2036</v>
      </c>
      <c r="T628" t="s">
        <v>2039</v>
      </c>
      <c r="U628" t="s">
        <v>2074</v>
      </c>
      <c r="V628" t="s">
        <v>2093</v>
      </c>
      <c r="W628" t="s">
        <v>2096</v>
      </c>
      <c r="X628">
        <v>4.2</v>
      </c>
      <c r="Y628">
        <f t="shared" si="39"/>
        <v>4.2</v>
      </c>
      <c r="Z628" s="14" t="str">
        <f>LEFT(Table1[[#This Row],[Rating After]],3)</f>
        <v>4.2</v>
      </c>
      <c r="AA628" s="11">
        <f>Table1[[#This Row],[Revenue ($)]]/(Table1[[#This Row],[Distance (KM)]])</f>
        <v>8.9963302752293579</v>
      </c>
    </row>
    <row r="629" spans="1:27" x14ac:dyDescent="0.3">
      <c r="A629" t="s">
        <v>387</v>
      </c>
      <c r="B629" s="1" t="s">
        <v>1387</v>
      </c>
      <c r="C629" s="1" t="s">
        <v>2114</v>
      </c>
      <c r="D629" s="1" t="s">
        <v>1399</v>
      </c>
      <c r="E629" s="1" t="str">
        <f t="shared" si="37"/>
        <v>2024/01/17</v>
      </c>
      <c r="F629" s="1" t="s">
        <v>1397</v>
      </c>
      <c r="G629" t="str">
        <f t="shared" si="40"/>
        <v>2024/01/16</v>
      </c>
      <c r="H629" s="13" t="s">
        <v>2161</v>
      </c>
      <c r="I629" s="7">
        <f>(Table1[[#This Row],[Actual Arrival]]-Table1[[#This Row],[Ezpected_Arrival_After]])*24</f>
        <v>24</v>
      </c>
      <c r="J629" s="7">
        <f>(Table1[[#This Row],[Actual_Arrival After]]-Table1[[#This Row],[Ezpected_Arrival_After]])</f>
        <v>1</v>
      </c>
      <c r="K629" s="7">
        <f>IF(Table1[[#This Row],[Actual_Arrival After]]&lt;=Table1[[#This Row],[Ezpected_Arrival_After]],1,0)</f>
        <v>0</v>
      </c>
      <c r="L629" s="7">
        <f>(Table1[[#This Row],[Actual_Arrival After]]-Table1[[#This Row],[Dispatch_After]])</f>
        <v>1</v>
      </c>
      <c r="M629" t="s">
        <v>2032</v>
      </c>
      <c r="N629">
        <v>521</v>
      </c>
      <c r="O629" s="16">
        <v>2156</v>
      </c>
      <c r="P629" s="16">
        <v>76</v>
      </c>
      <c r="Q629">
        <v>27</v>
      </c>
      <c r="R629" t="str">
        <f t="shared" si="38"/>
        <v>OK</v>
      </c>
      <c r="S629" t="s">
        <v>2036</v>
      </c>
      <c r="T629" t="s">
        <v>2037</v>
      </c>
      <c r="U629" t="s">
        <v>2043</v>
      </c>
      <c r="V629" t="s">
        <v>2094</v>
      </c>
      <c r="W629" t="s">
        <v>2096</v>
      </c>
      <c r="X629">
        <v>4.7</v>
      </c>
      <c r="Y629">
        <f t="shared" si="39"/>
        <v>4.7</v>
      </c>
      <c r="Z629" s="14" t="str">
        <f>LEFT(Table1[[#This Row],[Rating After]],3)</f>
        <v>4.7</v>
      </c>
      <c r="AA629" s="11">
        <f>Table1[[#This Row],[Revenue ($)]]/(Table1[[#This Row],[Distance (KM)]])</f>
        <v>4.1381957773512479</v>
      </c>
    </row>
    <row r="630" spans="1:27" x14ac:dyDescent="0.3">
      <c r="A630" t="s">
        <v>386</v>
      </c>
      <c r="B630" s="1" t="s">
        <v>1386</v>
      </c>
      <c r="C630" s="1" t="s">
        <v>2114</v>
      </c>
      <c r="D630" s="1" t="s">
        <v>1398</v>
      </c>
      <c r="E630" s="1" t="str">
        <f t="shared" si="37"/>
        <v>2024/01/16</v>
      </c>
      <c r="F630" s="1" t="s">
        <v>1396</v>
      </c>
      <c r="G630" t="str">
        <f t="shared" si="40"/>
        <v>2024/01/16</v>
      </c>
      <c r="H630" s="13" t="s">
        <v>2161</v>
      </c>
      <c r="I630" s="7">
        <f>(Table1[[#This Row],[Actual Arrival]]-Table1[[#This Row],[Ezpected_Arrival_After]])*24</f>
        <v>23.000000000058208</v>
      </c>
      <c r="J630" s="7">
        <f>(Table1[[#This Row],[Actual_Arrival After]]-Table1[[#This Row],[Ezpected_Arrival_After]])</f>
        <v>0</v>
      </c>
      <c r="K630" s="7">
        <f>IF(Table1[[#This Row],[Actual_Arrival After]]&lt;=Table1[[#This Row],[Ezpected_Arrival_After]],1,0)</f>
        <v>1</v>
      </c>
      <c r="L630" s="7">
        <f>(Table1[[#This Row],[Actual_Arrival After]]-Table1[[#This Row],[Dispatch_After]])</f>
        <v>0</v>
      </c>
      <c r="M630" t="s">
        <v>2027</v>
      </c>
      <c r="N630">
        <v>862</v>
      </c>
      <c r="O630" s="16">
        <v>3737</v>
      </c>
      <c r="P630" s="16">
        <v>676</v>
      </c>
      <c r="Q630">
        <v>22</v>
      </c>
      <c r="R630" t="str">
        <f t="shared" si="38"/>
        <v>OK</v>
      </c>
      <c r="S630" t="s">
        <v>2034</v>
      </c>
      <c r="T630" t="s">
        <v>2038</v>
      </c>
      <c r="U630" t="s">
        <v>2045</v>
      </c>
      <c r="V630" t="s">
        <v>2093</v>
      </c>
      <c r="W630" t="s">
        <v>2097</v>
      </c>
      <c r="X630">
        <v>4.5</v>
      </c>
      <c r="Y630">
        <f t="shared" si="39"/>
        <v>4.5</v>
      </c>
      <c r="Z630" s="14" t="str">
        <f>LEFT(Table1[[#This Row],[Rating After]],3)</f>
        <v>4.5</v>
      </c>
      <c r="AA630" s="11">
        <f>Table1[[#This Row],[Revenue ($)]]/(Table1[[#This Row],[Distance (KM)]])</f>
        <v>4.3352668213457077</v>
      </c>
    </row>
    <row r="631" spans="1:27" x14ac:dyDescent="0.3">
      <c r="A631" t="s">
        <v>385</v>
      </c>
      <c r="B631" s="1" t="s">
        <v>1385</v>
      </c>
      <c r="C631" s="1" t="s">
        <v>2114</v>
      </c>
      <c r="D631" s="1" t="s">
        <v>1397</v>
      </c>
      <c r="E631" s="1" t="str">
        <f t="shared" si="37"/>
        <v>2024/01/16</v>
      </c>
      <c r="F631" s="1" t="s">
        <v>1395</v>
      </c>
      <c r="G631" t="str">
        <f t="shared" si="40"/>
        <v>2024/01/16</v>
      </c>
      <c r="H631" s="13" t="s">
        <v>2161</v>
      </c>
      <c r="I631" s="7">
        <f>(Table1[[#This Row],[Actual Arrival]]-Table1[[#This Row],[Ezpected_Arrival_After]])*24</f>
        <v>21.999999999941792</v>
      </c>
      <c r="J631" s="7">
        <f>(Table1[[#This Row],[Actual_Arrival After]]-Table1[[#This Row],[Ezpected_Arrival_After]])</f>
        <v>0</v>
      </c>
      <c r="K631" s="7">
        <f>IF(Table1[[#This Row],[Actual_Arrival After]]&lt;=Table1[[#This Row],[Ezpected_Arrival_After]],1,0)</f>
        <v>1</v>
      </c>
      <c r="L631" s="7">
        <f>(Table1[[#This Row],[Actual_Arrival After]]-Table1[[#This Row],[Dispatch_After]])</f>
        <v>0</v>
      </c>
      <c r="M631" t="s">
        <v>2032</v>
      </c>
      <c r="N631">
        <v>728</v>
      </c>
      <c r="O631" s="16">
        <v>657</v>
      </c>
      <c r="P631" s="16">
        <v>414</v>
      </c>
      <c r="Q631">
        <v>5</v>
      </c>
      <c r="R631" t="str">
        <f t="shared" si="38"/>
        <v>OK</v>
      </c>
      <c r="S631" t="s">
        <v>2036</v>
      </c>
      <c r="T631" t="s">
        <v>2037</v>
      </c>
      <c r="U631" t="s">
        <v>2056</v>
      </c>
      <c r="V631" t="s">
        <v>2095</v>
      </c>
      <c r="W631" t="s">
        <v>2097</v>
      </c>
      <c r="X631">
        <v>4</v>
      </c>
      <c r="Y631">
        <f t="shared" si="39"/>
        <v>4</v>
      </c>
      <c r="Z631" s="14" t="str">
        <f>LEFT(Table1[[#This Row],[Rating After]],3)</f>
        <v>4</v>
      </c>
      <c r="AA631" s="11">
        <f>Table1[[#This Row],[Revenue ($)]]/(Table1[[#This Row],[Distance (KM)]])</f>
        <v>0.90247252747252749</v>
      </c>
    </row>
    <row r="632" spans="1:27" x14ac:dyDescent="0.3">
      <c r="A632" t="s">
        <v>384</v>
      </c>
      <c r="B632" s="1" t="s">
        <v>1384</v>
      </c>
      <c r="C632" s="1" t="s">
        <v>2114</v>
      </c>
      <c r="D632" s="1" t="s">
        <v>1396</v>
      </c>
      <c r="E632" s="1" t="str">
        <f t="shared" si="37"/>
        <v>2024/01/16</v>
      </c>
      <c r="F632" s="1" t="s">
        <v>1394</v>
      </c>
      <c r="G632" t="str">
        <f t="shared" si="40"/>
        <v>2024/01/16</v>
      </c>
      <c r="H632" s="13" t="s">
        <v>2161</v>
      </c>
      <c r="I632" s="7">
        <f>(Table1[[#This Row],[Actual Arrival]]-Table1[[#This Row],[Ezpected_Arrival_After]])*24</f>
        <v>21</v>
      </c>
      <c r="J632" s="7">
        <f>(Table1[[#This Row],[Actual_Arrival After]]-Table1[[#This Row],[Ezpected_Arrival_After]])</f>
        <v>0</v>
      </c>
      <c r="K632" s="7">
        <f>IF(Table1[[#This Row],[Actual_Arrival After]]&lt;=Table1[[#This Row],[Ezpected_Arrival_After]],1,0)</f>
        <v>1</v>
      </c>
      <c r="L632" s="7">
        <f>(Table1[[#This Row],[Actual_Arrival After]]-Table1[[#This Row],[Dispatch_After]])</f>
        <v>0</v>
      </c>
      <c r="M632" t="s">
        <v>2030</v>
      </c>
      <c r="N632">
        <v>793</v>
      </c>
      <c r="O632" s="16">
        <v>1950</v>
      </c>
      <c r="P632" s="16">
        <v>51</v>
      </c>
      <c r="Q632">
        <v>27</v>
      </c>
      <c r="R632" t="str">
        <f t="shared" si="38"/>
        <v>OK</v>
      </c>
      <c r="S632" t="s">
        <v>2036</v>
      </c>
      <c r="T632" t="s">
        <v>2039</v>
      </c>
      <c r="U632" t="s">
        <v>2068</v>
      </c>
      <c r="V632" t="s">
        <v>2095</v>
      </c>
      <c r="W632" t="s">
        <v>2097</v>
      </c>
      <c r="X632">
        <v>4.7</v>
      </c>
      <c r="Y632">
        <f t="shared" si="39"/>
        <v>4.7</v>
      </c>
      <c r="Z632" s="14" t="str">
        <f>LEFT(Table1[[#This Row],[Rating After]],3)</f>
        <v>4.7</v>
      </c>
      <c r="AA632" s="11">
        <f>Table1[[#This Row],[Revenue ($)]]/(Table1[[#This Row],[Distance (KM)]])</f>
        <v>2.459016393442623</v>
      </c>
    </row>
    <row r="633" spans="1:27" x14ac:dyDescent="0.3">
      <c r="A633" t="s">
        <v>383</v>
      </c>
      <c r="B633" s="1" t="s">
        <v>1383</v>
      </c>
      <c r="C633" s="1" t="s">
        <v>2114</v>
      </c>
      <c r="D633" s="1" t="s">
        <v>1395</v>
      </c>
      <c r="E633" s="1" t="str">
        <f t="shared" si="37"/>
        <v>2024/01/16</v>
      </c>
      <c r="F633" s="1" t="s">
        <v>1393</v>
      </c>
      <c r="G633" t="str">
        <f t="shared" si="40"/>
        <v>2024/01/16</v>
      </c>
      <c r="H633" s="13" t="s">
        <v>2161</v>
      </c>
      <c r="I633" s="7">
        <f>(Table1[[#This Row],[Actual Arrival]]-Table1[[#This Row],[Ezpected_Arrival_After]])*24</f>
        <v>20.000000000058208</v>
      </c>
      <c r="J633" s="7">
        <f>(Table1[[#This Row],[Actual_Arrival After]]-Table1[[#This Row],[Ezpected_Arrival_After]])</f>
        <v>0</v>
      </c>
      <c r="K633" s="7">
        <f>IF(Table1[[#This Row],[Actual_Arrival After]]&lt;=Table1[[#This Row],[Ezpected_Arrival_After]],1,0)</f>
        <v>1</v>
      </c>
      <c r="L633" s="7">
        <f>(Table1[[#This Row],[Actual_Arrival After]]-Table1[[#This Row],[Dispatch_After]])</f>
        <v>0</v>
      </c>
      <c r="M633" t="s">
        <v>2027</v>
      </c>
      <c r="N633">
        <v>334</v>
      </c>
      <c r="O633" s="16">
        <v>2384</v>
      </c>
      <c r="P633" s="16">
        <v>405</v>
      </c>
      <c r="Q633">
        <v>16</v>
      </c>
      <c r="R633" t="str">
        <f t="shared" si="38"/>
        <v>OK</v>
      </c>
      <c r="S633" t="s">
        <v>2033</v>
      </c>
      <c r="T633" t="s">
        <v>2040</v>
      </c>
      <c r="U633" t="s">
        <v>2063</v>
      </c>
      <c r="V633" t="s">
        <v>2091</v>
      </c>
      <c r="W633" t="s">
        <v>2096</v>
      </c>
      <c r="X633">
        <v>3.8</v>
      </c>
      <c r="Y633">
        <f t="shared" si="39"/>
        <v>3.8</v>
      </c>
      <c r="Z633" s="14" t="str">
        <f>LEFT(Table1[[#This Row],[Rating After]],3)</f>
        <v>3.8</v>
      </c>
      <c r="AA633" s="11">
        <f>Table1[[#This Row],[Revenue ($)]]/(Table1[[#This Row],[Distance (KM)]])</f>
        <v>7.1377245508982039</v>
      </c>
    </row>
    <row r="634" spans="1:27" x14ac:dyDescent="0.3">
      <c r="A634" t="s">
        <v>382</v>
      </c>
      <c r="B634" s="1" t="s">
        <v>1382</v>
      </c>
      <c r="C634" s="1" t="s">
        <v>2114</v>
      </c>
      <c r="D634" s="1" t="s">
        <v>1394</v>
      </c>
      <c r="E634" s="1" t="str">
        <f t="shared" si="37"/>
        <v>2024/01/16</v>
      </c>
      <c r="F634" s="1" t="s">
        <v>1392</v>
      </c>
      <c r="G634" t="str">
        <f t="shared" si="40"/>
        <v>2024/01/16</v>
      </c>
      <c r="H634" s="13" t="s">
        <v>2161</v>
      </c>
      <c r="I634" s="7">
        <f>(Table1[[#This Row],[Actual Arrival]]-Table1[[#This Row],[Ezpected_Arrival_After]])*24</f>
        <v>18.999999999941792</v>
      </c>
      <c r="J634" s="7">
        <f>(Table1[[#This Row],[Actual_Arrival After]]-Table1[[#This Row],[Ezpected_Arrival_After]])</f>
        <v>0</v>
      </c>
      <c r="K634" s="7">
        <f>IF(Table1[[#This Row],[Actual_Arrival After]]&lt;=Table1[[#This Row],[Ezpected_Arrival_After]],1,0)</f>
        <v>1</v>
      </c>
      <c r="L634" s="7">
        <f>(Table1[[#This Row],[Actual_Arrival After]]-Table1[[#This Row],[Dispatch_After]])</f>
        <v>0</v>
      </c>
      <c r="M634" t="s">
        <v>2028</v>
      </c>
      <c r="N634">
        <v>629</v>
      </c>
      <c r="O634" s="16">
        <v>1372</v>
      </c>
      <c r="P634" s="16">
        <v>280</v>
      </c>
      <c r="Q634">
        <v>4</v>
      </c>
      <c r="R634" t="str">
        <f t="shared" si="38"/>
        <v>OK</v>
      </c>
      <c r="S634" t="s">
        <v>2035</v>
      </c>
      <c r="T634" t="s">
        <v>2037</v>
      </c>
      <c r="U634" t="s">
        <v>2085</v>
      </c>
      <c r="V634" t="s">
        <v>2093</v>
      </c>
      <c r="W634" t="s">
        <v>2096</v>
      </c>
      <c r="X634">
        <v>4</v>
      </c>
      <c r="Y634">
        <f t="shared" si="39"/>
        <v>4</v>
      </c>
      <c r="Z634" s="14" t="str">
        <f>LEFT(Table1[[#This Row],[Rating After]],3)</f>
        <v>4</v>
      </c>
      <c r="AA634" s="11">
        <f>Table1[[#This Row],[Revenue ($)]]/(Table1[[#This Row],[Distance (KM)]])</f>
        <v>2.1812400635930049</v>
      </c>
    </row>
    <row r="635" spans="1:27" x14ac:dyDescent="0.3">
      <c r="A635" t="s">
        <v>381</v>
      </c>
      <c r="B635" s="1" t="s">
        <v>1381</v>
      </c>
      <c r="C635" s="1" t="s">
        <v>2114</v>
      </c>
      <c r="D635" s="1" t="s">
        <v>1393</v>
      </c>
      <c r="E635" s="1" t="str">
        <f t="shared" si="37"/>
        <v>2024/01/16</v>
      </c>
      <c r="F635" s="1" t="s">
        <v>1391</v>
      </c>
      <c r="G635" t="str">
        <f t="shared" si="40"/>
        <v>2024/01/16</v>
      </c>
      <c r="H635" s="13" t="s">
        <v>2161</v>
      </c>
      <c r="I635" s="7">
        <f>(Table1[[#This Row],[Actual Arrival]]-Table1[[#This Row],[Ezpected_Arrival_After]])*24</f>
        <v>18</v>
      </c>
      <c r="J635" s="7">
        <f>(Table1[[#This Row],[Actual_Arrival After]]-Table1[[#This Row],[Ezpected_Arrival_After]])</f>
        <v>0</v>
      </c>
      <c r="K635" s="7">
        <f>IF(Table1[[#This Row],[Actual_Arrival After]]&lt;=Table1[[#This Row],[Ezpected_Arrival_After]],1,0)</f>
        <v>1</v>
      </c>
      <c r="L635" s="7">
        <f>(Table1[[#This Row],[Actual_Arrival After]]-Table1[[#This Row],[Dispatch_After]])</f>
        <v>0</v>
      </c>
      <c r="M635" t="s">
        <v>2029</v>
      </c>
      <c r="N635">
        <v>434</v>
      </c>
      <c r="O635" s="16">
        <v>4390</v>
      </c>
      <c r="P635" s="16">
        <v>300</v>
      </c>
      <c r="Q635">
        <v>7</v>
      </c>
      <c r="R635" t="str">
        <f t="shared" si="38"/>
        <v>OK</v>
      </c>
      <c r="S635" t="s">
        <v>2035</v>
      </c>
      <c r="T635" t="s">
        <v>2038</v>
      </c>
      <c r="U635" t="s">
        <v>2048</v>
      </c>
      <c r="V635" t="s">
        <v>2094</v>
      </c>
      <c r="W635" t="s">
        <v>2096</v>
      </c>
      <c r="Y635">
        <f t="shared" si="39"/>
        <v>4.1939759036144579</v>
      </c>
      <c r="Z635" s="14" t="str">
        <f>LEFT(Table1[[#This Row],[Rating After]],3)</f>
        <v>4.1</v>
      </c>
      <c r="AA635" s="11">
        <f>Table1[[#This Row],[Revenue ($)]]/(Table1[[#This Row],[Distance (KM)]])</f>
        <v>10.11520737327189</v>
      </c>
    </row>
    <row r="636" spans="1:27" x14ac:dyDescent="0.3">
      <c r="A636" t="s">
        <v>380</v>
      </c>
      <c r="B636" s="1" t="s">
        <v>1380</v>
      </c>
      <c r="C636" s="1" t="s">
        <v>2114</v>
      </c>
      <c r="D636" s="1" t="s">
        <v>1392</v>
      </c>
      <c r="E636" s="1" t="str">
        <f t="shared" si="37"/>
        <v>2024/01/16</v>
      </c>
      <c r="F636" s="1" t="s">
        <v>1390</v>
      </c>
      <c r="G636" t="str">
        <f t="shared" si="40"/>
        <v>2024/01/16</v>
      </c>
      <c r="H636" s="13" t="s">
        <v>2161</v>
      </c>
      <c r="I636" s="7">
        <f>(Table1[[#This Row],[Actual Arrival]]-Table1[[#This Row],[Ezpected_Arrival_After]])*24</f>
        <v>17.000000000058208</v>
      </c>
      <c r="J636" s="7">
        <f>(Table1[[#This Row],[Actual_Arrival After]]-Table1[[#This Row],[Ezpected_Arrival_After]])</f>
        <v>0</v>
      </c>
      <c r="K636" s="7">
        <f>IF(Table1[[#This Row],[Actual_Arrival After]]&lt;=Table1[[#This Row],[Ezpected_Arrival_After]],1,0)</f>
        <v>1</v>
      </c>
      <c r="L636" s="7">
        <f>(Table1[[#This Row],[Actual_Arrival After]]-Table1[[#This Row],[Dispatch_After]])</f>
        <v>0</v>
      </c>
      <c r="M636" t="s">
        <v>2030</v>
      </c>
      <c r="N636">
        <v>686</v>
      </c>
      <c r="O636" s="16">
        <v>3785</v>
      </c>
      <c r="P636" s="16">
        <v>584</v>
      </c>
      <c r="Q636">
        <v>16</v>
      </c>
      <c r="R636" t="str">
        <f t="shared" si="38"/>
        <v>OK</v>
      </c>
      <c r="S636" t="s">
        <v>2036</v>
      </c>
      <c r="T636" t="s">
        <v>2039</v>
      </c>
      <c r="U636" t="s">
        <v>2056</v>
      </c>
      <c r="V636" t="s">
        <v>2095</v>
      </c>
      <c r="W636" t="s">
        <v>2097</v>
      </c>
      <c r="X636">
        <v>4.7</v>
      </c>
      <c r="Y636">
        <f t="shared" si="39"/>
        <v>4.7</v>
      </c>
      <c r="Z636" s="14" t="str">
        <f>LEFT(Table1[[#This Row],[Rating After]],3)</f>
        <v>4.7</v>
      </c>
      <c r="AA636" s="11">
        <f>Table1[[#This Row],[Revenue ($)]]/(Table1[[#This Row],[Distance (KM)]])</f>
        <v>5.5174927113702621</v>
      </c>
    </row>
    <row r="637" spans="1:27" x14ac:dyDescent="0.3">
      <c r="A637" t="s">
        <v>379</v>
      </c>
      <c r="B637" s="1" t="s">
        <v>1379</v>
      </c>
      <c r="C637" s="1" t="s">
        <v>2114</v>
      </c>
      <c r="D637" s="1" t="s">
        <v>1391</v>
      </c>
      <c r="E637" s="1" t="str">
        <f t="shared" si="37"/>
        <v>2024/01/16</v>
      </c>
      <c r="F637" s="1" t="s">
        <v>1389</v>
      </c>
      <c r="G637" t="str">
        <f t="shared" si="40"/>
        <v>2024/01/16</v>
      </c>
      <c r="H637" s="13" t="s">
        <v>2161</v>
      </c>
      <c r="I637" s="7">
        <f>(Table1[[#This Row],[Actual Arrival]]-Table1[[#This Row],[Ezpected_Arrival_After]])*24</f>
        <v>15.999999999941792</v>
      </c>
      <c r="J637" s="7">
        <f>(Table1[[#This Row],[Actual_Arrival After]]-Table1[[#This Row],[Ezpected_Arrival_After]])</f>
        <v>0</v>
      </c>
      <c r="K637" s="7">
        <f>IF(Table1[[#This Row],[Actual_Arrival After]]&lt;=Table1[[#This Row],[Ezpected_Arrival_After]],1,0)</f>
        <v>1</v>
      </c>
      <c r="L637" s="7">
        <f>(Table1[[#This Row],[Actual_Arrival After]]-Table1[[#This Row],[Dispatch_After]])</f>
        <v>0</v>
      </c>
      <c r="M637" t="s">
        <v>2028</v>
      </c>
      <c r="N637">
        <v>797</v>
      </c>
      <c r="O637" s="16">
        <v>3843</v>
      </c>
      <c r="P637" s="16">
        <v>427</v>
      </c>
      <c r="Q637">
        <v>29</v>
      </c>
      <c r="R637" t="str">
        <f t="shared" si="38"/>
        <v>OK</v>
      </c>
      <c r="S637" t="s">
        <v>2033</v>
      </c>
      <c r="T637" t="s">
        <v>2037</v>
      </c>
      <c r="U637" t="s">
        <v>2086</v>
      </c>
      <c r="V637" t="s">
        <v>2091</v>
      </c>
      <c r="W637" t="s">
        <v>2096</v>
      </c>
      <c r="X637">
        <v>4.2</v>
      </c>
      <c r="Y637">
        <f t="shared" si="39"/>
        <v>4.2</v>
      </c>
      <c r="Z637" s="14" t="str">
        <f>LEFT(Table1[[#This Row],[Rating After]],3)</f>
        <v>4.2</v>
      </c>
      <c r="AA637" s="11">
        <f>Table1[[#This Row],[Revenue ($)]]/(Table1[[#This Row],[Distance (KM)]])</f>
        <v>4.8218318695106648</v>
      </c>
    </row>
    <row r="638" spans="1:27" x14ac:dyDescent="0.3">
      <c r="A638" t="s">
        <v>378</v>
      </c>
      <c r="B638" s="1" t="s">
        <v>1378</v>
      </c>
      <c r="C638" s="1" t="s">
        <v>2114</v>
      </c>
      <c r="D638" s="1" t="s">
        <v>1390</v>
      </c>
      <c r="E638" s="1" t="str">
        <f t="shared" si="37"/>
        <v>2024/01/16</v>
      </c>
      <c r="F638" s="1" t="s">
        <v>1388</v>
      </c>
      <c r="G638" t="str">
        <f t="shared" si="40"/>
        <v>2024/01/16</v>
      </c>
      <c r="H638" s="13" t="s">
        <v>2161</v>
      </c>
      <c r="I638" s="7">
        <f>(Table1[[#This Row],[Actual Arrival]]-Table1[[#This Row],[Ezpected_Arrival_After]])*24</f>
        <v>15</v>
      </c>
      <c r="J638" s="7">
        <f>(Table1[[#This Row],[Actual_Arrival After]]-Table1[[#This Row],[Ezpected_Arrival_After]])</f>
        <v>0</v>
      </c>
      <c r="K638" s="7">
        <f>IF(Table1[[#This Row],[Actual_Arrival After]]&lt;=Table1[[#This Row],[Ezpected_Arrival_After]],1,0)</f>
        <v>1</v>
      </c>
      <c r="L638" s="7">
        <f>(Table1[[#This Row],[Actual_Arrival After]]-Table1[[#This Row],[Dispatch_After]])</f>
        <v>0</v>
      </c>
      <c r="M638" t="s">
        <v>2027</v>
      </c>
      <c r="N638">
        <v>776</v>
      </c>
      <c r="O638" s="16">
        <v>1056</v>
      </c>
      <c r="P638" s="16">
        <v>646</v>
      </c>
      <c r="Q638">
        <v>11</v>
      </c>
      <c r="R638" t="str">
        <f t="shared" si="38"/>
        <v>OK</v>
      </c>
      <c r="S638" t="s">
        <v>2036</v>
      </c>
      <c r="T638" t="s">
        <v>2038</v>
      </c>
      <c r="U638" t="s">
        <v>2079</v>
      </c>
      <c r="V638" t="s">
        <v>2092</v>
      </c>
      <c r="W638" t="s">
        <v>2097</v>
      </c>
      <c r="X638">
        <v>4.7</v>
      </c>
      <c r="Y638">
        <f t="shared" si="39"/>
        <v>4.7</v>
      </c>
      <c r="Z638" s="14" t="str">
        <f>LEFT(Table1[[#This Row],[Rating After]],3)</f>
        <v>4.7</v>
      </c>
      <c r="AA638" s="11">
        <f>Table1[[#This Row],[Revenue ($)]]/(Table1[[#This Row],[Distance (KM)]])</f>
        <v>1.3608247422680413</v>
      </c>
    </row>
    <row r="639" spans="1:27" x14ac:dyDescent="0.3">
      <c r="A639" t="s">
        <v>377</v>
      </c>
      <c r="B639" s="1" t="s">
        <v>1377</v>
      </c>
      <c r="C639" s="1" t="s">
        <v>2114</v>
      </c>
      <c r="D639" s="1" t="s">
        <v>1389</v>
      </c>
      <c r="E639" s="1" t="str">
        <f t="shared" si="37"/>
        <v>2024/01/16</v>
      </c>
      <c r="F639" s="1" t="s">
        <v>1387</v>
      </c>
      <c r="G639" t="str">
        <f t="shared" si="40"/>
        <v>2024/01/16</v>
      </c>
      <c r="H639" s="13" t="s">
        <v>2161</v>
      </c>
      <c r="I639" s="7">
        <f>(Table1[[#This Row],[Actual Arrival]]-Table1[[#This Row],[Ezpected_Arrival_After]])*24</f>
        <v>14.000000000058208</v>
      </c>
      <c r="J639" s="7">
        <f>(Table1[[#This Row],[Actual_Arrival After]]-Table1[[#This Row],[Ezpected_Arrival_After]])</f>
        <v>0</v>
      </c>
      <c r="K639" s="7">
        <f>IF(Table1[[#This Row],[Actual_Arrival After]]&lt;=Table1[[#This Row],[Ezpected_Arrival_After]],1,0)</f>
        <v>1</v>
      </c>
      <c r="L639" s="7">
        <f>(Table1[[#This Row],[Actual_Arrival After]]-Table1[[#This Row],[Dispatch_After]])</f>
        <v>0</v>
      </c>
      <c r="M639" t="s">
        <v>2027</v>
      </c>
      <c r="N639">
        <v>983</v>
      </c>
      <c r="O639" s="16">
        <v>3466</v>
      </c>
      <c r="P639" s="16">
        <v>609</v>
      </c>
      <c r="Q639">
        <v>28</v>
      </c>
      <c r="R639" t="str">
        <f t="shared" si="38"/>
        <v>OK</v>
      </c>
      <c r="S639" t="s">
        <v>2033</v>
      </c>
      <c r="T639" t="s">
        <v>2040</v>
      </c>
      <c r="U639" t="s">
        <v>2042</v>
      </c>
      <c r="V639" t="s">
        <v>2093</v>
      </c>
      <c r="W639" t="s">
        <v>2097</v>
      </c>
      <c r="X639">
        <v>3.8</v>
      </c>
      <c r="Y639">
        <f t="shared" si="39"/>
        <v>3.8</v>
      </c>
      <c r="Z639" s="14" t="str">
        <f>LEFT(Table1[[#This Row],[Rating After]],3)</f>
        <v>3.8</v>
      </c>
      <c r="AA639" s="11">
        <f>Table1[[#This Row],[Revenue ($)]]/(Table1[[#This Row],[Distance (KM)]])</f>
        <v>3.5259409969481181</v>
      </c>
    </row>
    <row r="640" spans="1:27" x14ac:dyDescent="0.3">
      <c r="A640" t="s">
        <v>376</v>
      </c>
      <c r="B640" s="1" t="s">
        <v>1376</v>
      </c>
      <c r="C640" s="1" t="s">
        <v>2114</v>
      </c>
      <c r="D640" s="1" t="s">
        <v>1388</v>
      </c>
      <c r="E640" s="1" t="str">
        <f t="shared" si="37"/>
        <v>2024/01/16</v>
      </c>
      <c r="F640" s="1" t="s">
        <v>1386</v>
      </c>
      <c r="G640" t="str">
        <f t="shared" si="40"/>
        <v>2024/01/16</v>
      </c>
      <c r="H640" s="13" t="s">
        <v>2161</v>
      </c>
      <c r="I640" s="7">
        <f>(Table1[[#This Row],[Actual Arrival]]-Table1[[#This Row],[Ezpected_Arrival_After]])*24</f>
        <v>12.999999999941792</v>
      </c>
      <c r="J640" s="7">
        <f>(Table1[[#This Row],[Actual_Arrival After]]-Table1[[#This Row],[Ezpected_Arrival_After]])</f>
        <v>0</v>
      </c>
      <c r="K640" s="7">
        <f>IF(Table1[[#This Row],[Actual_Arrival After]]&lt;=Table1[[#This Row],[Ezpected_Arrival_After]],1,0)</f>
        <v>1</v>
      </c>
      <c r="L640" s="7">
        <f>(Table1[[#This Row],[Actual_Arrival After]]-Table1[[#This Row],[Dispatch_After]])</f>
        <v>0</v>
      </c>
      <c r="M640" t="s">
        <v>2029</v>
      </c>
      <c r="N640">
        <v>62</v>
      </c>
      <c r="O640" s="16">
        <v>1591</v>
      </c>
      <c r="P640" s="16">
        <v>448</v>
      </c>
      <c r="Q640">
        <v>14</v>
      </c>
      <c r="R640" t="str">
        <f t="shared" si="38"/>
        <v>OK</v>
      </c>
      <c r="S640" t="s">
        <v>2036</v>
      </c>
      <c r="T640" t="s">
        <v>2038</v>
      </c>
      <c r="U640" t="s">
        <v>2065</v>
      </c>
      <c r="V640" t="s">
        <v>2095</v>
      </c>
      <c r="W640" t="s">
        <v>2096</v>
      </c>
      <c r="Y640">
        <f t="shared" si="39"/>
        <v>4.2802816901408436</v>
      </c>
      <c r="Z640" s="14" t="str">
        <f>LEFT(Table1[[#This Row],[Rating After]],3)</f>
        <v>4.2</v>
      </c>
      <c r="AA640" s="11">
        <f>Table1[[#This Row],[Revenue ($)]]/(Table1[[#This Row],[Distance (KM)]])</f>
        <v>25.661290322580644</v>
      </c>
    </row>
    <row r="641" spans="1:27" x14ac:dyDescent="0.3">
      <c r="A641" t="s">
        <v>375</v>
      </c>
      <c r="B641" s="1" t="s">
        <v>1375</v>
      </c>
      <c r="C641" s="1" t="s">
        <v>2114</v>
      </c>
      <c r="D641" s="1" t="s">
        <v>1387</v>
      </c>
      <c r="E641" s="1" t="str">
        <f t="shared" si="37"/>
        <v>2024/01/16</v>
      </c>
      <c r="F641" s="1" t="s">
        <v>1385</v>
      </c>
      <c r="G641" t="str">
        <f t="shared" si="40"/>
        <v>2024/01/16</v>
      </c>
      <c r="H641" s="13" t="s">
        <v>2161</v>
      </c>
      <c r="I641" s="7">
        <f>(Table1[[#This Row],[Actual Arrival]]-Table1[[#This Row],[Ezpected_Arrival_After]])*24</f>
        <v>12</v>
      </c>
      <c r="J641" s="7">
        <f>(Table1[[#This Row],[Actual_Arrival After]]-Table1[[#This Row],[Ezpected_Arrival_After]])</f>
        <v>0</v>
      </c>
      <c r="K641" s="7">
        <f>IF(Table1[[#This Row],[Actual_Arrival After]]&lt;=Table1[[#This Row],[Ezpected_Arrival_After]],1,0)</f>
        <v>1</v>
      </c>
      <c r="L641" s="7">
        <f>(Table1[[#This Row],[Actual_Arrival After]]-Table1[[#This Row],[Dispatch_After]])</f>
        <v>0</v>
      </c>
      <c r="M641" t="s">
        <v>2028</v>
      </c>
      <c r="N641">
        <v>723</v>
      </c>
      <c r="O641" s="16">
        <v>3390</v>
      </c>
      <c r="P641" s="16">
        <v>685</v>
      </c>
      <c r="Q641">
        <v>25</v>
      </c>
      <c r="R641" t="str">
        <f t="shared" si="38"/>
        <v>OK</v>
      </c>
      <c r="S641" t="s">
        <v>2036</v>
      </c>
      <c r="T641" t="s">
        <v>2040</v>
      </c>
      <c r="U641" t="s">
        <v>2053</v>
      </c>
      <c r="V641" t="s">
        <v>2091</v>
      </c>
      <c r="W641" t="s">
        <v>2096</v>
      </c>
      <c r="Y641">
        <f t="shared" si="39"/>
        <v>4.3169491525423709</v>
      </c>
      <c r="Z641" s="14" t="str">
        <f>LEFT(Table1[[#This Row],[Rating After]],3)</f>
        <v>4.3</v>
      </c>
      <c r="AA641" s="11">
        <f>Table1[[#This Row],[Revenue ($)]]/(Table1[[#This Row],[Distance (KM)]])</f>
        <v>4.6887966804979255</v>
      </c>
    </row>
    <row r="642" spans="1:27" x14ac:dyDescent="0.3">
      <c r="A642" t="s">
        <v>374</v>
      </c>
      <c r="B642" s="1" t="s">
        <v>1374</v>
      </c>
      <c r="C642" s="1" t="s">
        <v>2113</v>
      </c>
      <c r="D642" s="1" t="s">
        <v>1386</v>
      </c>
      <c r="E642" s="1" t="str">
        <f t="shared" ref="E642:E705" si="41">TEXT(D642,"yyyy/mm/dd")</f>
        <v>2024/01/16</v>
      </c>
      <c r="F642" s="1" t="s">
        <v>1384</v>
      </c>
      <c r="G642" t="str">
        <f t="shared" si="40"/>
        <v>2024/01/16</v>
      </c>
      <c r="H642" s="13" t="s">
        <v>2161</v>
      </c>
      <c r="I642" s="7">
        <f>(Table1[[#This Row],[Actual Arrival]]-Table1[[#This Row],[Ezpected_Arrival_After]])*24</f>
        <v>11.000000000058208</v>
      </c>
      <c r="J642" s="7">
        <f>(Table1[[#This Row],[Actual_Arrival After]]-Table1[[#This Row],[Ezpected_Arrival_After]])</f>
        <v>0</v>
      </c>
      <c r="K642" s="7">
        <f>IF(Table1[[#This Row],[Actual_Arrival After]]&lt;=Table1[[#This Row],[Ezpected_Arrival_After]],1,0)</f>
        <v>1</v>
      </c>
      <c r="L642" s="7">
        <f>(Table1[[#This Row],[Actual_Arrival After]]-Table1[[#This Row],[Dispatch_After]])</f>
        <v>1</v>
      </c>
      <c r="M642" t="s">
        <v>2027</v>
      </c>
      <c r="N642">
        <v>203</v>
      </c>
      <c r="O642" s="16">
        <v>1181</v>
      </c>
      <c r="P642" s="16">
        <v>758</v>
      </c>
      <c r="Q642">
        <v>29</v>
      </c>
      <c r="R642" t="str">
        <f t="shared" ref="R642:R705" si="42">IF(Q642&lt;=0, "Flag Record", "OK")</f>
        <v>OK</v>
      </c>
      <c r="S642" t="s">
        <v>2036</v>
      </c>
      <c r="T642" t="s">
        <v>2037</v>
      </c>
      <c r="U642" t="s">
        <v>2048</v>
      </c>
      <c r="V642" t="s">
        <v>2094</v>
      </c>
      <c r="W642" t="s">
        <v>2096</v>
      </c>
      <c r="X642">
        <v>3.8</v>
      </c>
      <c r="Y642">
        <f t="shared" ref="Y642:Y705" si="43">IF(ISBLANK(X642), AVERAGEIFS(X:X, V:V, V642, W:W, W642), X642)</f>
        <v>3.8</v>
      </c>
      <c r="Z642" s="14" t="str">
        <f>LEFT(Table1[[#This Row],[Rating After]],3)</f>
        <v>3.8</v>
      </c>
      <c r="AA642" s="11">
        <f>Table1[[#This Row],[Revenue ($)]]/(Table1[[#This Row],[Distance (KM)]])</f>
        <v>5.8177339901477829</v>
      </c>
    </row>
    <row r="643" spans="1:27" x14ac:dyDescent="0.3">
      <c r="A643" t="s">
        <v>373</v>
      </c>
      <c r="B643" s="1" t="s">
        <v>1373</v>
      </c>
      <c r="C643" s="1" t="s">
        <v>2113</v>
      </c>
      <c r="D643" s="1" t="s">
        <v>1385</v>
      </c>
      <c r="E643" s="1" t="str">
        <f t="shared" si="41"/>
        <v>2024/01/16</v>
      </c>
      <c r="F643" s="1" t="s">
        <v>1383</v>
      </c>
      <c r="G643" t="str">
        <f t="shared" si="40"/>
        <v>2024/01/16</v>
      </c>
      <c r="H643" s="13" t="s">
        <v>2161</v>
      </c>
      <c r="I643" s="7">
        <f>(Table1[[#This Row],[Actual Arrival]]-Table1[[#This Row],[Ezpected_Arrival_After]])*24</f>
        <v>9.9999999999417923</v>
      </c>
      <c r="J643" s="7">
        <f>(Table1[[#This Row],[Actual_Arrival After]]-Table1[[#This Row],[Ezpected_Arrival_After]])</f>
        <v>0</v>
      </c>
      <c r="K643" s="7">
        <f>IF(Table1[[#This Row],[Actual_Arrival After]]&lt;=Table1[[#This Row],[Ezpected_Arrival_After]],1,0)</f>
        <v>1</v>
      </c>
      <c r="L643" s="7">
        <f>(Table1[[#This Row],[Actual_Arrival After]]-Table1[[#This Row],[Dispatch_After]])</f>
        <v>1</v>
      </c>
      <c r="M643" t="s">
        <v>2029</v>
      </c>
      <c r="N643">
        <v>579</v>
      </c>
      <c r="O643" s="16">
        <v>4315</v>
      </c>
      <c r="P643" s="16">
        <v>189</v>
      </c>
      <c r="Q643">
        <v>3</v>
      </c>
      <c r="R643" t="str">
        <f t="shared" si="42"/>
        <v>OK</v>
      </c>
      <c r="S643" t="s">
        <v>2036</v>
      </c>
      <c r="T643" t="s">
        <v>2039</v>
      </c>
      <c r="U643" t="s">
        <v>2041</v>
      </c>
      <c r="V643" t="s">
        <v>2093</v>
      </c>
      <c r="W643" t="s">
        <v>2096</v>
      </c>
      <c r="X643">
        <v>4.2</v>
      </c>
      <c r="Y643">
        <f t="shared" si="43"/>
        <v>4.2</v>
      </c>
      <c r="Z643" s="14" t="str">
        <f>LEFT(Table1[[#This Row],[Rating After]],3)</f>
        <v>4.2</v>
      </c>
      <c r="AA643" s="11">
        <f>Table1[[#This Row],[Revenue ($)]]/(Table1[[#This Row],[Distance (KM)]])</f>
        <v>7.452504317789292</v>
      </c>
    </row>
    <row r="644" spans="1:27" x14ac:dyDescent="0.3">
      <c r="A644" t="s">
        <v>372</v>
      </c>
      <c r="B644" s="1" t="s">
        <v>1372</v>
      </c>
      <c r="C644" s="1" t="s">
        <v>2113</v>
      </c>
      <c r="D644" s="1" t="s">
        <v>1384</v>
      </c>
      <c r="E644" s="1" t="str">
        <f t="shared" si="41"/>
        <v>2024/01/16</v>
      </c>
      <c r="F644" s="1" t="s">
        <v>1382</v>
      </c>
      <c r="G644" t="str">
        <f t="shared" si="40"/>
        <v>2024/01/16</v>
      </c>
      <c r="H644" s="13" t="s">
        <v>2161</v>
      </c>
      <c r="I644" s="7">
        <f>(Table1[[#This Row],[Actual Arrival]]-Table1[[#This Row],[Ezpected_Arrival_After]])*24</f>
        <v>9</v>
      </c>
      <c r="J644" s="7">
        <f>(Table1[[#This Row],[Actual_Arrival After]]-Table1[[#This Row],[Ezpected_Arrival_After]])</f>
        <v>0</v>
      </c>
      <c r="K644" s="7">
        <f>IF(Table1[[#This Row],[Actual_Arrival After]]&lt;=Table1[[#This Row],[Ezpected_Arrival_After]],1,0)</f>
        <v>1</v>
      </c>
      <c r="L644" s="7">
        <f>(Table1[[#This Row],[Actual_Arrival After]]-Table1[[#This Row],[Dispatch_After]])</f>
        <v>1</v>
      </c>
      <c r="M644" t="s">
        <v>2030</v>
      </c>
      <c r="N644">
        <v>794</v>
      </c>
      <c r="O644" s="16">
        <v>3170</v>
      </c>
      <c r="P644" s="16">
        <v>524</v>
      </c>
      <c r="Q644">
        <v>15</v>
      </c>
      <c r="R644" t="str">
        <f t="shared" si="42"/>
        <v>OK</v>
      </c>
      <c r="S644" t="s">
        <v>2036</v>
      </c>
      <c r="T644" t="s">
        <v>2039</v>
      </c>
      <c r="U644" t="s">
        <v>2076</v>
      </c>
      <c r="V644" t="s">
        <v>2093</v>
      </c>
      <c r="W644" t="s">
        <v>2096</v>
      </c>
      <c r="X644">
        <v>3.8</v>
      </c>
      <c r="Y644">
        <f t="shared" si="43"/>
        <v>3.8</v>
      </c>
      <c r="Z644" s="14" t="str">
        <f>LEFT(Table1[[#This Row],[Rating After]],3)</f>
        <v>3.8</v>
      </c>
      <c r="AA644" s="11">
        <f>Table1[[#This Row],[Revenue ($)]]/(Table1[[#This Row],[Distance (KM)]])</f>
        <v>3.9924433249370277</v>
      </c>
    </row>
    <row r="645" spans="1:27" x14ac:dyDescent="0.3">
      <c r="A645" t="s">
        <v>371</v>
      </c>
      <c r="B645" s="1" t="s">
        <v>1371</v>
      </c>
      <c r="C645" s="1" t="s">
        <v>2113</v>
      </c>
      <c r="D645" s="1" t="s">
        <v>1383</v>
      </c>
      <c r="E645" s="1" t="str">
        <f t="shared" si="41"/>
        <v>2024/01/16</v>
      </c>
      <c r="F645" s="1" t="s">
        <v>1381</v>
      </c>
      <c r="G645" t="str">
        <f t="shared" si="40"/>
        <v>2024/01/16</v>
      </c>
      <c r="H645" s="13" t="s">
        <v>2161</v>
      </c>
      <c r="I645" s="7">
        <f>(Table1[[#This Row],[Actual Arrival]]-Table1[[#This Row],[Ezpected_Arrival_After]])*24</f>
        <v>8.0000000000582077</v>
      </c>
      <c r="J645" s="7">
        <f>(Table1[[#This Row],[Actual_Arrival After]]-Table1[[#This Row],[Ezpected_Arrival_After]])</f>
        <v>0</v>
      </c>
      <c r="K645" s="7">
        <f>IF(Table1[[#This Row],[Actual_Arrival After]]&lt;=Table1[[#This Row],[Ezpected_Arrival_After]],1,0)</f>
        <v>1</v>
      </c>
      <c r="L645" s="7">
        <f>(Table1[[#This Row],[Actual_Arrival After]]-Table1[[#This Row],[Dispatch_After]])</f>
        <v>1</v>
      </c>
      <c r="M645" t="s">
        <v>2032</v>
      </c>
      <c r="N645">
        <v>336</v>
      </c>
      <c r="O645" s="16">
        <v>2839</v>
      </c>
      <c r="P645" s="16">
        <v>181</v>
      </c>
      <c r="Q645">
        <v>24</v>
      </c>
      <c r="R645" t="str">
        <f t="shared" si="42"/>
        <v>OK</v>
      </c>
      <c r="S645" t="s">
        <v>2033</v>
      </c>
      <c r="T645" t="s">
        <v>2037</v>
      </c>
      <c r="U645" t="s">
        <v>2069</v>
      </c>
      <c r="V645" t="s">
        <v>2093</v>
      </c>
      <c r="W645" t="s">
        <v>2097</v>
      </c>
      <c r="X645">
        <v>3.8</v>
      </c>
      <c r="Y645">
        <f t="shared" si="43"/>
        <v>3.8</v>
      </c>
      <c r="Z645" s="14" t="str">
        <f>LEFT(Table1[[#This Row],[Rating After]],3)</f>
        <v>3.8</v>
      </c>
      <c r="AA645" s="11">
        <f>Table1[[#This Row],[Revenue ($)]]/(Table1[[#This Row],[Distance (KM)]])</f>
        <v>8.4494047619047628</v>
      </c>
    </row>
    <row r="646" spans="1:27" x14ac:dyDescent="0.3">
      <c r="A646" t="s">
        <v>370</v>
      </c>
      <c r="B646" s="1" t="s">
        <v>1370</v>
      </c>
      <c r="C646" s="1" t="s">
        <v>2113</v>
      </c>
      <c r="D646" s="1" t="s">
        <v>1382</v>
      </c>
      <c r="E646" s="1" t="str">
        <f t="shared" si="41"/>
        <v>2024/01/16</v>
      </c>
      <c r="F646" s="1" t="s">
        <v>1380</v>
      </c>
      <c r="G646" t="str">
        <f t="shared" si="40"/>
        <v>2024/01/16</v>
      </c>
      <c r="H646" s="13" t="s">
        <v>2161</v>
      </c>
      <c r="I646" s="7">
        <f>(Table1[[#This Row],[Actual Arrival]]-Table1[[#This Row],[Ezpected_Arrival_After]])*24</f>
        <v>6.9999999999417923</v>
      </c>
      <c r="J646" s="7">
        <f>(Table1[[#This Row],[Actual_Arrival After]]-Table1[[#This Row],[Ezpected_Arrival_After]])</f>
        <v>0</v>
      </c>
      <c r="K646" s="7">
        <f>IF(Table1[[#This Row],[Actual_Arrival After]]&lt;=Table1[[#This Row],[Ezpected_Arrival_After]],1,0)</f>
        <v>1</v>
      </c>
      <c r="L646" s="7">
        <f>(Table1[[#This Row],[Actual_Arrival After]]-Table1[[#This Row],[Dispatch_After]])</f>
        <v>1</v>
      </c>
      <c r="M646" t="s">
        <v>2032</v>
      </c>
      <c r="N646">
        <v>600</v>
      </c>
      <c r="O646" s="16">
        <v>2512</v>
      </c>
      <c r="P646" s="16">
        <v>652</v>
      </c>
      <c r="Q646">
        <v>3</v>
      </c>
      <c r="R646" t="str">
        <f t="shared" si="42"/>
        <v>OK</v>
      </c>
      <c r="S646" t="s">
        <v>2033</v>
      </c>
      <c r="T646" t="s">
        <v>2040</v>
      </c>
      <c r="U646" t="s">
        <v>2050</v>
      </c>
      <c r="V646" t="s">
        <v>2091</v>
      </c>
      <c r="W646" t="s">
        <v>2096</v>
      </c>
      <c r="Y646">
        <f t="shared" si="43"/>
        <v>4.3169491525423709</v>
      </c>
      <c r="Z646" s="14" t="str">
        <f>LEFT(Table1[[#This Row],[Rating After]],3)</f>
        <v>4.3</v>
      </c>
      <c r="AA646" s="11">
        <f>Table1[[#This Row],[Revenue ($)]]/(Table1[[#This Row],[Distance (KM)]])</f>
        <v>4.1866666666666665</v>
      </c>
    </row>
    <row r="647" spans="1:27" x14ac:dyDescent="0.3">
      <c r="A647" t="s">
        <v>369</v>
      </c>
      <c r="B647" s="1" t="s">
        <v>1369</v>
      </c>
      <c r="C647" s="1" t="s">
        <v>2113</v>
      </c>
      <c r="D647" s="1" t="s">
        <v>1381</v>
      </c>
      <c r="E647" s="1" t="str">
        <f t="shared" si="41"/>
        <v>2024/01/16</v>
      </c>
      <c r="F647" s="1" t="s">
        <v>1379</v>
      </c>
      <c r="G647" t="str">
        <f t="shared" si="40"/>
        <v>2024/01/16</v>
      </c>
      <c r="H647" s="13" t="s">
        <v>2161</v>
      </c>
      <c r="I647" s="7">
        <f>(Table1[[#This Row],[Actual Arrival]]-Table1[[#This Row],[Ezpected_Arrival_After]])*24</f>
        <v>6</v>
      </c>
      <c r="J647" s="7">
        <f>(Table1[[#This Row],[Actual_Arrival After]]-Table1[[#This Row],[Ezpected_Arrival_After]])</f>
        <v>0</v>
      </c>
      <c r="K647" s="7">
        <f>IF(Table1[[#This Row],[Actual_Arrival After]]&lt;=Table1[[#This Row],[Ezpected_Arrival_After]],1,0)</f>
        <v>1</v>
      </c>
      <c r="L647" s="7">
        <f>(Table1[[#This Row],[Actual_Arrival After]]-Table1[[#This Row],[Dispatch_After]])</f>
        <v>1</v>
      </c>
      <c r="M647" t="s">
        <v>2031</v>
      </c>
      <c r="N647">
        <v>744</v>
      </c>
      <c r="O647" s="16">
        <v>3303</v>
      </c>
      <c r="P647" s="16">
        <v>417</v>
      </c>
      <c r="Q647">
        <v>18</v>
      </c>
      <c r="R647" t="str">
        <f t="shared" si="42"/>
        <v>OK</v>
      </c>
      <c r="S647" t="s">
        <v>2036</v>
      </c>
      <c r="T647" t="s">
        <v>2038</v>
      </c>
      <c r="U647" t="s">
        <v>2066</v>
      </c>
      <c r="V647" t="s">
        <v>2092</v>
      </c>
      <c r="W647" t="s">
        <v>2097</v>
      </c>
      <c r="X647">
        <v>4.2</v>
      </c>
      <c r="Y647">
        <f t="shared" si="43"/>
        <v>4.2</v>
      </c>
      <c r="Z647" s="14" t="str">
        <f>LEFT(Table1[[#This Row],[Rating After]],3)</f>
        <v>4.2</v>
      </c>
      <c r="AA647" s="11">
        <f>Table1[[#This Row],[Revenue ($)]]/(Table1[[#This Row],[Distance (KM)]])</f>
        <v>4.439516129032258</v>
      </c>
    </row>
    <row r="648" spans="1:27" x14ac:dyDescent="0.3">
      <c r="A648" t="s">
        <v>368</v>
      </c>
      <c r="B648" s="1" t="s">
        <v>1368</v>
      </c>
      <c r="C648" s="1" t="s">
        <v>2113</v>
      </c>
      <c r="D648" s="1" t="s">
        <v>1380</v>
      </c>
      <c r="E648" s="1" t="str">
        <f t="shared" si="41"/>
        <v>2024/01/16</v>
      </c>
      <c r="F648" s="1" t="s">
        <v>1378</v>
      </c>
      <c r="G648" t="str">
        <f t="shared" si="40"/>
        <v>2024/01/16</v>
      </c>
      <c r="H648" s="13" t="s">
        <v>2161</v>
      </c>
      <c r="I648" s="7">
        <f>(Table1[[#This Row],[Actual Arrival]]-Table1[[#This Row],[Ezpected_Arrival_After]])*24</f>
        <v>5.0000000000582077</v>
      </c>
      <c r="J648" s="7">
        <f>(Table1[[#This Row],[Actual_Arrival After]]-Table1[[#This Row],[Ezpected_Arrival_After]])</f>
        <v>0</v>
      </c>
      <c r="K648" s="7">
        <f>IF(Table1[[#This Row],[Actual_Arrival After]]&lt;=Table1[[#This Row],[Ezpected_Arrival_After]],1,0)</f>
        <v>1</v>
      </c>
      <c r="L648" s="7">
        <f>(Table1[[#This Row],[Actual_Arrival After]]-Table1[[#This Row],[Dispatch_After]])</f>
        <v>1</v>
      </c>
      <c r="M648" t="s">
        <v>2028</v>
      </c>
      <c r="N648">
        <v>675</v>
      </c>
      <c r="O648" s="16">
        <v>4430</v>
      </c>
      <c r="P648" s="16">
        <v>548</v>
      </c>
      <c r="Q648">
        <v>2</v>
      </c>
      <c r="R648" t="str">
        <f t="shared" si="42"/>
        <v>OK</v>
      </c>
      <c r="S648" t="s">
        <v>2035</v>
      </c>
      <c r="T648" t="s">
        <v>2037</v>
      </c>
      <c r="U648" t="s">
        <v>2083</v>
      </c>
      <c r="V648" t="s">
        <v>2091</v>
      </c>
      <c r="W648" t="s">
        <v>2097</v>
      </c>
      <c r="X648">
        <v>3.8</v>
      </c>
      <c r="Y648">
        <f t="shared" si="43"/>
        <v>3.8</v>
      </c>
      <c r="Z648" s="14" t="str">
        <f>LEFT(Table1[[#This Row],[Rating After]],3)</f>
        <v>3.8</v>
      </c>
      <c r="AA648" s="11">
        <f>Table1[[#This Row],[Revenue ($)]]/(Table1[[#This Row],[Distance (KM)]])</f>
        <v>6.5629629629629633</v>
      </c>
    </row>
    <row r="649" spans="1:27" x14ac:dyDescent="0.3">
      <c r="A649" t="s">
        <v>367</v>
      </c>
      <c r="B649" s="1" t="s">
        <v>1367</v>
      </c>
      <c r="C649" s="1" t="s">
        <v>2113</v>
      </c>
      <c r="D649" s="1" t="s">
        <v>1379</v>
      </c>
      <c r="E649" s="1" t="str">
        <f t="shared" si="41"/>
        <v>2024/01/16</v>
      </c>
      <c r="F649" s="1" t="s">
        <v>1377</v>
      </c>
      <c r="G649" t="str">
        <f t="shared" ref="G649:G712" si="44">TEXT(F649,"yyyy/mm/dd")</f>
        <v>2024/01/16</v>
      </c>
      <c r="H649" s="13" t="s">
        <v>2161</v>
      </c>
      <c r="I649" s="7">
        <f>(Table1[[#This Row],[Actual Arrival]]-Table1[[#This Row],[Ezpected_Arrival_After]])*24</f>
        <v>3.9999999999417923</v>
      </c>
      <c r="J649" s="7">
        <f>(Table1[[#This Row],[Actual_Arrival After]]-Table1[[#This Row],[Ezpected_Arrival_After]])</f>
        <v>0</v>
      </c>
      <c r="K649" s="7">
        <f>IF(Table1[[#This Row],[Actual_Arrival After]]&lt;=Table1[[#This Row],[Ezpected_Arrival_After]],1,0)</f>
        <v>1</v>
      </c>
      <c r="L649" s="7">
        <f>(Table1[[#This Row],[Actual_Arrival After]]-Table1[[#This Row],[Dispatch_After]])</f>
        <v>1</v>
      </c>
      <c r="M649" t="s">
        <v>2032</v>
      </c>
      <c r="N649">
        <v>472</v>
      </c>
      <c r="O649" s="16">
        <v>2981</v>
      </c>
      <c r="P649" s="16">
        <v>585</v>
      </c>
      <c r="Q649">
        <v>19</v>
      </c>
      <c r="R649" t="str">
        <f t="shared" si="42"/>
        <v>OK</v>
      </c>
      <c r="S649" t="s">
        <v>2034</v>
      </c>
      <c r="T649" t="s">
        <v>2038</v>
      </c>
      <c r="U649" t="s">
        <v>2057</v>
      </c>
      <c r="V649" t="s">
        <v>2095</v>
      </c>
      <c r="W649" t="s">
        <v>2097</v>
      </c>
      <c r="X649">
        <v>4.7</v>
      </c>
      <c r="Y649">
        <f t="shared" si="43"/>
        <v>4.7</v>
      </c>
      <c r="Z649" s="14" t="str">
        <f>LEFT(Table1[[#This Row],[Rating After]],3)</f>
        <v>4.7</v>
      </c>
      <c r="AA649" s="11">
        <f>Table1[[#This Row],[Revenue ($)]]/(Table1[[#This Row],[Distance (KM)]])</f>
        <v>6.3156779661016946</v>
      </c>
    </row>
    <row r="650" spans="1:27" x14ac:dyDescent="0.3">
      <c r="A650" t="s">
        <v>366</v>
      </c>
      <c r="B650" s="1" t="s">
        <v>1366</v>
      </c>
      <c r="C650" s="1" t="s">
        <v>2113</v>
      </c>
      <c r="D650" s="1" t="s">
        <v>1378</v>
      </c>
      <c r="E650" s="1" t="str">
        <f t="shared" si="41"/>
        <v>2024/01/16</v>
      </c>
      <c r="F650" s="1" t="s">
        <v>1376</v>
      </c>
      <c r="G650" t="str">
        <f t="shared" si="44"/>
        <v>2024/01/16</v>
      </c>
      <c r="H650" s="13" t="s">
        <v>2161</v>
      </c>
      <c r="I650" s="7">
        <f>(Table1[[#This Row],[Actual Arrival]]-Table1[[#This Row],[Ezpected_Arrival_After]])*24</f>
        <v>3</v>
      </c>
      <c r="J650" s="7">
        <f>(Table1[[#This Row],[Actual_Arrival After]]-Table1[[#This Row],[Ezpected_Arrival_After]])</f>
        <v>0</v>
      </c>
      <c r="K650" s="7">
        <f>IF(Table1[[#This Row],[Actual_Arrival After]]&lt;=Table1[[#This Row],[Ezpected_Arrival_After]],1,0)</f>
        <v>1</v>
      </c>
      <c r="L650" s="7">
        <f>(Table1[[#This Row],[Actual_Arrival After]]-Table1[[#This Row],[Dispatch_After]])</f>
        <v>1</v>
      </c>
      <c r="M650" t="s">
        <v>2028</v>
      </c>
      <c r="N650">
        <v>398</v>
      </c>
      <c r="O650" s="16">
        <v>976</v>
      </c>
      <c r="P650" s="16">
        <v>416</v>
      </c>
      <c r="Q650">
        <v>24</v>
      </c>
      <c r="R650" t="str">
        <f t="shared" si="42"/>
        <v>OK</v>
      </c>
      <c r="S650" t="s">
        <v>2034</v>
      </c>
      <c r="T650" t="s">
        <v>2037</v>
      </c>
      <c r="U650" t="s">
        <v>2062</v>
      </c>
      <c r="V650" t="s">
        <v>2091</v>
      </c>
      <c r="W650" t="s">
        <v>2097</v>
      </c>
      <c r="X650">
        <v>3.8</v>
      </c>
      <c r="Y650">
        <f t="shared" si="43"/>
        <v>3.8</v>
      </c>
      <c r="Z650" s="14" t="str">
        <f>LEFT(Table1[[#This Row],[Rating After]],3)</f>
        <v>3.8</v>
      </c>
      <c r="AA650" s="11">
        <f>Table1[[#This Row],[Revenue ($)]]/(Table1[[#This Row],[Distance (KM)]])</f>
        <v>2.4522613065326633</v>
      </c>
    </row>
    <row r="651" spans="1:27" x14ac:dyDescent="0.3">
      <c r="A651" t="s">
        <v>365</v>
      </c>
      <c r="B651" s="1" t="s">
        <v>1365</v>
      </c>
      <c r="C651" s="1" t="s">
        <v>2113</v>
      </c>
      <c r="D651" s="1" t="s">
        <v>1377</v>
      </c>
      <c r="E651" s="1" t="str">
        <f t="shared" si="41"/>
        <v>2024/01/16</v>
      </c>
      <c r="F651" s="1" t="s">
        <v>1375</v>
      </c>
      <c r="G651" t="str">
        <f t="shared" si="44"/>
        <v>2024/01/16</v>
      </c>
      <c r="H651" s="13" t="s">
        <v>2161</v>
      </c>
      <c r="I651" s="7">
        <f>(Table1[[#This Row],[Actual Arrival]]-Table1[[#This Row],[Ezpected_Arrival_After]])*24</f>
        <v>2.0000000000582077</v>
      </c>
      <c r="J651" s="7">
        <f>(Table1[[#This Row],[Actual_Arrival After]]-Table1[[#This Row],[Ezpected_Arrival_After]])</f>
        <v>0</v>
      </c>
      <c r="K651" s="7">
        <f>IF(Table1[[#This Row],[Actual_Arrival After]]&lt;=Table1[[#This Row],[Ezpected_Arrival_After]],1,0)</f>
        <v>1</v>
      </c>
      <c r="L651" s="7">
        <f>(Table1[[#This Row],[Actual_Arrival After]]-Table1[[#This Row],[Dispatch_After]])</f>
        <v>1</v>
      </c>
      <c r="M651" t="s">
        <v>2030</v>
      </c>
      <c r="N651">
        <v>982</v>
      </c>
      <c r="O651" s="16">
        <v>2080</v>
      </c>
      <c r="P651" s="16">
        <v>451</v>
      </c>
      <c r="Q651">
        <v>17</v>
      </c>
      <c r="R651" t="str">
        <f t="shared" si="42"/>
        <v>OK</v>
      </c>
      <c r="S651" t="s">
        <v>2036</v>
      </c>
      <c r="T651" t="s">
        <v>2037</v>
      </c>
      <c r="U651" t="s">
        <v>2076</v>
      </c>
      <c r="V651" t="s">
        <v>2091</v>
      </c>
      <c r="W651" t="s">
        <v>2097</v>
      </c>
      <c r="X651">
        <v>4</v>
      </c>
      <c r="Y651">
        <f t="shared" si="43"/>
        <v>4</v>
      </c>
      <c r="Z651" s="14" t="str">
        <f>LEFT(Table1[[#This Row],[Rating After]],3)</f>
        <v>4</v>
      </c>
      <c r="AA651" s="11">
        <f>Table1[[#This Row],[Revenue ($)]]/(Table1[[#This Row],[Distance (KM)]])</f>
        <v>2.1181262729124235</v>
      </c>
    </row>
    <row r="652" spans="1:27" x14ac:dyDescent="0.3">
      <c r="A652" t="s">
        <v>364</v>
      </c>
      <c r="B652" s="1" t="s">
        <v>1364</v>
      </c>
      <c r="C652" s="1" t="s">
        <v>2113</v>
      </c>
      <c r="D652" s="1" t="s">
        <v>1376</v>
      </c>
      <c r="E652" s="1" t="str">
        <f t="shared" si="41"/>
        <v>2024/01/16</v>
      </c>
      <c r="F652" s="1" t="s">
        <v>1374</v>
      </c>
      <c r="G652" t="str">
        <f t="shared" si="44"/>
        <v>2024/01/15</v>
      </c>
      <c r="H652" s="13" t="s">
        <v>2161</v>
      </c>
      <c r="I652" s="7">
        <f>(Table1[[#This Row],[Actual Arrival]]-Table1[[#This Row],[Ezpected_Arrival_After]])*24</f>
        <v>24.999999999941792</v>
      </c>
      <c r="J652" s="7">
        <f>(Table1[[#This Row],[Actual_Arrival After]]-Table1[[#This Row],[Ezpected_Arrival_After]])</f>
        <v>1</v>
      </c>
      <c r="K652" s="7">
        <f>IF(Table1[[#This Row],[Actual_Arrival After]]&lt;=Table1[[#This Row],[Ezpected_Arrival_After]],1,0)</f>
        <v>0</v>
      </c>
      <c r="L652" s="7">
        <f>(Table1[[#This Row],[Actual_Arrival After]]-Table1[[#This Row],[Dispatch_After]])</f>
        <v>1</v>
      </c>
      <c r="M652" t="s">
        <v>2028</v>
      </c>
      <c r="N652">
        <v>462</v>
      </c>
      <c r="O652" s="16">
        <v>4955</v>
      </c>
      <c r="P652" s="16">
        <v>80</v>
      </c>
      <c r="Q652">
        <v>10</v>
      </c>
      <c r="R652" t="str">
        <f t="shared" si="42"/>
        <v>OK</v>
      </c>
      <c r="S652" t="s">
        <v>2034</v>
      </c>
      <c r="T652" t="s">
        <v>2040</v>
      </c>
      <c r="U652" t="s">
        <v>2078</v>
      </c>
      <c r="V652" t="s">
        <v>2091</v>
      </c>
      <c r="W652" t="s">
        <v>2096</v>
      </c>
      <c r="Y652">
        <f t="shared" si="43"/>
        <v>4.3169491525423709</v>
      </c>
      <c r="Z652" s="14" t="str">
        <f>LEFT(Table1[[#This Row],[Rating After]],3)</f>
        <v>4.3</v>
      </c>
      <c r="AA652" s="11">
        <f>Table1[[#This Row],[Revenue ($)]]/(Table1[[#This Row],[Distance (KM)]])</f>
        <v>10.725108225108226</v>
      </c>
    </row>
    <row r="653" spans="1:27" x14ac:dyDescent="0.3">
      <c r="A653" t="s">
        <v>363</v>
      </c>
      <c r="B653" s="1" t="s">
        <v>1363</v>
      </c>
      <c r="C653" s="1" t="s">
        <v>2113</v>
      </c>
      <c r="D653" s="1" t="s">
        <v>1375</v>
      </c>
      <c r="E653" s="1" t="str">
        <f t="shared" si="41"/>
        <v>2024/01/16</v>
      </c>
      <c r="F653" s="1" t="s">
        <v>1373</v>
      </c>
      <c r="G653" t="str">
        <f t="shared" si="44"/>
        <v>2024/01/15</v>
      </c>
      <c r="H653" s="13" t="s">
        <v>2161</v>
      </c>
      <c r="I653" s="7">
        <f>(Table1[[#This Row],[Actual Arrival]]-Table1[[#This Row],[Ezpected_Arrival_After]])*24</f>
        <v>24</v>
      </c>
      <c r="J653" s="7">
        <f>(Table1[[#This Row],[Actual_Arrival After]]-Table1[[#This Row],[Ezpected_Arrival_After]])</f>
        <v>1</v>
      </c>
      <c r="K653" s="7">
        <f>IF(Table1[[#This Row],[Actual_Arrival After]]&lt;=Table1[[#This Row],[Ezpected_Arrival_After]],1,0)</f>
        <v>0</v>
      </c>
      <c r="L653" s="7">
        <f>(Table1[[#This Row],[Actual_Arrival After]]-Table1[[#This Row],[Dispatch_After]])</f>
        <v>1</v>
      </c>
      <c r="M653" t="s">
        <v>2030</v>
      </c>
      <c r="N653">
        <v>468</v>
      </c>
      <c r="O653" s="16">
        <v>1810</v>
      </c>
      <c r="P653" s="16">
        <v>146</v>
      </c>
      <c r="Q653">
        <v>15</v>
      </c>
      <c r="R653" t="str">
        <f t="shared" si="42"/>
        <v>OK</v>
      </c>
      <c r="S653" t="s">
        <v>2036</v>
      </c>
      <c r="T653" t="s">
        <v>2038</v>
      </c>
      <c r="U653" t="s">
        <v>2042</v>
      </c>
      <c r="V653" t="s">
        <v>2092</v>
      </c>
      <c r="W653" t="s">
        <v>2097</v>
      </c>
      <c r="X653">
        <v>4.2</v>
      </c>
      <c r="Y653">
        <f t="shared" si="43"/>
        <v>4.2</v>
      </c>
      <c r="Z653" s="14" t="str">
        <f>LEFT(Table1[[#This Row],[Rating After]],3)</f>
        <v>4.2</v>
      </c>
      <c r="AA653" s="11">
        <f>Table1[[#This Row],[Revenue ($)]]/(Table1[[#This Row],[Distance (KM)]])</f>
        <v>3.8675213675213675</v>
      </c>
    </row>
    <row r="654" spans="1:27" x14ac:dyDescent="0.3">
      <c r="A654" t="s">
        <v>362</v>
      </c>
      <c r="B654" s="1" t="s">
        <v>1362</v>
      </c>
      <c r="C654" s="1" t="s">
        <v>2113</v>
      </c>
      <c r="D654" s="1" t="s">
        <v>1374</v>
      </c>
      <c r="E654" s="1" t="str">
        <f t="shared" si="41"/>
        <v>2024/01/15</v>
      </c>
      <c r="F654" s="1" t="s">
        <v>1372</v>
      </c>
      <c r="G654" t="str">
        <f t="shared" si="44"/>
        <v>2024/01/15</v>
      </c>
      <c r="H654" s="13" t="s">
        <v>2161</v>
      </c>
      <c r="I654" s="7">
        <f>(Table1[[#This Row],[Actual Arrival]]-Table1[[#This Row],[Ezpected_Arrival_After]])*24</f>
        <v>23.000000000058208</v>
      </c>
      <c r="J654" s="7">
        <f>(Table1[[#This Row],[Actual_Arrival After]]-Table1[[#This Row],[Ezpected_Arrival_After]])</f>
        <v>0</v>
      </c>
      <c r="K654" s="7">
        <f>IF(Table1[[#This Row],[Actual_Arrival After]]&lt;=Table1[[#This Row],[Ezpected_Arrival_After]],1,0)</f>
        <v>1</v>
      </c>
      <c r="L654" s="7">
        <f>(Table1[[#This Row],[Actual_Arrival After]]-Table1[[#This Row],[Dispatch_After]])</f>
        <v>0</v>
      </c>
      <c r="M654" t="s">
        <v>2031</v>
      </c>
      <c r="N654">
        <v>489</v>
      </c>
      <c r="O654" s="16">
        <v>1166</v>
      </c>
      <c r="P654" s="16">
        <v>242</v>
      </c>
      <c r="Q654">
        <v>27</v>
      </c>
      <c r="R654" t="str">
        <f t="shared" si="42"/>
        <v>OK</v>
      </c>
      <c r="S654" t="s">
        <v>2035</v>
      </c>
      <c r="T654" t="s">
        <v>2038</v>
      </c>
      <c r="U654" t="s">
        <v>2082</v>
      </c>
      <c r="V654" t="s">
        <v>2095</v>
      </c>
      <c r="W654" t="s">
        <v>2096</v>
      </c>
      <c r="X654">
        <v>3.8</v>
      </c>
      <c r="Y654">
        <f t="shared" si="43"/>
        <v>3.8</v>
      </c>
      <c r="Z654" s="14" t="str">
        <f>LEFT(Table1[[#This Row],[Rating After]],3)</f>
        <v>3.8</v>
      </c>
      <c r="AA654" s="11">
        <f>Table1[[#This Row],[Revenue ($)]]/(Table1[[#This Row],[Distance (KM)]])</f>
        <v>2.3844580777096116</v>
      </c>
    </row>
    <row r="655" spans="1:27" x14ac:dyDescent="0.3">
      <c r="A655" t="s">
        <v>361</v>
      </c>
      <c r="B655" s="1" t="s">
        <v>1361</v>
      </c>
      <c r="C655" s="1" t="s">
        <v>2113</v>
      </c>
      <c r="D655" s="1" t="s">
        <v>1373</v>
      </c>
      <c r="E655" s="1" t="str">
        <f t="shared" si="41"/>
        <v>2024/01/15</v>
      </c>
      <c r="F655" s="1" t="s">
        <v>1371</v>
      </c>
      <c r="G655" t="str">
        <f t="shared" si="44"/>
        <v>2024/01/15</v>
      </c>
      <c r="H655" s="13" t="s">
        <v>2161</v>
      </c>
      <c r="I655" s="7">
        <f>(Table1[[#This Row],[Actual Arrival]]-Table1[[#This Row],[Ezpected_Arrival_After]])*24</f>
        <v>21.999999999941792</v>
      </c>
      <c r="J655" s="7">
        <f>(Table1[[#This Row],[Actual_Arrival After]]-Table1[[#This Row],[Ezpected_Arrival_After]])</f>
        <v>0</v>
      </c>
      <c r="K655" s="7">
        <f>IF(Table1[[#This Row],[Actual_Arrival After]]&lt;=Table1[[#This Row],[Ezpected_Arrival_After]],1,0)</f>
        <v>1</v>
      </c>
      <c r="L655" s="7">
        <f>(Table1[[#This Row],[Actual_Arrival After]]-Table1[[#This Row],[Dispatch_After]])</f>
        <v>0</v>
      </c>
      <c r="M655" t="s">
        <v>2029</v>
      </c>
      <c r="N655">
        <v>649</v>
      </c>
      <c r="O655" s="16">
        <v>3058</v>
      </c>
      <c r="P655" s="16">
        <v>487</v>
      </c>
      <c r="Q655">
        <v>29</v>
      </c>
      <c r="R655" t="str">
        <f t="shared" si="42"/>
        <v>OK</v>
      </c>
      <c r="S655" t="s">
        <v>2033</v>
      </c>
      <c r="T655" t="s">
        <v>2040</v>
      </c>
      <c r="U655" t="s">
        <v>2062</v>
      </c>
      <c r="V655" t="s">
        <v>2093</v>
      </c>
      <c r="W655" t="s">
        <v>2097</v>
      </c>
      <c r="X655">
        <v>4.5</v>
      </c>
      <c r="Y655">
        <f t="shared" si="43"/>
        <v>4.5</v>
      </c>
      <c r="Z655" s="14" t="str">
        <f>LEFT(Table1[[#This Row],[Rating After]],3)</f>
        <v>4.5</v>
      </c>
      <c r="AA655" s="11">
        <f>Table1[[#This Row],[Revenue ($)]]/(Table1[[#This Row],[Distance (KM)]])</f>
        <v>4.7118644067796609</v>
      </c>
    </row>
    <row r="656" spans="1:27" x14ac:dyDescent="0.3">
      <c r="A656" t="s">
        <v>360</v>
      </c>
      <c r="B656" s="1" t="s">
        <v>1360</v>
      </c>
      <c r="C656" s="1" t="s">
        <v>2113</v>
      </c>
      <c r="D656" s="1" t="s">
        <v>1372</v>
      </c>
      <c r="E656" s="1" t="str">
        <f t="shared" si="41"/>
        <v>2024/01/15</v>
      </c>
      <c r="F656" s="1" t="s">
        <v>1370</v>
      </c>
      <c r="G656" t="str">
        <f t="shared" si="44"/>
        <v>2024/01/15</v>
      </c>
      <c r="H656" s="13" t="s">
        <v>2161</v>
      </c>
      <c r="I656" s="7">
        <f>(Table1[[#This Row],[Actual Arrival]]-Table1[[#This Row],[Ezpected_Arrival_After]])*24</f>
        <v>21</v>
      </c>
      <c r="J656" s="7">
        <f>(Table1[[#This Row],[Actual_Arrival After]]-Table1[[#This Row],[Ezpected_Arrival_After]])</f>
        <v>0</v>
      </c>
      <c r="K656" s="7">
        <f>IF(Table1[[#This Row],[Actual_Arrival After]]&lt;=Table1[[#This Row],[Ezpected_Arrival_After]],1,0)</f>
        <v>1</v>
      </c>
      <c r="L656" s="7">
        <f>(Table1[[#This Row],[Actual_Arrival After]]-Table1[[#This Row],[Dispatch_After]])</f>
        <v>0</v>
      </c>
      <c r="M656" t="s">
        <v>2032</v>
      </c>
      <c r="N656">
        <v>633</v>
      </c>
      <c r="O656" s="16">
        <v>4152</v>
      </c>
      <c r="P656" s="16">
        <v>505</v>
      </c>
      <c r="Q656">
        <v>16</v>
      </c>
      <c r="R656" t="str">
        <f t="shared" si="42"/>
        <v>OK</v>
      </c>
      <c r="S656" t="s">
        <v>2033</v>
      </c>
      <c r="T656" t="s">
        <v>2037</v>
      </c>
      <c r="U656" t="s">
        <v>2043</v>
      </c>
      <c r="V656" t="s">
        <v>2094</v>
      </c>
      <c r="W656" t="s">
        <v>2097</v>
      </c>
      <c r="X656">
        <v>4</v>
      </c>
      <c r="Y656">
        <f t="shared" si="43"/>
        <v>4</v>
      </c>
      <c r="Z656" s="14" t="str">
        <f>LEFT(Table1[[#This Row],[Rating After]],3)</f>
        <v>4</v>
      </c>
      <c r="AA656" s="11">
        <f>Table1[[#This Row],[Revenue ($)]]/(Table1[[#This Row],[Distance (KM)]])</f>
        <v>6.5592417061611377</v>
      </c>
    </row>
    <row r="657" spans="1:27" x14ac:dyDescent="0.3">
      <c r="A657" t="s">
        <v>359</v>
      </c>
      <c r="B657" s="1" t="s">
        <v>1359</v>
      </c>
      <c r="C657" s="1" t="s">
        <v>2113</v>
      </c>
      <c r="D657" s="1" t="s">
        <v>1371</v>
      </c>
      <c r="E657" s="1" t="str">
        <f t="shared" si="41"/>
        <v>2024/01/15</v>
      </c>
      <c r="F657" s="1" t="s">
        <v>1369</v>
      </c>
      <c r="G657" t="str">
        <f t="shared" si="44"/>
        <v>2024/01/15</v>
      </c>
      <c r="H657" s="13" t="s">
        <v>2161</v>
      </c>
      <c r="I657" s="7">
        <f>(Table1[[#This Row],[Actual Arrival]]-Table1[[#This Row],[Ezpected_Arrival_After]])*24</f>
        <v>20.000000000058208</v>
      </c>
      <c r="J657" s="7">
        <f>(Table1[[#This Row],[Actual_Arrival After]]-Table1[[#This Row],[Ezpected_Arrival_After]])</f>
        <v>0</v>
      </c>
      <c r="K657" s="7">
        <f>IF(Table1[[#This Row],[Actual_Arrival After]]&lt;=Table1[[#This Row],[Ezpected_Arrival_After]],1,0)</f>
        <v>1</v>
      </c>
      <c r="L657" s="7">
        <f>(Table1[[#This Row],[Actual_Arrival After]]-Table1[[#This Row],[Dispatch_After]])</f>
        <v>0</v>
      </c>
      <c r="M657" t="s">
        <v>2030</v>
      </c>
      <c r="N657">
        <v>265</v>
      </c>
      <c r="O657" s="16">
        <v>4163</v>
      </c>
      <c r="P657" s="16">
        <v>555</v>
      </c>
      <c r="Q657">
        <v>28</v>
      </c>
      <c r="R657" t="str">
        <f t="shared" si="42"/>
        <v>OK</v>
      </c>
      <c r="S657" t="s">
        <v>2034</v>
      </c>
      <c r="T657" t="s">
        <v>2037</v>
      </c>
      <c r="U657" t="s">
        <v>2089</v>
      </c>
      <c r="V657" t="s">
        <v>2093</v>
      </c>
      <c r="W657" t="s">
        <v>2097</v>
      </c>
      <c r="Y657">
        <f t="shared" si="43"/>
        <v>4.2134146341463401</v>
      </c>
      <c r="Z657" s="14" t="str">
        <f>LEFT(Table1[[#This Row],[Rating After]],3)</f>
        <v>4.2</v>
      </c>
      <c r="AA657" s="11">
        <f>Table1[[#This Row],[Revenue ($)]]/(Table1[[#This Row],[Distance (KM)]])</f>
        <v>15.709433962264152</v>
      </c>
    </row>
    <row r="658" spans="1:27" x14ac:dyDescent="0.3">
      <c r="A658" t="s">
        <v>358</v>
      </c>
      <c r="B658" s="1" t="s">
        <v>1358</v>
      </c>
      <c r="C658" s="1" t="s">
        <v>2113</v>
      </c>
      <c r="D658" s="1" t="s">
        <v>1370</v>
      </c>
      <c r="E658" s="1" t="str">
        <f t="shared" si="41"/>
        <v>2024/01/15</v>
      </c>
      <c r="F658" s="1" t="s">
        <v>1368</v>
      </c>
      <c r="G658" t="str">
        <f t="shared" si="44"/>
        <v>2024/01/15</v>
      </c>
      <c r="H658" s="13" t="s">
        <v>2161</v>
      </c>
      <c r="I658" s="7">
        <f>(Table1[[#This Row],[Actual Arrival]]-Table1[[#This Row],[Ezpected_Arrival_After]])*24</f>
        <v>18.999999999941792</v>
      </c>
      <c r="J658" s="7">
        <f>(Table1[[#This Row],[Actual_Arrival After]]-Table1[[#This Row],[Ezpected_Arrival_After]])</f>
        <v>0</v>
      </c>
      <c r="K658" s="7">
        <f>IF(Table1[[#This Row],[Actual_Arrival After]]&lt;=Table1[[#This Row],[Ezpected_Arrival_After]],1,0)</f>
        <v>1</v>
      </c>
      <c r="L658" s="7">
        <f>(Table1[[#This Row],[Actual_Arrival After]]-Table1[[#This Row],[Dispatch_After]])</f>
        <v>0</v>
      </c>
      <c r="M658" t="s">
        <v>2032</v>
      </c>
      <c r="N658">
        <v>989</v>
      </c>
      <c r="O658" s="16">
        <v>4909</v>
      </c>
      <c r="P658" s="16">
        <v>159</v>
      </c>
      <c r="Q658">
        <v>7</v>
      </c>
      <c r="R658" t="str">
        <f t="shared" si="42"/>
        <v>OK</v>
      </c>
      <c r="S658" t="s">
        <v>2034</v>
      </c>
      <c r="T658" t="s">
        <v>2038</v>
      </c>
      <c r="U658" t="s">
        <v>2062</v>
      </c>
      <c r="V658" t="s">
        <v>2091</v>
      </c>
      <c r="W658" t="s">
        <v>2097</v>
      </c>
      <c r="Y658">
        <f t="shared" si="43"/>
        <v>4.2415584415584409</v>
      </c>
      <c r="Z658" s="14" t="str">
        <f>LEFT(Table1[[#This Row],[Rating After]],3)</f>
        <v>4.2</v>
      </c>
      <c r="AA658" s="11">
        <f>Table1[[#This Row],[Revenue ($)]]/(Table1[[#This Row],[Distance (KM)]])</f>
        <v>4.9635995955510621</v>
      </c>
    </row>
    <row r="659" spans="1:27" x14ac:dyDescent="0.3">
      <c r="A659" t="s">
        <v>357</v>
      </c>
      <c r="B659" s="1" t="s">
        <v>1357</v>
      </c>
      <c r="C659" s="1" t="s">
        <v>2113</v>
      </c>
      <c r="D659" s="1" t="s">
        <v>1369</v>
      </c>
      <c r="E659" s="1" t="str">
        <f t="shared" si="41"/>
        <v>2024/01/15</v>
      </c>
      <c r="F659" s="1" t="s">
        <v>1367</v>
      </c>
      <c r="G659" t="str">
        <f t="shared" si="44"/>
        <v>2024/01/15</v>
      </c>
      <c r="H659" s="13" t="s">
        <v>2161</v>
      </c>
      <c r="I659" s="7">
        <f>(Table1[[#This Row],[Actual Arrival]]-Table1[[#This Row],[Ezpected_Arrival_After]])*24</f>
        <v>18</v>
      </c>
      <c r="J659" s="7">
        <f>(Table1[[#This Row],[Actual_Arrival After]]-Table1[[#This Row],[Ezpected_Arrival_After]])</f>
        <v>0</v>
      </c>
      <c r="K659" s="7">
        <f>IF(Table1[[#This Row],[Actual_Arrival After]]&lt;=Table1[[#This Row],[Ezpected_Arrival_After]],1,0)</f>
        <v>1</v>
      </c>
      <c r="L659" s="7">
        <f>(Table1[[#This Row],[Actual_Arrival After]]-Table1[[#This Row],[Dispatch_After]])</f>
        <v>0</v>
      </c>
      <c r="M659" t="s">
        <v>2029</v>
      </c>
      <c r="N659">
        <v>958</v>
      </c>
      <c r="O659" s="16">
        <v>4731</v>
      </c>
      <c r="P659" s="16">
        <v>69</v>
      </c>
      <c r="Q659">
        <v>20</v>
      </c>
      <c r="R659" t="str">
        <f t="shared" si="42"/>
        <v>OK</v>
      </c>
      <c r="S659" t="s">
        <v>2036</v>
      </c>
      <c r="T659" t="s">
        <v>2040</v>
      </c>
      <c r="U659" t="s">
        <v>2079</v>
      </c>
      <c r="V659" t="s">
        <v>2095</v>
      </c>
      <c r="W659" t="s">
        <v>2097</v>
      </c>
      <c r="X659">
        <v>4.7</v>
      </c>
      <c r="Y659">
        <f t="shared" si="43"/>
        <v>4.7</v>
      </c>
      <c r="Z659" s="14" t="str">
        <f>LEFT(Table1[[#This Row],[Rating After]],3)</f>
        <v>4.7</v>
      </c>
      <c r="AA659" s="11">
        <f>Table1[[#This Row],[Revenue ($)]]/(Table1[[#This Row],[Distance (KM)]])</f>
        <v>4.9384133611691023</v>
      </c>
    </row>
    <row r="660" spans="1:27" x14ac:dyDescent="0.3">
      <c r="A660" t="s">
        <v>356</v>
      </c>
      <c r="B660" s="1" t="s">
        <v>1356</v>
      </c>
      <c r="C660" s="1" t="s">
        <v>2113</v>
      </c>
      <c r="D660" s="1" t="s">
        <v>1368</v>
      </c>
      <c r="E660" s="1" t="str">
        <f t="shared" si="41"/>
        <v>2024/01/15</v>
      </c>
      <c r="F660" s="1" t="s">
        <v>1366</v>
      </c>
      <c r="G660" t="str">
        <f t="shared" si="44"/>
        <v>2024/01/15</v>
      </c>
      <c r="H660" s="13" t="s">
        <v>2161</v>
      </c>
      <c r="I660" s="7">
        <f>(Table1[[#This Row],[Actual Arrival]]-Table1[[#This Row],[Ezpected_Arrival_After]])*24</f>
        <v>17.000000000058208</v>
      </c>
      <c r="J660" s="7">
        <f>(Table1[[#This Row],[Actual_Arrival After]]-Table1[[#This Row],[Ezpected_Arrival_After]])</f>
        <v>0</v>
      </c>
      <c r="K660" s="7">
        <f>IF(Table1[[#This Row],[Actual_Arrival After]]&lt;=Table1[[#This Row],[Ezpected_Arrival_After]],1,0)</f>
        <v>1</v>
      </c>
      <c r="L660" s="7">
        <f>(Table1[[#This Row],[Actual_Arrival After]]-Table1[[#This Row],[Dispatch_After]])</f>
        <v>0</v>
      </c>
      <c r="M660" t="s">
        <v>2029</v>
      </c>
      <c r="N660">
        <v>434</v>
      </c>
      <c r="O660" s="16">
        <v>3035</v>
      </c>
      <c r="P660" s="16">
        <v>374</v>
      </c>
      <c r="Q660">
        <v>23</v>
      </c>
      <c r="R660" t="str">
        <f t="shared" si="42"/>
        <v>OK</v>
      </c>
      <c r="S660" t="s">
        <v>2036</v>
      </c>
      <c r="T660" t="s">
        <v>2040</v>
      </c>
      <c r="U660" t="s">
        <v>2066</v>
      </c>
      <c r="V660" t="s">
        <v>2094</v>
      </c>
      <c r="W660" t="s">
        <v>2096</v>
      </c>
      <c r="Y660">
        <f t="shared" si="43"/>
        <v>4.1939759036144579</v>
      </c>
      <c r="Z660" s="14" t="str">
        <f>LEFT(Table1[[#This Row],[Rating After]],3)</f>
        <v>4.1</v>
      </c>
      <c r="AA660" s="11">
        <f>Table1[[#This Row],[Revenue ($)]]/(Table1[[#This Row],[Distance (KM)]])</f>
        <v>6.9930875576036868</v>
      </c>
    </row>
    <row r="661" spans="1:27" x14ac:dyDescent="0.3">
      <c r="A661" t="s">
        <v>355</v>
      </c>
      <c r="B661" s="1" t="s">
        <v>1355</v>
      </c>
      <c r="C661" s="1" t="s">
        <v>2113</v>
      </c>
      <c r="D661" s="1" t="s">
        <v>1367</v>
      </c>
      <c r="E661" s="1" t="str">
        <f t="shared" si="41"/>
        <v>2024/01/15</v>
      </c>
      <c r="F661" s="1" t="s">
        <v>1365</v>
      </c>
      <c r="G661" t="str">
        <f t="shared" si="44"/>
        <v>2024/01/15</v>
      </c>
      <c r="H661" s="13" t="s">
        <v>2161</v>
      </c>
      <c r="I661" s="7">
        <f>(Table1[[#This Row],[Actual Arrival]]-Table1[[#This Row],[Ezpected_Arrival_After]])*24</f>
        <v>15.999999999941792</v>
      </c>
      <c r="J661" s="7">
        <f>(Table1[[#This Row],[Actual_Arrival After]]-Table1[[#This Row],[Ezpected_Arrival_After]])</f>
        <v>0</v>
      </c>
      <c r="K661" s="7">
        <f>IF(Table1[[#This Row],[Actual_Arrival After]]&lt;=Table1[[#This Row],[Ezpected_Arrival_After]],1,0)</f>
        <v>1</v>
      </c>
      <c r="L661" s="7">
        <f>(Table1[[#This Row],[Actual_Arrival After]]-Table1[[#This Row],[Dispatch_After]])</f>
        <v>0</v>
      </c>
      <c r="M661" t="s">
        <v>2030</v>
      </c>
      <c r="N661">
        <v>257</v>
      </c>
      <c r="O661" s="16">
        <v>4023</v>
      </c>
      <c r="P661" s="16">
        <v>228</v>
      </c>
      <c r="Q661">
        <v>26</v>
      </c>
      <c r="R661" t="str">
        <f t="shared" si="42"/>
        <v>OK</v>
      </c>
      <c r="S661" t="s">
        <v>2036</v>
      </c>
      <c r="T661" t="s">
        <v>2039</v>
      </c>
      <c r="U661" t="s">
        <v>2087</v>
      </c>
      <c r="V661" t="s">
        <v>2095</v>
      </c>
      <c r="W661" t="s">
        <v>2096</v>
      </c>
      <c r="X661">
        <v>4.7</v>
      </c>
      <c r="Y661">
        <f t="shared" si="43"/>
        <v>4.7</v>
      </c>
      <c r="Z661" s="14" t="str">
        <f>LEFT(Table1[[#This Row],[Rating After]],3)</f>
        <v>4.7</v>
      </c>
      <c r="AA661" s="11">
        <f>Table1[[#This Row],[Revenue ($)]]/(Table1[[#This Row],[Distance (KM)]])</f>
        <v>15.653696498054474</v>
      </c>
    </row>
    <row r="662" spans="1:27" x14ac:dyDescent="0.3">
      <c r="A662" t="s">
        <v>354</v>
      </c>
      <c r="B662" s="1" t="s">
        <v>1354</v>
      </c>
      <c r="C662" s="1" t="s">
        <v>2113</v>
      </c>
      <c r="D662" s="1" t="s">
        <v>1366</v>
      </c>
      <c r="E662" s="1" t="str">
        <f t="shared" si="41"/>
        <v>2024/01/15</v>
      </c>
      <c r="F662" s="1" t="s">
        <v>1364</v>
      </c>
      <c r="G662" t="str">
        <f t="shared" si="44"/>
        <v>2024/01/15</v>
      </c>
      <c r="H662" s="13" t="s">
        <v>2161</v>
      </c>
      <c r="I662" s="7">
        <f>(Table1[[#This Row],[Actual Arrival]]-Table1[[#This Row],[Ezpected_Arrival_After]])*24</f>
        <v>15</v>
      </c>
      <c r="J662" s="7">
        <f>(Table1[[#This Row],[Actual_Arrival After]]-Table1[[#This Row],[Ezpected_Arrival_After]])</f>
        <v>0</v>
      </c>
      <c r="K662" s="7">
        <f>IF(Table1[[#This Row],[Actual_Arrival After]]&lt;=Table1[[#This Row],[Ezpected_Arrival_After]],1,0)</f>
        <v>1</v>
      </c>
      <c r="L662" s="7">
        <f>(Table1[[#This Row],[Actual_Arrival After]]-Table1[[#This Row],[Dispatch_After]])</f>
        <v>0</v>
      </c>
      <c r="M662" t="s">
        <v>2028</v>
      </c>
      <c r="N662">
        <v>700</v>
      </c>
      <c r="O662" s="16">
        <v>1514</v>
      </c>
      <c r="P662" s="16">
        <v>267</v>
      </c>
      <c r="Q662">
        <v>23</v>
      </c>
      <c r="R662" t="str">
        <f t="shared" si="42"/>
        <v>OK</v>
      </c>
      <c r="S662" t="s">
        <v>2033</v>
      </c>
      <c r="T662" t="s">
        <v>2038</v>
      </c>
      <c r="U662" t="s">
        <v>2057</v>
      </c>
      <c r="V662" t="s">
        <v>2091</v>
      </c>
      <c r="W662" t="s">
        <v>2097</v>
      </c>
      <c r="X662">
        <v>3.8</v>
      </c>
      <c r="Y662">
        <f t="shared" si="43"/>
        <v>3.8</v>
      </c>
      <c r="Z662" s="14" t="str">
        <f>LEFT(Table1[[#This Row],[Rating After]],3)</f>
        <v>3.8</v>
      </c>
      <c r="AA662" s="11">
        <f>Table1[[#This Row],[Revenue ($)]]/(Table1[[#This Row],[Distance (KM)]])</f>
        <v>2.1628571428571428</v>
      </c>
    </row>
    <row r="663" spans="1:27" x14ac:dyDescent="0.3">
      <c r="A663" t="s">
        <v>353</v>
      </c>
      <c r="B663" s="1" t="s">
        <v>1353</v>
      </c>
      <c r="C663" s="1" t="s">
        <v>2113</v>
      </c>
      <c r="D663" s="1" t="s">
        <v>1365</v>
      </c>
      <c r="E663" s="1" t="str">
        <f t="shared" si="41"/>
        <v>2024/01/15</v>
      </c>
      <c r="F663" s="1" t="s">
        <v>1363</v>
      </c>
      <c r="G663" t="str">
        <f t="shared" si="44"/>
        <v>2024/01/15</v>
      </c>
      <c r="H663" s="13" t="s">
        <v>2161</v>
      </c>
      <c r="I663" s="7">
        <f>(Table1[[#This Row],[Actual Arrival]]-Table1[[#This Row],[Ezpected_Arrival_After]])*24</f>
        <v>14.000000000058208</v>
      </c>
      <c r="J663" s="7">
        <f>(Table1[[#This Row],[Actual_Arrival After]]-Table1[[#This Row],[Ezpected_Arrival_After]])</f>
        <v>0</v>
      </c>
      <c r="K663" s="7">
        <f>IF(Table1[[#This Row],[Actual_Arrival After]]&lt;=Table1[[#This Row],[Ezpected_Arrival_After]],1,0)</f>
        <v>1</v>
      </c>
      <c r="L663" s="7">
        <f>(Table1[[#This Row],[Actual_Arrival After]]-Table1[[#This Row],[Dispatch_After]])</f>
        <v>0</v>
      </c>
      <c r="M663" t="s">
        <v>2032</v>
      </c>
      <c r="N663">
        <v>875</v>
      </c>
      <c r="O663" s="16">
        <v>3058</v>
      </c>
      <c r="P663" s="16">
        <v>234</v>
      </c>
      <c r="Q663">
        <v>5</v>
      </c>
      <c r="R663" t="str">
        <f t="shared" si="42"/>
        <v>OK</v>
      </c>
      <c r="S663" t="s">
        <v>2036</v>
      </c>
      <c r="T663" t="s">
        <v>2037</v>
      </c>
      <c r="U663" t="s">
        <v>2067</v>
      </c>
      <c r="V663" t="s">
        <v>2091</v>
      </c>
      <c r="W663" t="s">
        <v>2096</v>
      </c>
      <c r="X663">
        <v>3.8</v>
      </c>
      <c r="Y663">
        <f t="shared" si="43"/>
        <v>3.8</v>
      </c>
      <c r="Z663" s="14" t="str">
        <f>LEFT(Table1[[#This Row],[Rating After]],3)</f>
        <v>3.8</v>
      </c>
      <c r="AA663" s="11">
        <f>Table1[[#This Row],[Revenue ($)]]/(Table1[[#This Row],[Distance (KM)]])</f>
        <v>3.4948571428571427</v>
      </c>
    </row>
    <row r="664" spans="1:27" x14ac:dyDescent="0.3">
      <c r="A664" t="s">
        <v>352</v>
      </c>
      <c r="B664" s="1" t="s">
        <v>1352</v>
      </c>
      <c r="C664" s="1" t="s">
        <v>2113</v>
      </c>
      <c r="D664" s="1" t="s">
        <v>1364</v>
      </c>
      <c r="E664" s="1" t="str">
        <f t="shared" si="41"/>
        <v>2024/01/15</v>
      </c>
      <c r="F664" s="1" t="s">
        <v>1362</v>
      </c>
      <c r="G664" t="str">
        <f t="shared" si="44"/>
        <v>2024/01/15</v>
      </c>
      <c r="H664" s="13" t="s">
        <v>2161</v>
      </c>
      <c r="I664" s="7">
        <f>(Table1[[#This Row],[Actual Arrival]]-Table1[[#This Row],[Ezpected_Arrival_After]])*24</f>
        <v>12.999999999941792</v>
      </c>
      <c r="J664" s="7">
        <f>(Table1[[#This Row],[Actual_Arrival After]]-Table1[[#This Row],[Ezpected_Arrival_After]])</f>
        <v>0</v>
      </c>
      <c r="K664" s="7">
        <f>IF(Table1[[#This Row],[Actual_Arrival After]]&lt;=Table1[[#This Row],[Ezpected_Arrival_After]],1,0)</f>
        <v>1</v>
      </c>
      <c r="L664" s="7">
        <f>(Table1[[#This Row],[Actual_Arrival After]]-Table1[[#This Row],[Dispatch_After]])</f>
        <v>0</v>
      </c>
      <c r="M664" t="s">
        <v>2030</v>
      </c>
      <c r="N664">
        <v>135</v>
      </c>
      <c r="O664" s="16">
        <v>1856</v>
      </c>
      <c r="P664" s="16">
        <v>719</v>
      </c>
      <c r="Q664">
        <v>11</v>
      </c>
      <c r="R664" t="str">
        <f t="shared" si="42"/>
        <v>OK</v>
      </c>
      <c r="S664" t="s">
        <v>2033</v>
      </c>
      <c r="T664" t="s">
        <v>2039</v>
      </c>
      <c r="U664" t="s">
        <v>2073</v>
      </c>
      <c r="V664" t="s">
        <v>2093</v>
      </c>
      <c r="W664" t="s">
        <v>2096</v>
      </c>
      <c r="X664">
        <v>4.7</v>
      </c>
      <c r="Y664">
        <f t="shared" si="43"/>
        <v>4.7</v>
      </c>
      <c r="Z664" s="14" t="str">
        <f>LEFT(Table1[[#This Row],[Rating After]],3)</f>
        <v>4.7</v>
      </c>
      <c r="AA664" s="11">
        <f>Table1[[#This Row],[Revenue ($)]]/(Table1[[#This Row],[Distance (KM)]])</f>
        <v>13.748148148148148</v>
      </c>
    </row>
    <row r="665" spans="1:27" x14ac:dyDescent="0.3">
      <c r="A665" t="s">
        <v>351</v>
      </c>
      <c r="B665" s="1" t="s">
        <v>1351</v>
      </c>
      <c r="C665" s="1" t="s">
        <v>2113</v>
      </c>
      <c r="D665" s="1" t="s">
        <v>1363</v>
      </c>
      <c r="E665" s="1" t="str">
        <f t="shared" si="41"/>
        <v>2024/01/15</v>
      </c>
      <c r="F665" s="1" t="s">
        <v>1361</v>
      </c>
      <c r="G665" t="str">
        <f t="shared" si="44"/>
        <v>2024/01/15</v>
      </c>
      <c r="H665" s="13" t="s">
        <v>2161</v>
      </c>
      <c r="I665" s="7">
        <f>(Table1[[#This Row],[Actual Arrival]]-Table1[[#This Row],[Ezpected_Arrival_After]])*24</f>
        <v>12</v>
      </c>
      <c r="J665" s="7">
        <f>(Table1[[#This Row],[Actual_Arrival After]]-Table1[[#This Row],[Ezpected_Arrival_After]])</f>
        <v>0</v>
      </c>
      <c r="K665" s="7">
        <f>IF(Table1[[#This Row],[Actual_Arrival After]]&lt;=Table1[[#This Row],[Ezpected_Arrival_After]],1,0)</f>
        <v>1</v>
      </c>
      <c r="L665" s="7">
        <f>(Table1[[#This Row],[Actual_Arrival After]]-Table1[[#This Row],[Dispatch_After]])</f>
        <v>0</v>
      </c>
      <c r="M665" t="s">
        <v>2028</v>
      </c>
      <c r="N665">
        <v>283</v>
      </c>
      <c r="O665" s="16">
        <v>1094</v>
      </c>
      <c r="P665" s="16">
        <v>678</v>
      </c>
      <c r="Q665">
        <v>10</v>
      </c>
      <c r="R665" t="str">
        <f t="shared" si="42"/>
        <v>OK</v>
      </c>
      <c r="S665" t="s">
        <v>2034</v>
      </c>
      <c r="T665" t="s">
        <v>2037</v>
      </c>
      <c r="U665" t="s">
        <v>2047</v>
      </c>
      <c r="V665" t="s">
        <v>2093</v>
      </c>
      <c r="W665" t="s">
        <v>2097</v>
      </c>
      <c r="Y665">
        <f t="shared" si="43"/>
        <v>4.2134146341463401</v>
      </c>
      <c r="Z665" s="14" t="str">
        <f>LEFT(Table1[[#This Row],[Rating After]],3)</f>
        <v>4.2</v>
      </c>
      <c r="AA665" s="11">
        <f>Table1[[#This Row],[Revenue ($)]]/(Table1[[#This Row],[Distance (KM)]])</f>
        <v>3.8657243816254416</v>
      </c>
    </row>
    <row r="666" spans="1:27" x14ac:dyDescent="0.3">
      <c r="A666" t="s">
        <v>350</v>
      </c>
      <c r="B666" s="1" t="s">
        <v>1350</v>
      </c>
      <c r="C666" s="1" t="s">
        <v>2112</v>
      </c>
      <c r="D666" s="1" t="s">
        <v>1362</v>
      </c>
      <c r="E666" s="1" t="str">
        <f t="shared" si="41"/>
        <v>2024/01/15</v>
      </c>
      <c r="F666" s="1" t="s">
        <v>1360</v>
      </c>
      <c r="G666" t="str">
        <f t="shared" si="44"/>
        <v>2024/01/15</v>
      </c>
      <c r="H666" s="13" t="s">
        <v>2161</v>
      </c>
      <c r="I666" s="7">
        <f>(Table1[[#This Row],[Actual Arrival]]-Table1[[#This Row],[Ezpected_Arrival_After]])*24</f>
        <v>11.000000000058208</v>
      </c>
      <c r="J666" s="7">
        <f>(Table1[[#This Row],[Actual_Arrival After]]-Table1[[#This Row],[Ezpected_Arrival_After]])</f>
        <v>0</v>
      </c>
      <c r="K666" s="7">
        <f>IF(Table1[[#This Row],[Actual_Arrival After]]&lt;=Table1[[#This Row],[Ezpected_Arrival_After]],1,0)</f>
        <v>1</v>
      </c>
      <c r="L666" s="7">
        <f>(Table1[[#This Row],[Actual_Arrival After]]-Table1[[#This Row],[Dispatch_After]])</f>
        <v>1</v>
      </c>
      <c r="M666" t="s">
        <v>2032</v>
      </c>
      <c r="N666">
        <v>892</v>
      </c>
      <c r="O666" s="16">
        <v>2024</v>
      </c>
      <c r="P666" s="16">
        <v>513</v>
      </c>
      <c r="Q666">
        <v>11</v>
      </c>
      <c r="R666" t="str">
        <f t="shared" si="42"/>
        <v>OK</v>
      </c>
      <c r="S666" t="s">
        <v>2033</v>
      </c>
      <c r="T666" t="s">
        <v>2037</v>
      </c>
      <c r="U666" t="s">
        <v>2087</v>
      </c>
      <c r="V666" t="s">
        <v>2095</v>
      </c>
      <c r="W666" t="s">
        <v>2097</v>
      </c>
      <c r="X666">
        <v>4.2</v>
      </c>
      <c r="Y666">
        <f t="shared" si="43"/>
        <v>4.2</v>
      </c>
      <c r="Z666" s="14" t="str">
        <f>LEFT(Table1[[#This Row],[Rating After]],3)</f>
        <v>4.2</v>
      </c>
      <c r="AA666" s="11">
        <f>Table1[[#This Row],[Revenue ($)]]/(Table1[[#This Row],[Distance (KM)]])</f>
        <v>2.2690582959641254</v>
      </c>
    </row>
    <row r="667" spans="1:27" x14ac:dyDescent="0.3">
      <c r="A667" t="s">
        <v>349</v>
      </c>
      <c r="B667" s="1" t="s">
        <v>1349</v>
      </c>
      <c r="C667" s="1" t="s">
        <v>2112</v>
      </c>
      <c r="D667" s="1" t="s">
        <v>1361</v>
      </c>
      <c r="E667" s="1" t="str">
        <f t="shared" si="41"/>
        <v>2024/01/15</v>
      </c>
      <c r="F667" s="1" t="s">
        <v>1359</v>
      </c>
      <c r="G667" t="str">
        <f t="shared" si="44"/>
        <v>2024/01/15</v>
      </c>
      <c r="H667" s="13" t="s">
        <v>2161</v>
      </c>
      <c r="I667" s="7">
        <f>(Table1[[#This Row],[Actual Arrival]]-Table1[[#This Row],[Ezpected_Arrival_After]])*24</f>
        <v>9.9999999999417923</v>
      </c>
      <c r="J667" s="7">
        <f>(Table1[[#This Row],[Actual_Arrival After]]-Table1[[#This Row],[Ezpected_Arrival_After]])</f>
        <v>0</v>
      </c>
      <c r="K667" s="7">
        <f>IF(Table1[[#This Row],[Actual_Arrival After]]&lt;=Table1[[#This Row],[Ezpected_Arrival_After]],1,0)</f>
        <v>1</v>
      </c>
      <c r="L667" s="7">
        <f>(Table1[[#This Row],[Actual_Arrival After]]-Table1[[#This Row],[Dispatch_After]])</f>
        <v>1</v>
      </c>
      <c r="M667" t="s">
        <v>2027</v>
      </c>
      <c r="N667">
        <v>681</v>
      </c>
      <c r="O667" s="16">
        <v>4120</v>
      </c>
      <c r="P667" s="16">
        <v>226</v>
      </c>
      <c r="Q667">
        <v>15</v>
      </c>
      <c r="R667" t="str">
        <f t="shared" si="42"/>
        <v>OK</v>
      </c>
      <c r="S667" t="s">
        <v>2036</v>
      </c>
      <c r="T667" t="s">
        <v>2037</v>
      </c>
      <c r="U667" t="s">
        <v>2045</v>
      </c>
      <c r="V667" t="s">
        <v>2094</v>
      </c>
      <c r="W667" t="s">
        <v>2096</v>
      </c>
      <c r="Y667">
        <f t="shared" si="43"/>
        <v>4.1939759036144579</v>
      </c>
      <c r="Z667" s="14" t="str">
        <f>LEFT(Table1[[#This Row],[Rating After]],3)</f>
        <v>4.1</v>
      </c>
      <c r="AA667" s="11">
        <f>Table1[[#This Row],[Revenue ($)]]/(Table1[[#This Row],[Distance (KM)]])</f>
        <v>6.0499265785609397</v>
      </c>
    </row>
    <row r="668" spans="1:27" x14ac:dyDescent="0.3">
      <c r="A668" t="s">
        <v>348</v>
      </c>
      <c r="B668" s="1" t="s">
        <v>1348</v>
      </c>
      <c r="C668" s="1" t="s">
        <v>2112</v>
      </c>
      <c r="D668" s="1" t="s">
        <v>1360</v>
      </c>
      <c r="E668" s="1" t="str">
        <f t="shared" si="41"/>
        <v>2024/01/15</v>
      </c>
      <c r="F668" s="1" t="s">
        <v>1358</v>
      </c>
      <c r="G668" t="str">
        <f t="shared" si="44"/>
        <v>2024/01/15</v>
      </c>
      <c r="H668" s="13" t="s">
        <v>2161</v>
      </c>
      <c r="I668" s="7">
        <f>(Table1[[#This Row],[Actual Arrival]]-Table1[[#This Row],[Ezpected_Arrival_After]])*24</f>
        <v>9</v>
      </c>
      <c r="J668" s="7">
        <f>(Table1[[#This Row],[Actual_Arrival After]]-Table1[[#This Row],[Ezpected_Arrival_After]])</f>
        <v>0</v>
      </c>
      <c r="K668" s="7">
        <f>IF(Table1[[#This Row],[Actual_Arrival After]]&lt;=Table1[[#This Row],[Ezpected_Arrival_After]],1,0)</f>
        <v>1</v>
      </c>
      <c r="L668" s="7">
        <f>(Table1[[#This Row],[Actual_Arrival After]]-Table1[[#This Row],[Dispatch_After]])</f>
        <v>1</v>
      </c>
      <c r="M668" t="s">
        <v>2027</v>
      </c>
      <c r="N668">
        <v>695</v>
      </c>
      <c r="O668" s="16">
        <v>4608</v>
      </c>
      <c r="P668" s="16">
        <v>484</v>
      </c>
      <c r="Q668">
        <v>18</v>
      </c>
      <c r="R668" t="str">
        <f t="shared" si="42"/>
        <v>OK</v>
      </c>
      <c r="S668" t="s">
        <v>2034</v>
      </c>
      <c r="T668" t="s">
        <v>2039</v>
      </c>
      <c r="U668" t="s">
        <v>2059</v>
      </c>
      <c r="V668" t="s">
        <v>2092</v>
      </c>
      <c r="W668" t="s">
        <v>2097</v>
      </c>
      <c r="Y668">
        <f t="shared" si="43"/>
        <v>4.280555555555555</v>
      </c>
      <c r="Z668" s="14" t="str">
        <f>LEFT(Table1[[#This Row],[Rating After]],3)</f>
        <v>4.2</v>
      </c>
      <c r="AA668" s="11">
        <f>Table1[[#This Row],[Revenue ($)]]/(Table1[[#This Row],[Distance (KM)]])</f>
        <v>6.6302158273381293</v>
      </c>
    </row>
    <row r="669" spans="1:27" x14ac:dyDescent="0.3">
      <c r="A669" t="s">
        <v>347</v>
      </c>
      <c r="B669" s="1" t="s">
        <v>1347</v>
      </c>
      <c r="C669" s="1" t="s">
        <v>2112</v>
      </c>
      <c r="D669" s="1" t="s">
        <v>1359</v>
      </c>
      <c r="E669" s="1" t="str">
        <f t="shared" si="41"/>
        <v>2024/01/15</v>
      </c>
      <c r="F669" s="1" t="s">
        <v>1357</v>
      </c>
      <c r="G669" t="str">
        <f t="shared" si="44"/>
        <v>2024/01/15</v>
      </c>
      <c r="H669" s="13" t="s">
        <v>2161</v>
      </c>
      <c r="I669" s="7">
        <f>(Table1[[#This Row],[Actual Arrival]]-Table1[[#This Row],[Ezpected_Arrival_After]])*24</f>
        <v>8.0000000000582077</v>
      </c>
      <c r="J669" s="7">
        <f>(Table1[[#This Row],[Actual_Arrival After]]-Table1[[#This Row],[Ezpected_Arrival_After]])</f>
        <v>0</v>
      </c>
      <c r="K669" s="7">
        <f>IF(Table1[[#This Row],[Actual_Arrival After]]&lt;=Table1[[#This Row],[Ezpected_Arrival_After]],1,0)</f>
        <v>1</v>
      </c>
      <c r="L669" s="7">
        <f>(Table1[[#This Row],[Actual_Arrival After]]-Table1[[#This Row],[Dispatch_After]])</f>
        <v>1</v>
      </c>
      <c r="M669" t="s">
        <v>2030</v>
      </c>
      <c r="N669">
        <v>254</v>
      </c>
      <c r="O669" s="16">
        <v>1926</v>
      </c>
      <c r="P669" s="16">
        <v>56</v>
      </c>
      <c r="Q669">
        <v>14</v>
      </c>
      <c r="R669" t="str">
        <f t="shared" si="42"/>
        <v>OK</v>
      </c>
      <c r="S669" t="s">
        <v>2033</v>
      </c>
      <c r="T669" t="s">
        <v>2037</v>
      </c>
      <c r="U669" t="s">
        <v>2065</v>
      </c>
      <c r="V669" t="s">
        <v>2095</v>
      </c>
      <c r="W669" t="s">
        <v>2097</v>
      </c>
      <c r="Y669">
        <f t="shared" si="43"/>
        <v>4.3559999999999981</v>
      </c>
      <c r="Z669" s="14" t="str">
        <f>LEFT(Table1[[#This Row],[Rating After]],3)</f>
        <v>4.3</v>
      </c>
      <c r="AA669" s="11">
        <f>Table1[[#This Row],[Revenue ($)]]/(Table1[[#This Row],[Distance (KM)]])</f>
        <v>7.5826771653543306</v>
      </c>
    </row>
    <row r="670" spans="1:27" x14ac:dyDescent="0.3">
      <c r="A670" t="s">
        <v>346</v>
      </c>
      <c r="B670" s="1" t="s">
        <v>1346</v>
      </c>
      <c r="C670" s="1" t="s">
        <v>2112</v>
      </c>
      <c r="D670" s="1" t="s">
        <v>1358</v>
      </c>
      <c r="E670" s="1" t="str">
        <f t="shared" si="41"/>
        <v>2024/01/15</v>
      </c>
      <c r="F670" s="1" t="s">
        <v>1356</v>
      </c>
      <c r="G670" t="str">
        <f t="shared" si="44"/>
        <v>2024/01/15</v>
      </c>
      <c r="H670" s="13" t="s">
        <v>2161</v>
      </c>
      <c r="I670" s="7">
        <f>(Table1[[#This Row],[Actual Arrival]]-Table1[[#This Row],[Ezpected_Arrival_After]])*24</f>
        <v>6.9999999999417923</v>
      </c>
      <c r="J670" s="7">
        <f>(Table1[[#This Row],[Actual_Arrival After]]-Table1[[#This Row],[Ezpected_Arrival_After]])</f>
        <v>0</v>
      </c>
      <c r="K670" s="7">
        <f>IF(Table1[[#This Row],[Actual_Arrival After]]&lt;=Table1[[#This Row],[Ezpected_Arrival_After]],1,0)</f>
        <v>1</v>
      </c>
      <c r="L670" s="7">
        <f>(Table1[[#This Row],[Actual_Arrival After]]-Table1[[#This Row],[Dispatch_After]])</f>
        <v>1</v>
      </c>
      <c r="M670" t="s">
        <v>2031</v>
      </c>
      <c r="N670">
        <v>725</v>
      </c>
      <c r="O670" s="16">
        <v>4311</v>
      </c>
      <c r="P670" s="16">
        <v>256</v>
      </c>
      <c r="Q670">
        <v>10</v>
      </c>
      <c r="R670" t="str">
        <f t="shared" si="42"/>
        <v>OK</v>
      </c>
      <c r="S670" t="s">
        <v>2035</v>
      </c>
      <c r="T670" t="s">
        <v>2039</v>
      </c>
      <c r="U670" t="s">
        <v>2084</v>
      </c>
      <c r="V670" t="s">
        <v>2091</v>
      </c>
      <c r="W670" t="s">
        <v>2097</v>
      </c>
      <c r="X670">
        <v>3.8</v>
      </c>
      <c r="Y670">
        <f t="shared" si="43"/>
        <v>3.8</v>
      </c>
      <c r="Z670" s="14" t="str">
        <f>LEFT(Table1[[#This Row],[Rating After]],3)</f>
        <v>3.8</v>
      </c>
      <c r="AA670" s="11">
        <f>Table1[[#This Row],[Revenue ($)]]/(Table1[[#This Row],[Distance (KM)]])</f>
        <v>5.9462068965517245</v>
      </c>
    </row>
    <row r="671" spans="1:27" x14ac:dyDescent="0.3">
      <c r="A671" t="s">
        <v>345</v>
      </c>
      <c r="B671" s="1" t="s">
        <v>1345</v>
      </c>
      <c r="C671" s="1" t="s">
        <v>2112</v>
      </c>
      <c r="D671" s="1" t="s">
        <v>1357</v>
      </c>
      <c r="E671" s="1" t="str">
        <f t="shared" si="41"/>
        <v>2024/01/15</v>
      </c>
      <c r="F671" s="1" t="s">
        <v>1355</v>
      </c>
      <c r="G671" t="str">
        <f t="shared" si="44"/>
        <v>2024/01/15</v>
      </c>
      <c r="H671" s="13" t="s">
        <v>2161</v>
      </c>
      <c r="I671" s="7">
        <f>(Table1[[#This Row],[Actual Arrival]]-Table1[[#This Row],[Ezpected_Arrival_After]])*24</f>
        <v>6</v>
      </c>
      <c r="J671" s="7">
        <f>(Table1[[#This Row],[Actual_Arrival After]]-Table1[[#This Row],[Ezpected_Arrival_After]])</f>
        <v>0</v>
      </c>
      <c r="K671" s="7">
        <f>IF(Table1[[#This Row],[Actual_Arrival After]]&lt;=Table1[[#This Row],[Ezpected_Arrival_After]],1,0)</f>
        <v>1</v>
      </c>
      <c r="L671" s="7">
        <f>(Table1[[#This Row],[Actual_Arrival After]]-Table1[[#This Row],[Dispatch_After]])</f>
        <v>1</v>
      </c>
      <c r="M671" t="s">
        <v>2031</v>
      </c>
      <c r="N671">
        <v>244</v>
      </c>
      <c r="O671" s="16">
        <v>3856</v>
      </c>
      <c r="P671" s="16">
        <v>712</v>
      </c>
      <c r="Q671">
        <v>18</v>
      </c>
      <c r="R671" t="str">
        <f t="shared" si="42"/>
        <v>OK</v>
      </c>
      <c r="S671" t="s">
        <v>2035</v>
      </c>
      <c r="T671" t="s">
        <v>2039</v>
      </c>
      <c r="U671" t="s">
        <v>2073</v>
      </c>
      <c r="V671" t="s">
        <v>2091</v>
      </c>
      <c r="W671" t="s">
        <v>2097</v>
      </c>
      <c r="X671">
        <v>4.5</v>
      </c>
      <c r="Y671">
        <f t="shared" si="43"/>
        <v>4.5</v>
      </c>
      <c r="Z671" s="14" t="str">
        <f>LEFT(Table1[[#This Row],[Rating After]],3)</f>
        <v>4.5</v>
      </c>
      <c r="AA671" s="11">
        <f>Table1[[#This Row],[Revenue ($)]]/(Table1[[#This Row],[Distance (KM)]])</f>
        <v>15.803278688524591</v>
      </c>
    </row>
    <row r="672" spans="1:27" x14ac:dyDescent="0.3">
      <c r="A672" t="s">
        <v>344</v>
      </c>
      <c r="B672" s="1" t="s">
        <v>1344</v>
      </c>
      <c r="C672" s="1" t="s">
        <v>2112</v>
      </c>
      <c r="D672" s="1" t="s">
        <v>1356</v>
      </c>
      <c r="E672" s="1" t="str">
        <f t="shared" si="41"/>
        <v>2024/01/15</v>
      </c>
      <c r="F672" s="1" t="s">
        <v>1354</v>
      </c>
      <c r="G672" t="str">
        <f t="shared" si="44"/>
        <v>2024/01/15</v>
      </c>
      <c r="H672" s="13" t="s">
        <v>2161</v>
      </c>
      <c r="I672" s="7">
        <f>(Table1[[#This Row],[Actual Arrival]]-Table1[[#This Row],[Ezpected_Arrival_After]])*24</f>
        <v>5.0000000000582077</v>
      </c>
      <c r="J672" s="7">
        <f>(Table1[[#This Row],[Actual_Arrival After]]-Table1[[#This Row],[Ezpected_Arrival_After]])</f>
        <v>0</v>
      </c>
      <c r="K672" s="7">
        <f>IF(Table1[[#This Row],[Actual_Arrival After]]&lt;=Table1[[#This Row],[Ezpected_Arrival_After]],1,0)</f>
        <v>1</v>
      </c>
      <c r="L672" s="7">
        <f>(Table1[[#This Row],[Actual_Arrival After]]-Table1[[#This Row],[Dispatch_After]])</f>
        <v>1</v>
      </c>
      <c r="M672" t="s">
        <v>2027</v>
      </c>
      <c r="N672">
        <v>606</v>
      </c>
      <c r="O672" s="16">
        <v>883</v>
      </c>
      <c r="P672" s="16">
        <v>731</v>
      </c>
      <c r="Q672">
        <v>23</v>
      </c>
      <c r="R672" t="str">
        <f t="shared" si="42"/>
        <v>OK</v>
      </c>
      <c r="S672" t="s">
        <v>2035</v>
      </c>
      <c r="T672" t="s">
        <v>2039</v>
      </c>
      <c r="U672" t="s">
        <v>2077</v>
      </c>
      <c r="V672" t="s">
        <v>2094</v>
      </c>
      <c r="W672" t="s">
        <v>2097</v>
      </c>
      <c r="X672">
        <v>4.5</v>
      </c>
      <c r="Y672">
        <f t="shared" si="43"/>
        <v>4.5</v>
      </c>
      <c r="Z672" s="14" t="str">
        <f>LEFT(Table1[[#This Row],[Rating After]],3)</f>
        <v>4.5</v>
      </c>
      <c r="AA672" s="11">
        <f>Table1[[#This Row],[Revenue ($)]]/(Table1[[#This Row],[Distance (KM)]])</f>
        <v>1.4570957095709571</v>
      </c>
    </row>
    <row r="673" spans="1:27" x14ac:dyDescent="0.3">
      <c r="A673" t="s">
        <v>343</v>
      </c>
      <c r="B673" s="1" t="s">
        <v>1343</v>
      </c>
      <c r="C673" s="1" t="s">
        <v>2112</v>
      </c>
      <c r="D673" s="1" t="s">
        <v>1355</v>
      </c>
      <c r="E673" s="1" t="str">
        <f t="shared" si="41"/>
        <v>2024/01/15</v>
      </c>
      <c r="F673" s="1" t="s">
        <v>1353</v>
      </c>
      <c r="G673" t="str">
        <f t="shared" si="44"/>
        <v>2024/01/15</v>
      </c>
      <c r="H673" s="13" t="s">
        <v>2161</v>
      </c>
      <c r="I673" s="7">
        <f>(Table1[[#This Row],[Actual Arrival]]-Table1[[#This Row],[Ezpected_Arrival_After]])*24</f>
        <v>3.9999999999417923</v>
      </c>
      <c r="J673" s="7">
        <f>(Table1[[#This Row],[Actual_Arrival After]]-Table1[[#This Row],[Ezpected_Arrival_After]])</f>
        <v>0</v>
      </c>
      <c r="K673" s="7">
        <f>IF(Table1[[#This Row],[Actual_Arrival After]]&lt;=Table1[[#This Row],[Ezpected_Arrival_After]],1,0)</f>
        <v>1</v>
      </c>
      <c r="L673" s="7">
        <f>(Table1[[#This Row],[Actual_Arrival After]]-Table1[[#This Row],[Dispatch_After]])</f>
        <v>1</v>
      </c>
      <c r="M673" t="s">
        <v>2029</v>
      </c>
      <c r="N673">
        <v>863</v>
      </c>
      <c r="O673" s="16">
        <v>3593</v>
      </c>
      <c r="P673" s="16">
        <v>465</v>
      </c>
      <c r="Q673">
        <v>6</v>
      </c>
      <c r="R673" t="str">
        <f t="shared" si="42"/>
        <v>OK</v>
      </c>
      <c r="S673" t="s">
        <v>2036</v>
      </c>
      <c r="T673" t="s">
        <v>2040</v>
      </c>
      <c r="U673" t="s">
        <v>2075</v>
      </c>
      <c r="V673" t="s">
        <v>2093</v>
      </c>
      <c r="W673" t="s">
        <v>2097</v>
      </c>
      <c r="X673">
        <v>4.2</v>
      </c>
      <c r="Y673">
        <f t="shared" si="43"/>
        <v>4.2</v>
      </c>
      <c r="Z673" s="14" t="str">
        <f>LEFT(Table1[[#This Row],[Rating After]],3)</f>
        <v>4.2</v>
      </c>
      <c r="AA673" s="11">
        <f>Table1[[#This Row],[Revenue ($)]]/(Table1[[#This Row],[Distance (KM)]])</f>
        <v>4.1633835457705679</v>
      </c>
    </row>
    <row r="674" spans="1:27" x14ac:dyDescent="0.3">
      <c r="A674" t="s">
        <v>342</v>
      </c>
      <c r="B674" s="1" t="s">
        <v>1342</v>
      </c>
      <c r="C674" s="1" t="s">
        <v>2112</v>
      </c>
      <c r="D674" s="1" t="s">
        <v>1354</v>
      </c>
      <c r="E674" s="1" t="str">
        <f t="shared" si="41"/>
        <v>2024/01/15</v>
      </c>
      <c r="F674" s="1" t="s">
        <v>1352</v>
      </c>
      <c r="G674" t="str">
        <f t="shared" si="44"/>
        <v>2024/01/15</v>
      </c>
      <c r="H674" s="13" t="s">
        <v>2161</v>
      </c>
      <c r="I674" s="7">
        <f>(Table1[[#This Row],[Actual Arrival]]-Table1[[#This Row],[Ezpected_Arrival_After]])*24</f>
        <v>3</v>
      </c>
      <c r="J674" s="7">
        <f>(Table1[[#This Row],[Actual_Arrival After]]-Table1[[#This Row],[Ezpected_Arrival_After]])</f>
        <v>0</v>
      </c>
      <c r="K674" s="7">
        <f>IF(Table1[[#This Row],[Actual_Arrival After]]&lt;=Table1[[#This Row],[Ezpected_Arrival_After]],1,0)</f>
        <v>1</v>
      </c>
      <c r="L674" s="7">
        <f>(Table1[[#This Row],[Actual_Arrival After]]-Table1[[#This Row],[Dispatch_After]])</f>
        <v>1</v>
      </c>
      <c r="M674" t="s">
        <v>2029</v>
      </c>
      <c r="N674">
        <v>992</v>
      </c>
      <c r="O674" s="16">
        <v>3529</v>
      </c>
      <c r="P674" s="16">
        <v>324</v>
      </c>
      <c r="Q674">
        <v>29</v>
      </c>
      <c r="R674" t="str">
        <f t="shared" si="42"/>
        <v>OK</v>
      </c>
      <c r="S674" t="s">
        <v>2036</v>
      </c>
      <c r="T674" t="s">
        <v>2038</v>
      </c>
      <c r="U674" t="s">
        <v>2043</v>
      </c>
      <c r="V674" t="s">
        <v>2093</v>
      </c>
      <c r="W674" t="s">
        <v>2097</v>
      </c>
      <c r="X674">
        <v>4.2</v>
      </c>
      <c r="Y674">
        <f t="shared" si="43"/>
        <v>4.2</v>
      </c>
      <c r="Z674" s="14" t="str">
        <f>LEFT(Table1[[#This Row],[Rating After]],3)</f>
        <v>4.2</v>
      </c>
      <c r="AA674" s="11">
        <f>Table1[[#This Row],[Revenue ($)]]/(Table1[[#This Row],[Distance (KM)]])</f>
        <v>3.557459677419355</v>
      </c>
    </row>
    <row r="675" spans="1:27" x14ac:dyDescent="0.3">
      <c r="A675" t="s">
        <v>341</v>
      </c>
      <c r="B675" s="1" t="s">
        <v>1341</v>
      </c>
      <c r="C675" s="1" t="s">
        <v>2112</v>
      </c>
      <c r="D675" s="1" t="s">
        <v>1353</v>
      </c>
      <c r="E675" s="1" t="str">
        <f t="shared" si="41"/>
        <v>2024/01/15</v>
      </c>
      <c r="F675" s="1" t="s">
        <v>1351</v>
      </c>
      <c r="G675" t="str">
        <f t="shared" si="44"/>
        <v>2024/01/15</v>
      </c>
      <c r="H675" s="13" t="s">
        <v>2161</v>
      </c>
      <c r="I675" s="7">
        <f>(Table1[[#This Row],[Actual Arrival]]-Table1[[#This Row],[Ezpected_Arrival_After]])*24</f>
        <v>2.0000000000582077</v>
      </c>
      <c r="J675" s="7">
        <f>(Table1[[#This Row],[Actual_Arrival After]]-Table1[[#This Row],[Ezpected_Arrival_After]])</f>
        <v>0</v>
      </c>
      <c r="K675" s="7">
        <f>IF(Table1[[#This Row],[Actual_Arrival After]]&lt;=Table1[[#This Row],[Ezpected_Arrival_After]],1,0)</f>
        <v>1</v>
      </c>
      <c r="L675" s="7">
        <f>(Table1[[#This Row],[Actual_Arrival After]]-Table1[[#This Row],[Dispatch_After]])</f>
        <v>1</v>
      </c>
      <c r="M675" t="s">
        <v>2030</v>
      </c>
      <c r="N675">
        <v>900</v>
      </c>
      <c r="O675" s="16">
        <v>972</v>
      </c>
      <c r="P675" s="16">
        <v>559</v>
      </c>
      <c r="Q675">
        <v>15</v>
      </c>
      <c r="R675" t="str">
        <f t="shared" si="42"/>
        <v>OK</v>
      </c>
      <c r="S675" t="s">
        <v>2035</v>
      </c>
      <c r="T675" t="s">
        <v>2037</v>
      </c>
      <c r="U675" t="s">
        <v>2050</v>
      </c>
      <c r="V675" t="s">
        <v>2094</v>
      </c>
      <c r="W675" t="s">
        <v>2097</v>
      </c>
      <c r="X675">
        <v>4.2</v>
      </c>
      <c r="Y675">
        <f t="shared" si="43"/>
        <v>4.2</v>
      </c>
      <c r="Z675" s="14" t="str">
        <f>LEFT(Table1[[#This Row],[Rating After]],3)</f>
        <v>4.2</v>
      </c>
      <c r="AA675" s="11">
        <f>Table1[[#This Row],[Revenue ($)]]/(Table1[[#This Row],[Distance (KM)]])</f>
        <v>1.08</v>
      </c>
    </row>
    <row r="676" spans="1:27" x14ac:dyDescent="0.3">
      <c r="A676" t="s">
        <v>340</v>
      </c>
      <c r="B676" s="1" t="s">
        <v>1340</v>
      </c>
      <c r="C676" s="1" t="s">
        <v>2112</v>
      </c>
      <c r="D676" s="1" t="s">
        <v>1352</v>
      </c>
      <c r="E676" s="1" t="str">
        <f t="shared" si="41"/>
        <v>2024/01/15</v>
      </c>
      <c r="F676" s="1" t="s">
        <v>1350</v>
      </c>
      <c r="G676" t="str">
        <f t="shared" si="44"/>
        <v>2024/01/14</v>
      </c>
      <c r="H676" s="13" t="s">
        <v>2161</v>
      </c>
      <c r="I676" s="7">
        <f>(Table1[[#This Row],[Actual Arrival]]-Table1[[#This Row],[Ezpected_Arrival_After]])*24</f>
        <v>24.999999999941792</v>
      </c>
      <c r="J676" s="7">
        <f>(Table1[[#This Row],[Actual_Arrival After]]-Table1[[#This Row],[Ezpected_Arrival_After]])</f>
        <v>1</v>
      </c>
      <c r="K676" s="7">
        <f>IF(Table1[[#This Row],[Actual_Arrival After]]&lt;=Table1[[#This Row],[Ezpected_Arrival_After]],1,0)</f>
        <v>0</v>
      </c>
      <c r="L676" s="7">
        <f>(Table1[[#This Row],[Actual_Arrival After]]-Table1[[#This Row],[Dispatch_After]])</f>
        <v>1</v>
      </c>
      <c r="M676" t="s">
        <v>2027</v>
      </c>
      <c r="N676">
        <v>370</v>
      </c>
      <c r="O676" s="16">
        <v>3561</v>
      </c>
      <c r="P676" s="16">
        <v>387</v>
      </c>
      <c r="Q676">
        <v>28</v>
      </c>
      <c r="R676" t="str">
        <f t="shared" si="42"/>
        <v>OK</v>
      </c>
      <c r="S676" t="s">
        <v>2034</v>
      </c>
      <c r="T676" t="s">
        <v>2038</v>
      </c>
      <c r="U676" t="s">
        <v>2043</v>
      </c>
      <c r="V676" t="s">
        <v>2092</v>
      </c>
      <c r="W676" t="s">
        <v>2096</v>
      </c>
      <c r="Y676">
        <f t="shared" si="43"/>
        <v>4.2649999999999979</v>
      </c>
      <c r="Z676" s="14" t="str">
        <f>LEFT(Table1[[#This Row],[Rating After]],3)</f>
        <v>4.2</v>
      </c>
      <c r="AA676" s="11">
        <f>Table1[[#This Row],[Revenue ($)]]/(Table1[[#This Row],[Distance (KM)]])</f>
        <v>9.6243243243243235</v>
      </c>
    </row>
    <row r="677" spans="1:27" x14ac:dyDescent="0.3">
      <c r="A677" t="s">
        <v>339</v>
      </c>
      <c r="B677" s="1" t="s">
        <v>1339</v>
      </c>
      <c r="C677" s="1" t="s">
        <v>2112</v>
      </c>
      <c r="D677" s="1" t="s">
        <v>1351</v>
      </c>
      <c r="E677" s="1" t="str">
        <f t="shared" si="41"/>
        <v>2024/01/15</v>
      </c>
      <c r="F677" s="1" t="s">
        <v>1349</v>
      </c>
      <c r="G677" t="str">
        <f t="shared" si="44"/>
        <v>2024/01/14</v>
      </c>
      <c r="H677" s="13" t="s">
        <v>2161</v>
      </c>
      <c r="I677" s="7">
        <f>(Table1[[#This Row],[Actual Arrival]]-Table1[[#This Row],[Ezpected_Arrival_After]])*24</f>
        <v>24</v>
      </c>
      <c r="J677" s="7">
        <f>(Table1[[#This Row],[Actual_Arrival After]]-Table1[[#This Row],[Ezpected_Arrival_After]])</f>
        <v>1</v>
      </c>
      <c r="K677" s="7">
        <f>IF(Table1[[#This Row],[Actual_Arrival After]]&lt;=Table1[[#This Row],[Ezpected_Arrival_After]],1,0)</f>
        <v>0</v>
      </c>
      <c r="L677" s="7">
        <f>(Table1[[#This Row],[Actual_Arrival After]]-Table1[[#This Row],[Dispatch_After]])</f>
        <v>1</v>
      </c>
      <c r="M677" t="s">
        <v>2032</v>
      </c>
      <c r="N677">
        <v>61</v>
      </c>
      <c r="O677" s="16">
        <v>2888</v>
      </c>
      <c r="P677" s="16">
        <v>285</v>
      </c>
      <c r="Q677">
        <v>28</v>
      </c>
      <c r="R677" t="str">
        <f t="shared" si="42"/>
        <v>OK</v>
      </c>
      <c r="S677" t="s">
        <v>2033</v>
      </c>
      <c r="T677" t="s">
        <v>2040</v>
      </c>
      <c r="U677" t="s">
        <v>2079</v>
      </c>
      <c r="V677" t="s">
        <v>2092</v>
      </c>
      <c r="W677" t="s">
        <v>2097</v>
      </c>
      <c r="X677">
        <v>4.5</v>
      </c>
      <c r="Y677">
        <f t="shared" si="43"/>
        <v>4.5</v>
      </c>
      <c r="Z677" s="14" t="str">
        <f>LEFT(Table1[[#This Row],[Rating After]],3)</f>
        <v>4.5</v>
      </c>
      <c r="AA677" s="11">
        <f>Table1[[#This Row],[Revenue ($)]]/(Table1[[#This Row],[Distance (KM)]])</f>
        <v>47.344262295081968</v>
      </c>
    </row>
    <row r="678" spans="1:27" x14ac:dyDescent="0.3">
      <c r="A678" t="s">
        <v>338</v>
      </c>
      <c r="B678" s="1" t="s">
        <v>1338</v>
      </c>
      <c r="C678" s="1" t="s">
        <v>2112</v>
      </c>
      <c r="D678" s="1" t="s">
        <v>1350</v>
      </c>
      <c r="E678" s="1" t="str">
        <f t="shared" si="41"/>
        <v>2024/01/14</v>
      </c>
      <c r="F678" s="1" t="s">
        <v>1348</v>
      </c>
      <c r="G678" t="str">
        <f t="shared" si="44"/>
        <v>2024/01/14</v>
      </c>
      <c r="H678" s="13" t="s">
        <v>2161</v>
      </c>
      <c r="I678" s="7">
        <f>(Table1[[#This Row],[Actual Arrival]]-Table1[[#This Row],[Ezpected_Arrival_After]])*24</f>
        <v>23.000000000058208</v>
      </c>
      <c r="J678" s="7">
        <f>(Table1[[#This Row],[Actual_Arrival After]]-Table1[[#This Row],[Ezpected_Arrival_After]])</f>
        <v>0</v>
      </c>
      <c r="K678" s="7">
        <f>IF(Table1[[#This Row],[Actual_Arrival After]]&lt;=Table1[[#This Row],[Ezpected_Arrival_After]],1,0)</f>
        <v>1</v>
      </c>
      <c r="L678" s="7">
        <f>(Table1[[#This Row],[Actual_Arrival After]]-Table1[[#This Row],[Dispatch_After]])</f>
        <v>0</v>
      </c>
      <c r="M678" t="s">
        <v>2028</v>
      </c>
      <c r="N678">
        <v>729</v>
      </c>
      <c r="O678" s="16">
        <v>2055</v>
      </c>
      <c r="P678" s="16">
        <v>775</v>
      </c>
      <c r="Q678">
        <v>1</v>
      </c>
      <c r="R678" t="str">
        <f t="shared" si="42"/>
        <v>OK</v>
      </c>
      <c r="S678" t="s">
        <v>2033</v>
      </c>
      <c r="T678" t="s">
        <v>2040</v>
      </c>
      <c r="U678" t="s">
        <v>2047</v>
      </c>
      <c r="V678" t="s">
        <v>2094</v>
      </c>
      <c r="W678" t="s">
        <v>2097</v>
      </c>
      <c r="X678">
        <v>4.2</v>
      </c>
      <c r="Y678">
        <f t="shared" si="43"/>
        <v>4.2</v>
      </c>
      <c r="Z678" s="14" t="str">
        <f>LEFT(Table1[[#This Row],[Rating After]],3)</f>
        <v>4.2</v>
      </c>
      <c r="AA678" s="11">
        <f>Table1[[#This Row],[Revenue ($)]]/(Table1[[#This Row],[Distance (KM)]])</f>
        <v>2.8189300411522633</v>
      </c>
    </row>
    <row r="679" spans="1:27" x14ac:dyDescent="0.3">
      <c r="A679" t="s">
        <v>337</v>
      </c>
      <c r="B679" s="1" t="s">
        <v>1337</v>
      </c>
      <c r="C679" s="1" t="s">
        <v>2112</v>
      </c>
      <c r="D679" s="1" t="s">
        <v>1349</v>
      </c>
      <c r="E679" s="1" t="str">
        <f t="shared" si="41"/>
        <v>2024/01/14</v>
      </c>
      <c r="F679" s="1" t="s">
        <v>1347</v>
      </c>
      <c r="G679" t="str">
        <f t="shared" si="44"/>
        <v>2024/01/14</v>
      </c>
      <c r="H679" s="13" t="s">
        <v>2161</v>
      </c>
      <c r="I679" s="7">
        <f>(Table1[[#This Row],[Actual Arrival]]-Table1[[#This Row],[Ezpected_Arrival_After]])*24</f>
        <v>21.999999999941792</v>
      </c>
      <c r="J679" s="7">
        <f>(Table1[[#This Row],[Actual_Arrival After]]-Table1[[#This Row],[Ezpected_Arrival_After]])</f>
        <v>0</v>
      </c>
      <c r="K679" s="7">
        <f>IF(Table1[[#This Row],[Actual_Arrival After]]&lt;=Table1[[#This Row],[Ezpected_Arrival_After]],1,0)</f>
        <v>1</v>
      </c>
      <c r="L679" s="7">
        <f>(Table1[[#This Row],[Actual_Arrival After]]-Table1[[#This Row],[Dispatch_After]])</f>
        <v>0</v>
      </c>
      <c r="M679" t="s">
        <v>2030</v>
      </c>
      <c r="N679">
        <v>626</v>
      </c>
      <c r="O679" s="16">
        <v>945</v>
      </c>
      <c r="P679" s="16">
        <v>189</v>
      </c>
      <c r="Q679">
        <v>25</v>
      </c>
      <c r="R679" t="str">
        <f t="shared" si="42"/>
        <v>OK</v>
      </c>
      <c r="S679" t="s">
        <v>2035</v>
      </c>
      <c r="T679" t="s">
        <v>2040</v>
      </c>
      <c r="U679" t="s">
        <v>2080</v>
      </c>
      <c r="V679" t="s">
        <v>2095</v>
      </c>
      <c r="W679" t="s">
        <v>2097</v>
      </c>
      <c r="Y679">
        <f t="shared" si="43"/>
        <v>4.3559999999999981</v>
      </c>
      <c r="Z679" s="14" t="str">
        <f>LEFT(Table1[[#This Row],[Rating After]],3)</f>
        <v>4.3</v>
      </c>
      <c r="AA679" s="11">
        <f>Table1[[#This Row],[Revenue ($)]]/(Table1[[#This Row],[Distance (KM)]])</f>
        <v>1.5095846645367412</v>
      </c>
    </row>
    <row r="680" spans="1:27" x14ac:dyDescent="0.3">
      <c r="A680" t="s">
        <v>336</v>
      </c>
      <c r="B680" s="1" t="s">
        <v>1336</v>
      </c>
      <c r="C680" s="1" t="s">
        <v>2112</v>
      </c>
      <c r="D680" s="1" t="s">
        <v>1348</v>
      </c>
      <c r="E680" s="1" t="str">
        <f t="shared" si="41"/>
        <v>2024/01/14</v>
      </c>
      <c r="F680" s="1" t="s">
        <v>1346</v>
      </c>
      <c r="G680" t="str">
        <f t="shared" si="44"/>
        <v>2024/01/14</v>
      </c>
      <c r="H680" s="13" t="s">
        <v>2161</v>
      </c>
      <c r="I680" s="7">
        <f>(Table1[[#This Row],[Actual Arrival]]-Table1[[#This Row],[Ezpected_Arrival_After]])*24</f>
        <v>21</v>
      </c>
      <c r="J680" s="7">
        <f>(Table1[[#This Row],[Actual_Arrival After]]-Table1[[#This Row],[Ezpected_Arrival_After]])</f>
        <v>0</v>
      </c>
      <c r="K680" s="7">
        <f>IF(Table1[[#This Row],[Actual_Arrival After]]&lt;=Table1[[#This Row],[Ezpected_Arrival_After]],1,0)</f>
        <v>1</v>
      </c>
      <c r="L680" s="7">
        <f>(Table1[[#This Row],[Actual_Arrival After]]-Table1[[#This Row],[Dispatch_After]])</f>
        <v>0</v>
      </c>
      <c r="M680" t="s">
        <v>2029</v>
      </c>
      <c r="N680">
        <v>479</v>
      </c>
      <c r="O680" s="16">
        <v>2924</v>
      </c>
      <c r="P680" s="16">
        <v>714</v>
      </c>
      <c r="Q680">
        <v>16</v>
      </c>
      <c r="R680" t="str">
        <f t="shared" si="42"/>
        <v>OK</v>
      </c>
      <c r="S680" t="s">
        <v>2033</v>
      </c>
      <c r="T680" t="s">
        <v>2039</v>
      </c>
      <c r="U680" t="s">
        <v>2060</v>
      </c>
      <c r="V680" t="s">
        <v>2093</v>
      </c>
      <c r="W680" t="s">
        <v>2096</v>
      </c>
      <c r="X680">
        <v>4.7</v>
      </c>
      <c r="Y680">
        <f t="shared" si="43"/>
        <v>4.7</v>
      </c>
      <c r="Z680" s="14" t="str">
        <f>LEFT(Table1[[#This Row],[Rating After]],3)</f>
        <v>4.7</v>
      </c>
      <c r="AA680" s="11">
        <f>Table1[[#This Row],[Revenue ($)]]/(Table1[[#This Row],[Distance (KM)]])</f>
        <v>6.1043841336116911</v>
      </c>
    </row>
    <row r="681" spans="1:27" x14ac:dyDescent="0.3">
      <c r="A681" t="s">
        <v>335</v>
      </c>
      <c r="B681" s="1" t="s">
        <v>1335</v>
      </c>
      <c r="C681" s="1" t="s">
        <v>2112</v>
      </c>
      <c r="D681" s="1" t="s">
        <v>1347</v>
      </c>
      <c r="E681" s="1" t="str">
        <f t="shared" si="41"/>
        <v>2024/01/14</v>
      </c>
      <c r="F681" s="1" t="s">
        <v>1345</v>
      </c>
      <c r="G681" t="str">
        <f t="shared" si="44"/>
        <v>2024/01/14</v>
      </c>
      <c r="H681" s="13" t="s">
        <v>2161</v>
      </c>
      <c r="I681" s="7">
        <f>(Table1[[#This Row],[Actual Arrival]]-Table1[[#This Row],[Ezpected_Arrival_After]])*24</f>
        <v>20.000000000058208</v>
      </c>
      <c r="J681" s="7">
        <f>(Table1[[#This Row],[Actual_Arrival After]]-Table1[[#This Row],[Ezpected_Arrival_After]])</f>
        <v>0</v>
      </c>
      <c r="K681" s="7">
        <f>IF(Table1[[#This Row],[Actual_Arrival After]]&lt;=Table1[[#This Row],[Ezpected_Arrival_After]],1,0)</f>
        <v>1</v>
      </c>
      <c r="L681" s="7">
        <f>(Table1[[#This Row],[Actual_Arrival After]]-Table1[[#This Row],[Dispatch_After]])</f>
        <v>0</v>
      </c>
      <c r="M681" t="s">
        <v>2030</v>
      </c>
      <c r="N681">
        <v>287</v>
      </c>
      <c r="O681" s="16">
        <v>4240</v>
      </c>
      <c r="P681" s="16">
        <v>570</v>
      </c>
      <c r="Q681">
        <v>18</v>
      </c>
      <c r="R681" t="str">
        <f t="shared" si="42"/>
        <v>OK</v>
      </c>
      <c r="S681" t="s">
        <v>2034</v>
      </c>
      <c r="T681" t="s">
        <v>2038</v>
      </c>
      <c r="U681" t="s">
        <v>2076</v>
      </c>
      <c r="V681" t="s">
        <v>2092</v>
      </c>
      <c r="W681" t="s">
        <v>2096</v>
      </c>
      <c r="X681">
        <v>4</v>
      </c>
      <c r="Y681">
        <f t="shared" si="43"/>
        <v>4</v>
      </c>
      <c r="Z681" s="14" t="str">
        <f>LEFT(Table1[[#This Row],[Rating After]],3)</f>
        <v>4</v>
      </c>
      <c r="AA681" s="11">
        <f>Table1[[#This Row],[Revenue ($)]]/(Table1[[#This Row],[Distance (KM)]])</f>
        <v>14.773519163763066</v>
      </c>
    </row>
    <row r="682" spans="1:27" x14ac:dyDescent="0.3">
      <c r="A682" t="s">
        <v>334</v>
      </c>
      <c r="B682" s="1" t="s">
        <v>1334</v>
      </c>
      <c r="C682" s="1" t="s">
        <v>2112</v>
      </c>
      <c r="D682" s="1" t="s">
        <v>1346</v>
      </c>
      <c r="E682" s="1" t="str">
        <f t="shared" si="41"/>
        <v>2024/01/14</v>
      </c>
      <c r="F682" s="1" t="s">
        <v>1344</v>
      </c>
      <c r="G682" t="str">
        <f t="shared" si="44"/>
        <v>2024/01/14</v>
      </c>
      <c r="H682" s="13" t="s">
        <v>2161</v>
      </c>
      <c r="I682" s="7">
        <f>(Table1[[#This Row],[Actual Arrival]]-Table1[[#This Row],[Ezpected_Arrival_After]])*24</f>
        <v>18.999999999941792</v>
      </c>
      <c r="J682" s="7">
        <f>(Table1[[#This Row],[Actual_Arrival After]]-Table1[[#This Row],[Ezpected_Arrival_After]])</f>
        <v>0</v>
      </c>
      <c r="K682" s="7">
        <f>IF(Table1[[#This Row],[Actual_Arrival After]]&lt;=Table1[[#This Row],[Ezpected_Arrival_After]],1,0)</f>
        <v>1</v>
      </c>
      <c r="L682" s="7">
        <f>(Table1[[#This Row],[Actual_Arrival After]]-Table1[[#This Row],[Dispatch_After]])</f>
        <v>0</v>
      </c>
      <c r="M682" t="s">
        <v>2027</v>
      </c>
      <c r="N682">
        <v>471</v>
      </c>
      <c r="O682" s="16">
        <v>4025</v>
      </c>
      <c r="P682" s="16">
        <v>636</v>
      </c>
      <c r="Q682">
        <v>24</v>
      </c>
      <c r="R682" t="str">
        <f t="shared" si="42"/>
        <v>OK</v>
      </c>
      <c r="S682" t="s">
        <v>2034</v>
      </c>
      <c r="T682" t="s">
        <v>2037</v>
      </c>
      <c r="U682" t="s">
        <v>2079</v>
      </c>
      <c r="V682" t="s">
        <v>2091</v>
      </c>
      <c r="W682" t="s">
        <v>2096</v>
      </c>
      <c r="X682">
        <v>4</v>
      </c>
      <c r="Y682">
        <f t="shared" si="43"/>
        <v>4</v>
      </c>
      <c r="Z682" s="14" t="str">
        <f>LEFT(Table1[[#This Row],[Rating After]],3)</f>
        <v>4</v>
      </c>
      <c r="AA682" s="11">
        <f>Table1[[#This Row],[Revenue ($)]]/(Table1[[#This Row],[Distance (KM)]])</f>
        <v>8.5456475583864115</v>
      </c>
    </row>
    <row r="683" spans="1:27" x14ac:dyDescent="0.3">
      <c r="A683" t="s">
        <v>333</v>
      </c>
      <c r="B683" s="1" t="s">
        <v>1333</v>
      </c>
      <c r="C683" s="1" t="s">
        <v>2112</v>
      </c>
      <c r="D683" s="1" t="s">
        <v>1345</v>
      </c>
      <c r="E683" s="1" t="str">
        <f t="shared" si="41"/>
        <v>2024/01/14</v>
      </c>
      <c r="F683" s="1" t="s">
        <v>1343</v>
      </c>
      <c r="G683" t="str">
        <f t="shared" si="44"/>
        <v>2024/01/14</v>
      </c>
      <c r="H683" s="13" t="s">
        <v>2161</v>
      </c>
      <c r="I683" s="7">
        <f>(Table1[[#This Row],[Actual Arrival]]-Table1[[#This Row],[Ezpected_Arrival_After]])*24</f>
        <v>18</v>
      </c>
      <c r="J683" s="7">
        <f>(Table1[[#This Row],[Actual_Arrival After]]-Table1[[#This Row],[Ezpected_Arrival_After]])</f>
        <v>0</v>
      </c>
      <c r="K683" s="7">
        <f>IF(Table1[[#This Row],[Actual_Arrival After]]&lt;=Table1[[#This Row],[Ezpected_Arrival_After]],1,0)</f>
        <v>1</v>
      </c>
      <c r="L683" s="7">
        <f>(Table1[[#This Row],[Actual_Arrival After]]-Table1[[#This Row],[Dispatch_After]])</f>
        <v>0</v>
      </c>
      <c r="M683" t="s">
        <v>2029</v>
      </c>
      <c r="N683">
        <v>614</v>
      </c>
      <c r="O683" s="16">
        <v>3966</v>
      </c>
      <c r="P683" s="16">
        <v>382</v>
      </c>
      <c r="Q683">
        <v>25</v>
      </c>
      <c r="R683" t="str">
        <f t="shared" si="42"/>
        <v>OK</v>
      </c>
      <c r="S683" t="s">
        <v>2036</v>
      </c>
      <c r="T683" t="s">
        <v>2040</v>
      </c>
      <c r="U683" t="s">
        <v>2081</v>
      </c>
      <c r="V683" t="s">
        <v>2092</v>
      </c>
      <c r="W683" t="s">
        <v>2097</v>
      </c>
      <c r="X683">
        <v>4</v>
      </c>
      <c r="Y683">
        <f t="shared" si="43"/>
        <v>4</v>
      </c>
      <c r="Z683" s="14" t="str">
        <f>LEFT(Table1[[#This Row],[Rating After]],3)</f>
        <v>4</v>
      </c>
      <c r="AA683" s="11">
        <f>Table1[[#This Row],[Revenue ($)]]/(Table1[[#This Row],[Distance (KM)]])</f>
        <v>6.4592833876221496</v>
      </c>
    </row>
    <row r="684" spans="1:27" x14ac:dyDescent="0.3">
      <c r="A684" t="s">
        <v>332</v>
      </c>
      <c r="B684" s="1" t="s">
        <v>1332</v>
      </c>
      <c r="C684" s="1" t="s">
        <v>2112</v>
      </c>
      <c r="D684" s="1" t="s">
        <v>1344</v>
      </c>
      <c r="E684" s="1" t="str">
        <f t="shared" si="41"/>
        <v>2024/01/14</v>
      </c>
      <c r="F684" s="1" t="s">
        <v>1342</v>
      </c>
      <c r="G684" t="str">
        <f t="shared" si="44"/>
        <v>2024/01/14</v>
      </c>
      <c r="H684" s="13" t="s">
        <v>2161</v>
      </c>
      <c r="I684" s="7">
        <f>(Table1[[#This Row],[Actual Arrival]]-Table1[[#This Row],[Ezpected_Arrival_After]])*24</f>
        <v>17.000000000058208</v>
      </c>
      <c r="J684" s="7">
        <f>(Table1[[#This Row],[Actual_Arrival After]]-Table1[[#This Row],[Ezpected_Arrival_After]])</f>
        <v>0</v>
      </c>
      <c r="K684" s="7">
        <f>IF(Table1[[#This Row],[Actual_Arrival After]]&lt;=Table1[[#This Row],[Ezpected_Arrival_After]],1,0)</f>
        <v>1</v>
      </c>
      <c r="L684" s="7">
        <f>(Table1[[#This Row],[Actual_Arrival After]]-Table1[[#This Row],[Dispatch_After]])</f>
        <v>0</v>
      </c>
      <c r="M684" t="s">
        <v>2032</v>
      </c>
      <c r="N684">
        <v>425</v>
      </c>
      <c r="O684" s="16">
        <v>4524</v>
      </c>
      <c r="P684" s="16">
        <v>480</v>
      </c>
      <c r="Q684">
        <v>6</v>
      </c>
      <c r="R684" t="str">
        <f t="shared" si="42"/>
        <v>OK</v>
      </c>
      <c r="S684" t="s">
        <v>2033</v>
      </c>
      <c r="T684" t="s">
        <v>2038</v>
      </c>
      <c r="U684" t="s">
        <v>2045</v>
      </c>
      <c r="V684" t="s">
        <v>2092</v>
      </c>
      <c r="W684" t="s">
        <v>2097</v>
      </c>
      <c r="Y684">
        <f t="shared" si="43"/>
        <v>4.280555555555555</v>
      </c>
      <c r="Z684" s="14" t="str">
        <f>LEFT(Table1[[#This Row],[Rating After]],3)</f>
        <v>4.2</v>
      </c>
      <c r="AA684" s="11">
        <f>Table1[[#This Row],[Revenue ($)]]/(Table1[[#This Row],[Distance (KM)]])</f>
        <v>10.644705882352941</v>
      </c>
    </row>
    <row r="685" spans="1:27" x14ac:dyDescent="0.3">
      <c r="A685" t="s">
        <v>331</v>
      </c>
      <c r="B685" s="1" t="s">
        <v>1331</v>
      </c>
      <c r="C685" s="1" t="s">
        <v>2112</v>
      </c>
      <c r="D685" s="1" t="s">
        <v>1343</v>
      </c>
      <c r="E685" s="1" t="str">
        <f t="shared" si="41"/>
        <v>2024/01/14</v>
      </c>
      <c r="F685" s="1" t="s">
        <v>1341</v>
      </c>
      <c r="G685" t="str">
        <f t="shared" si="44"/>
        <v>2024/01/14</v>
      </c>
      <c r="H685" s="13" t="s">
        <v>2161</v>
      </c>
      <c r="I685" s="7">
        <f>(Table1[[#This Row],[Actual Arrival]]-Table1[[#This Row],[Ezpected_Arrival_After]])*24</f>
        <v>15.999999999941792</v>
      </c>
      <c r="J685" s="7">
        <f>(Table1[[#This Row],[Actual_Arrival After]]-Table1[[#This Row],[Ezpected_Arrival_After]])</f>
        <v>0</v>
      </c>
      <c r="K685" s="7">
        <f>IF(Table1[[#This Row],[Actual_Arrival After]]&lt;=Table1[[#This Row],[Ezpected_Arrival_After]],1,0)</f>
        <v>1</v>
      </c>
      <c r="L685" s="7">
        <f>(Table1[[#This Row],[Actual_Arrival After]]-Table1[[#This Row],[Dispatch_After]])</f>
        <v>0</v>
      </c>
      <c r="M685" t="s">
        <v>2030</v>
      </c>
      <c r="N685">
        <v>730</v>
      </c>
      <c r="O685" s="16">
        <v>3421</v>
      </c>
      <c r="P685" s="16">
        <v>476</v>
      </c>
      <c r="Q685">
        <v>15</v>
      </c>
      <c r="R685" t="str">
        <f t="shared" si="42"/>
        <v>OK</v>
      </c>
      <c r="S685" t="s">
        <v>2034</v>
      </c>
      <c r="T685" t="s">
        <v>2038</v>
      </c>
      <c r="U685" t="s">
        <v>2059</v>
      </c>
      <c r="V685" t="s">
        <v>2091</v>
      </c>
      <c r="W685" t="s">
        <v>2097</v>
      </c>
      <c r="Y685">
        <f t="shared" si="43"/>
        <v>4.2415584415584409</v>
      </c>
      <c r="Z685" s="14" t="str">
        <f>LEFT(Table1[[#This Row],[Rating After]],3)</f>
        <v>4.2</v>
      </c>
      <c r="AA685" s="11">
        <f>Table1[[#This Row],[Revenue ($)]]/(Table1[[#This Row],[Distance (KM)]])</f>
        <v>4.6863013698630134</v>
      </c>
    </row>
    <row r="686" spans="1:27" x14ac:dyDescent="0.3">
      <c r="A686" t="s">
        <v>330</v>
      </c>
      <c r="B686" s="1" t="s">
        <v>1330</v>
      </c>
      <c r="C686" s="1" t="s">
        <v>2112</v>
      </c>
      <c r="D686" s="1" t="s">
        <v>1342</v>
      </c>
      <c r="E686" s="1" t="str">
        <f t="shared" si="41"/>
        <v>2024/01/14</v>
      </c>
      <c r="F686" s="1" t="s">
        <v>1340</v>
      </c>
      <c r="G686" t="str">
        <f t="shared" si="44"/>
        <v>2024/01/14</v>
      </c>
      <c r="H686" s="13" t="s">
        <v>2161</v>
      </c>
      <c r="I686" s="7">
        <f>(Table1[[#This Row],[Actual Arrival]]-Table1[[#This Row],[Ezpected_Arrival_After]])*24</f>
        <v>15</v>
      </c>
      <c r="J686" s="7">
        <f>(Table1[[#This Row],[Actual_Arrival After]]-Table1[[#This Row],[Ezpected_Arrival_After]])</f>
        <v>0</v>
      </c>
      <c r="K686" s="7">
        <f>IF(Table1[[#This Row],[Actual_Arrival After]]&lt;=Table1[[#This Row],[Ezpected_Arrival_After]],1,0)</f>
        <v>1</v>
      </c>
      <c r="L686" s="7">
        <f>(Table1[[#This Row],[Actual_Arrival After]]-Table1[[#This Row],[Dispatch_After]])</f>
        <v>0</v>
      </c>
      <c r="M686" t="s">
        <v>2029</v>
      </c>
      <c r="N686">
        <v>579</v>
      </c>
      <c r="O686" s="16">
        <v>779</v>
      </c>
      <c r="P686" s="16">
        <v>78</v>
      </c>
      <c r="Q686">
        <v>16</v>
      </c>
      <c r="R686" t="str">
        <f t="shared" si="42"/>
        <v>OK</v>
      </c>
      <c r="S686" t="s">
        <v>2033</v>
      </c>
      <c r="T686" t="s">
        <v>2037</v>
      </c>
      <c r="U686" t="s">
        <v>2055</v>
      </c>
      <c r="V686" t="s">
        <v>2092</v>
      </c>
      <c r="W686" t="s">
        <v>2097</v>
      </c>
      <c r="X686">
        <v>4.5</v>
      </c>
      <c r="Y686">
        <f t="shared" si="43"/>
        <v>4.5</v>
      </c>
      <c r="Z686" s="14" t="str">
        <f>LEFT(Table1[[#This Row],[Rating After]],3)</f>
        <v>4.5</v>
      </c>
      <c r="AA686" s="11">
        <f>Table1[[#This Row],[Revenue ($)]]/(Table1[[#This Row],[Distance (KM)]])</f>
        <v>1.3454231433506045</v>
      </c>
    </row>
    <row r="687" spans="1:27" x14ac:dyDescent="0.3">
      <c r="A687" t="s">
        <v>329</v>
      </c>
      <c r="B687" s="1" t="s">
        <v>1329</v>
      </c>
      <c r="C687" s="1" t="s">
        <v>2112</v>
      </c>
      <c r="D687" s="1" t="s">
        <v>1341</v>
      </c>
      <c r="E687" s="1" t="str">
        <f t="shared" si="41"/>
        <v>2024/01/14</v>
      </c>
      <c r="F687" s="1" t="s">
        <v>1339</v>
      </c>
      <c r="G687" t="str">
        <f t="shared" si="44"/>
        <v>2024/01/14</v>
      </c>
      <c r="H687" s="13" t="s">
        <v>2161</v>
      </c>
      <c r="I687" s="7">
        <f>(Table1[[#This Row],[Actual Arrival]]-Table1[[#This Row],[Ezpected_Arrival_After]])*24</f>
        <v>14.000000000058208</v>
      </c>
      <c r="J687" s="7">
        <f>(Table1[[#This Row],[Actual_Arrival After]]-Table1[[#This Row],[Ezpected_Arrival_After]])</f>
        <v>0</v>
      </c>
      <c r="K687" s="7">
        <f>IF(Table1[[#This Row],[Actual_Arrival After]]&lt;=Table1[[#This Row],[Ezpected_Arrival_After]],1,0)</f>
        <v>1</v>
      </c>
      <c r="L687" s="7">
        <f>(Table1[[#This Row],[Actual_Arrival After]]-Table1[[#This Row],[Dispatch_After]])</f>
        <v>0</v>
      </c>
      <c r="M687" t="s">
        <v>2029</v>
      </c>
      <c r="N687">
        <v>926</v>
      </c>
      <c r="O687" s="16">
        <v>1884</v>
      </c>
      <c r="P687" s="16">
        <v>552</v>
      </c>
      <c r="Q687">
        <v>23</v>
      </c>
      <c r="R687" t="str">
        <f t="shared" si="42"/>
        <v>OK</v>
      </c>
      <c r="S687" t="s">
        <v>2036</v>
      </c>
      <c r="T687" t="s">
        <v>2040</v>
      </c>
      <c r="U687" t="s">
        <v>2089</v>
      </c>
      <c r="V687" t="s">
        <v>2091</v>
      </c>
      <c r="W687" t="s">
        <v>2097</v>
      </c>
      <c r="X687">
        <v>4.7</v>
      </c>
      <c r="Y687">
        <f t="shared" si="43"/>
        <v>4.7</v>
      </c>
      <c r="Z687" s="14" t="str">
        <f>LEFT(Table1[[#This Row],[Rating After]],3)</f>
        <v>4.7</v>
      </c>
      <c r="AA687" s="11">
        <f>Table1[[#This Row],[Revenue ($)]]/(Table1[[#This Row],[Distance (KM)]])</f>
        <v>2.0345572354211665</v>
      </c>
    </row>
    <row r="688" spans="1:27" x14ac:dyDescent="0.3">
      <c r="A688" t="s">
        <v>328</v>
      </c>
      <c r="B688" s="1" t="s">
        <v>1328</v>
      </c>
      <c r="C688" s="1" t="s">
        <v>2112</v>
      </c>
      <c r="D688" s="1" t="s">
        <v>1340</v>
      </c>
      <c r="E688" s="1" t="str">
        <f t="shared" si="41"/>
        <v>2024/01/14</v>
      </c>
      <c r="F688" s="1" t="s">
        <v>1338</v>
      </c>
      <c r="G688" t="str">
        <f t="shared" si="44"/>
        <v>2024/01/14</v>
      </c>
      <c r="H688" s="13" t="s">
        <v>2161</v>
      </c>
      <c r="I688" s="7">
        <f>(Table1[[#This Row],[Actual Arrival]]-Table1[[#This Row],[Ezpected_Arrival_After]])*24</f>
        <v>12.999999999941792</v>
      </c>
      <c r="J688" s="7">
        <f>(Table1[[#This Row],[Actual_Arrival After]]-Table1[[#This Row],[Ezpected_Arrival_After]])</f>
        <v>0</v>
      </c>
      <c r="K688" s="7">
        <f>IF(Table1[[#This Row],[Actual_Arrival After]]&lt;=Table1[[#This Row],[Ezpected_Arrival_After]],1,0)</f>
        <v>1</v>
      </c>
      <c r="L688" s="7">
        <f>(Table1[[#This Row],[Actual_Arrival After]]-Table1[[#This Row],[Dispatch_After]])</f>
        <v>0</v>
      </c>
      <c r="M688" t="s">
        <v>2030</v>
      </c>
      <c r="N688">
        <v>909</v>
      </c>
      <c r="O688" s="16">
        <v>1033</v>
      </c>
      <c r="P688" s="16">
        <v>787</v>
      </c>
      <c r="Q688">
        <v>12</v>
      </c>
      <c r="R688" t="str">
        <f t="shared" si="42"/>
        <v>OK</v>
      </c>
      <c r="S688" t="s">
        <v>2033</v>
      </c>
      <c r="T688" t="s">
        <v>2038</v>
      </c>
      <c r="U688" t="s">
        <v>2067</v>
      </c>
      <c r="V688" t="s">
        <v>2091</v>
      </c>
      <c r="W688" t="s">
        <v>2097</v>
      </c>
      <c r="X688">
        <v>4.7</v>
      </c>
      <c r="Y688">
        <f t="shared" si="43"/>
        <v>4.7</v>
      </c>
      <c r="Z688" s="14" t="str">
        <f>LEFT(Table1[[#This Row],[Rating After]],3)</f>
        <v>4.7</v>
      </c>
      <c r="AA688" s="11">
        <f>Table1[[#This Row],[Revenue ($)]]/(Table1[[#This Row],[Distance (KM)]])</f>
        <v>1.1364136413641364</v>
      </c>
    </row>
    <row r="689" spans="1:27" x14ac:dyDescent="0.3">
      <c r="A689" t="s">
        <v>327</v>
      </c>
      <c r="B689" s="1" t="s">
        <v>1327</v>
      </c>
      <c r="C689" s="1" t="s">
        <v>2112</v>
      </c>
      <c r="D689" s="1" t="s">
        <v>1339</v>
      </c>
      <c r="E689" s="1" t="str">
        <f t="shared" si="41"/>
        <v>2024/01/14</v>
      </c>
      <c r="F689" s="1" t="s">
        <v>1337</v>
      </c>
      <c r="G689" t="str">
        <f t="shared" si="44"/>
        <v>2024/01/14</v>
      </c>
      <c r="H689" s="13" t="s">
        <v>2161</v>
      </c>
      <c r="I689" s="7">
        <f>(Table1[[#This Row],[Actual Arrival]]-Table1[[#This Row],[Ezpected_Arrival_After]])*24</f>
        <v>12</v>
      </c>
      <c r="J689" s="7">
        <f>(Table1[[#This Row],[Actual_Arrival After]]-Table1[[#This Row],[Ezpected_Arrival_After]])</f>
        <v>0</v>
      </c>
      <c r="K689" s="7">
        <f>IF(Table1[[#This Row],[Actual_Arrival After]]&lt;=Table1[[#This Row],[Ezpected_Arrival_After]],1,0)</f>
        <v>1</v>
      </c>
      <c r="L689" s="7">
        <f>(Table1[[#This Row],[Actual_Arrival After]]-Table1[[#This Row],[Dispatch_After]])</f>
        <v>0</v>
      </c>
      <c r="M689" t="s">
        <v>2030</v>
      </c>
      <c r="N689">
        <v>222</v>
      </c>
      <c r="O689" s="16">
        <v>869</v>
      </c>
      <c r="P689" s="16">
        <v>716</v>
      </c>
      <c r="Q689">
        <v>20</v>
      </c>
      <c r="R689" t="str">
        <f t="shared" si="42"/>
        <v>OK</v>
      </c>
      <c r="S689" t="s">
        <v>2033</v>
      </c>
      <c r="T689" t="s">
        <v>2040</v>
      </c>
      <c r="U689" t="s">
        <v>2062</v>
      </c>
      <c r="V689" t="s">
        <v>2095</v>
      </c>
      <c r="W689" t="s">
        <v>2097</v>
      </c>
      <c r="X689">
        <v>4</v>
      </c>
      <c r="Y689">
        <f t="shared" si="43"/>
        <v>4</v>
      </c>
      <c r="Z689" s="14" t="str">
        <f>LEFT(Table1[[#This Row],[Rating After]],3)</f>
        <v>4</v>
      </c>
      <c r="AA689" s="11">
        <f>Table1[[#This Row],[Revenue ($)]]/(Table1[[#This Row],[Distance (KM)]])</f>
        <v>3.9144144144144146</v>
      </c>
    </row>
    <row r="690" spans="1:27" x14ac:dyDescent="0.3">
      <c r="A690" t="s">
        <v>326</v>
      </c>
      <c r="B690" s="1" t="s">
        <v>1326</v>
      </c>
      <c r="C690" s="1" t="s">
        <v>2111</v>
      </c>
      <c r="D690" s="1" t="s">
        <v>1338</v>
      </c>
      <c r="E690" s="1" t="str">
        <f t="shared" si="41"/>
        <v>2024/01/14</v>
      </c>
      <c r="F690" s="1" t="s">
        <v>1336</v>
      </c>
      <c r="G690" t="str">
        <f t="shared" si="44"/>
        <v>2024/01/14</v>
      </c>
      <c r="H690" s="13" t="s">
        <v>2161</v>
      </c>
      <c r="I690" s="7">
        <f>(Table1[[#This Row],[Actual Arrival]]-Table1[[#This Row],[Ezpected_Arrival_After]])*24</f>
        <v>11.000000000058208</v>
      </c>
      <c r="J690" s="7">
        <f>(Table1[[#This Row],[Actual_Arrival After]]-Table1[[#This Row],[Ezpected_Arrival_After]])</f>
        <v>0</v>
      </c>
      <c r="K690" s="7">
        <f>IF(Table1[[#This Row],[Actual_Arrival After]]&lt;=Table1[[#This Row],[Ezpected_Arrival_After]],1,0)</f>
        <v>1</v>
      </c>
      <c r="L690" s="7">
        <f>(Table1[[#This Row],[Actual_Arrival After]]-Table1[[#This Row],[Dispatch_After]])</f>
        <v>1</v>
      </c>
      <c r="M690" t="s">
        <v>2032</v>
      </c>
      <c r="N690">
        <v>329</v>
      </c>
      <c r="O690" s="16">
        <v>587</v>
      </c>
      <c r="P690" s="16">
        <v>54</v>
      </c>
      <c r="Q690">
        <v>9</v>
      </c>
      <c r="R690" t="str">
        <f t="shared" si="42"/>
        <v>OK</v>
      </c>
      <c r="S690" t="s">
        <v>2035</v>
      </c>
      <c r="T690" t="s">
        <v>2039</v>
      </c>
      <c r="U690" t="s">
        <v>2088</v>
      </c>
      <c r="V690" t="s">
        <v>2091</v>
      </c>
      <c r="W690" t="s">
        <v>2097</v>
      </c>
      <c r="X690">
        <v>4.5</v>
      </c>
      <c r="Y690">
        <f t="shared" si="43"/>
        <v>4.5</v>
      </c>
      <c r="Z690" s="14" t="str">
        <f>LEFT(Table1[[#This Row],[Rating After]],3)</f>
        <v>4.5</v>
      </c>
      <c r="AA690" s="11">
        <f>Table1[[#This Row],[Revenue ($)]]/(Table1[[#This Row],[Distance (KM)]])</f>
        <v>1.78419452887538</v>
      </c>
    </row>
    <row r="691" spans="1:27" x14ac:dyDescent="0.3">
      <c r="A691" t="s">
        <v>325</v>
      </c>
      <c r="B691" s="1" t="s">
        <v>1325</v>
      </c>
      <c r="C691" s="1" t="s">
        <v>2111</v>
      </c>
      <c r="D691" s="1" t="s">
        <v>1337</v>
      </c>
      <c r="E691" s="1" t="str">
        <f t="shared" si="41"/>
        <v>2024/01/14</v>
      </c>
      <c r="F691" s="1" t="s">
        <v>1335</v>
      </c>
      <c r="G691" t="str">
        <f t="shared" si="44"/>
        <v>2024/01/14</v>
      </c>
      <c r="H691" s="13" t="s">
        <v>2161</v>
      </c>
      <c r="I691" s="7">
        <f>(Table1[[#This Row],[Actual Arrival]]-Table1[[#This Row],[Ezpected_Arrival_After]])*24</f>
        <v>9.9999999999417923</v>
      </c>
      <c r="J691" s="7">
        <f>(Table1[[#This Row],[Actual_Arrival After]]-Table1[[#This Row],[Ezpected_Arrival_After]])</f>
        <v>0</v>
      </c>
      <c r="K691" s="7">
        <f>IF(Table1[[#This Row],[Actual_Arrival After]]&lt;=Table1[[#This Row],[Ezpected_Arrival_After]],1,0)</f>
        <v>1</v>
      </c>
      <c r="L691" s="7">
        <f>(Table1[[#This Row],[Actual_Arrival After]]-Table1[[#This Row],[Dispatch_After]])</f>
        <v>1</v>
      </c>
      <c r="M691" t="s">
        <v>2027</v>
      </c>
      <c r="N691">
        <v>469</v>
      </c>
      <c r="O691" s="16">
        <v>4596</v>
      </c>
      <c r="P691" s="16">
        <v>280</v>
      </c>
      <c r="Q691">
        <v>4</v>
      </c>
      <c r="R691" t="str">
        <f t="shared" si="42"/>
        <v>OK</v>
      </c>
      <c r="S691" t="s">
        <v>2033</v>
      </c>
      <c r="T691" t="s">
        <v>2040</v>
      </c>
      <c r="U691" t="s">
        <v>2048</v>
      </c>
      <c r="V691" t="s">
        <v>2092</v>
      </c>
      <c r="W691" t="s">
        <v>2096</v>
      </c>
      <c r="Y691">
        <f t="shared" si="43"/>
        <v>4.2649999999999979</v>
      </c>
      <c r="Z691" s="14" t="str">
        <f>LEFT(Table1[[#This Row],[Rating After]],3)</f>
        <v>4.2</v>
      </c>
      <c r="AA691" s="11">
        <f>Table1[[#This Row],[Revenue ($)]]/(Table1[[#This Row],[Distance (KM)]])</f>
        <v>9.7995735607675911</v>
      </c>
    </row>
    <row r="692" spans="1:27" x14ac:dyDescent="0.3">
      <c r="A692" t="s">
        <v>324</v>
      </c>
      <c r="B692" s="1" t="s">
        <v>1324</v>
      </c>
      <c r="C692" s="1" t="s">
        <v>2111</v>
      </c>
      <c r="D692" s="1" t="s">
        <v>1336</v>
      </c>
      <c r="E692" s="1" t="str">
        <f t="shared" si="41"/>
        <v>2024/01/14</v>
      </c>
      <c r="F692" s="1" t="s">
        <v>1334</v>
      </c>
      <c r="G692" t="str">
        <f t="shared" si="44"/>
        <v>2024/01/14</v>
      </c>
      <c r="H692" s="13" t="s">
        <v>2161</v>
      </c>
      <c r="I692" s="7">
        <f>(Table1[[#This Row],[Actual Arrival]]-Table1[[#This Row],[Ezpected_Arrival_After]])*24</f>
        <v>9</v>
      </c>
      <c r="J692" s="7">
        <f>(Table1[[#This Row],[Actual_Arrival After]]-Table1[[#This Row],[Ezpected_Arrival_After]])</f>
        <v>0</v>
      </c>
      <c r="K692" s="7">
        <f>IF(Table1[[#This Row],[Actual_Arrival After]]&lt;=Table1[[#This Row],[Ezpected_Arrival_After]],1,0)</f>
        <v>1</v>
      </c>
      <c r="L692" s="7">
        <f>(Table1[[#This Row],[Actual_Arrival After]]-Table1[[#This Row],[Dispatch_After]])</f>
        <v>1</v>
      </c>
      <c r="M692" t="s">
        <v>2027</v>
      </c>
      <c r="N692">
        <v>938</v>
      </c>
      <c r="O692" s="16">
        <v>4177</v>
      </c>
      <c r="P692" s="16">
        <v>213</v>
      </c>
      <c r="Q692">
        <v>29</v>
      </c>
      <c r="R692" t="str">
        <f t="shared" si="42"/>
        <v>OK</v>
      </c>
      <c r="S692" t="s">
        <v>2035</v>
      </c>
      <c r="T692" t="s">
        <v>2037</v>
      </c>
      <c r="U692" t="s">
        <v>2090</v>
      </c>
      <c r="V692" t="s">
        <v>2094</v>
      </c>
      <c r="W692" t="s">
        <v>2097</v>
      </c>
      <c r="X692">
        <v>4</v>
      </c>
      <c r="Y692">
        <f t="shared" si="43"/>
        <v>4</v>
      </c>
      <c r="Z692" s="14" t="str">
        <f>LEFT(Table1[[#This Row],[Rating After]],3)</f>
        <v>4</v>
      </c>
      <c r="AA692" s="11">
        <f>Table1[[#This Row],[Revenue ($)]]/(Table1[[#This Row],[Distance (KM)]])</f>
        <v>4.4530916844349679</v>
      </c>
    </row>
    <row r="693" spans="1:27" x14ac:dyDescent="0.3">
      <c r="A693" t="s">
        <v>323</v>
      </c>
      <c r="B693" s="1" t="s">
        <v>1323</v>
      </c>
      <c r="C693" s="1" t="s">
        <v>2111</v>
      </c>
      <c r="D693" s="1" t="s">
        <v>1335</v>
      </c>
      <c r="E693" s="1" t="str">
        <f t="shared" si="41"/>
        <v>2024/01/14</v>
      </c>
      <c r="F693" s="1" t="s">
        <v>1333</v>
      </c>
      <c r="G693" t="str">
        <f t="shared" si="44"/>
        <v>2024/01/14</v>
      </c>
      <c r="H693" s="13" t="s">
        <v>2161</v>
      </c>
      <c r="I693" s="7">
        <f>(Table1[[#This Row],[Actual Arrival]]-Table1[[#This Row],[Ezpected_Arrival_After]])*24</f>
        <v>8.0000000000582077</v>
      </c>
      <c r="J693" s="7">
        <f>(Table1[[#This Row],[Actual_Arrival After]]-Table1[[#This Row],[Ezpected_Arrival_After]])</f>
        <v>0</v>
      </c>
      <c r="K693" s="7">
        <f>IF(Table1[[#This Row],[Actual_Arrival After]]&lt;=Table1[[#This Row],[Ezpected_Arrival_After]],1,0)</f>
        <v>1</v>
      </c>
      <c r="L693" s="7">
        <f>(Table1[[#This Row],[Actual_Arrival After]]-Table1[[#This Row],[Dispatch_After]])</f>
        <v>1</v>
      </c>
      <c r="M693" t="s">
        <v>2029</v>
      </c>
      <c r="N693">
        <v>327</v>
      </c>
      <c r="O693" s="16">
        <v>2645</v>
      </c>
      <c r="P693" s="16">
        <v>624</v>
      </c>
      <c r="Q693">
        <v>11</v>
      </c>
      <c r="R693" t="str">
        <f t="shared" si="42"/>
        <v>OK</v>
      </c>
      <c r="S693" t="s">
        <v>2035</v>
      </c>
      <c r="T693" t="s">
        <v>2040</v>
      </c>
      <c r="U693" t="s">
        <v>2076</v>
      </c>
      <c r="V693" t="s">
        <v>2095</v>
      </c>
      <c r="W693" t="s">
        <v>2096</v>
      </c>
      <c r="Y693">
        <f t="shared" si="43"/>
        <v>4.2802816901408436</v>
      </c>
      <c r="Z693" s="14" t="str">
        <f>LEFT(Table1[[#This Row],[Rating After]],3)</f>
        <v>4.2</v>
      </c>
      <c r="AA693" s="11">
        <f>Table1[[#This Row],[Revenue ($)]]/(Table1[[#This Row],[Distance (KM)]])</f>
        <v>8.0886850152905208</v>
      </c>
    </row>
    <row r="694" spans="1:27" x14ac:dyDescent="0.3">
      <c r="A694" t="s">
        <v>322</v>
      </c>
      <c r="B694" s="1" t="s">
        <v>1322</v>
      </c>
      <c r="C694" s="1" t="s">
        <v>2111</v>
      </c>
      <c r="D694" s="1" t="s">
        <v>1334</v>
      </c>
      <c r="E694" s="1" t="str">
        <f t="shared" si="41"/>
        <v>2024/01/14</v>
      </c>
      <c r="F694" s="1" t="s">
        <v>1332</v>
      </c>
      <c r="G694" t="str">
        <f t="shared" si="44"/>
        <v>2024/01/14</v>
      </c>
      <c r="H694" s="13" t="s">
        <v>2161</v>
      </c>
      <c r="I694" s="7">
        <f>(Table1[[#This Row],[Actual Arrival]]-Table1[[#This Row],[Ezpected_Arrival_After]])*24</f>
        <v>6.9999999999417923</v>
      </c>
      <c r="J694" s="7">
        <f>(Table1[[#This Row],[Actual_Arrival After]]-Table1[[#This Row],[Ezpected_Arrival_After]])</f>
        <v>0</v>
      </c>
      <c r="K694" s="7">
        <f>IF(Table1[[#This Row],[Actual_Arrival After]]&lt;=Table1[[#This Row],[Ezpected_Arrival_After]],1,0)</f>
        <v>1</v>
      </c>
      <c r="L694" s="7">
        <f>(Table1[[#This Row],[Actual_Arrival After]]-Table1[[#This Row],[Dispatch_After]])</f>
        <v>1</v>
      </c>
      <c r="M694" t="s">
        <v>2028</v>
      </c>
      <c r="N694">
        <v>933</v>
      </c>
      <c r="O694" s="16">
        <v>4944</v>
      </c>
      <c r="P694" s="16">
        <v>647</v>
      </c>
      <c r="Q694">
        <v>3</v>
      </c>
      <c r="R694" t="str">
        <f t="shared" si="42"/>
        <v>OK</v>
      </c>
      <c r="S694" t="s">
        <v>2035</v>
      </c>
      <c r="T694" t="s">
        <v>2037</v>
      </c>
      <c r="U694" t="s">
        <v>2076</v>
      </c>
      <c r="V694" t="s">
        <v>2093</v>
      </c>
      <c r="W694" t="s">
        <v>2097</v>
      </c>
      <c r="Y694">
        <f t="shared" si="43"/>
        <v>4.2134146341463401</v>
      </c>
      <c r="Z694" s="14" t="str">
        <f>LEFT(Table1[[#This Row],[Rating After]],3)</f>
        <v>4.2</v>
      </c>
      <c r="AA694" s="11">
        <f>Table1[[#This Row],[Revenue ($)]]/(Table1[[#This Row],[Distance (KM)]])</f>
        <v>5.29903536977492</v>
      </c>
    </row>
    <row r="695" spans="1:27" x14ac:dyDescent="0.3">
      <c r="A695" t="s">
        <v>321</v>
      </c>
      <c r="B695" s="1" t="s">
        <v>1321</v>
      </c>
      <c r="C695" s="1" t="s">
        <v>2111</v>
      </c>
      <c r="D695" s="1" t="s">
        <v>1333</v>
      </c>
      <c r="E695" s="1" t="str">
        <f t="shared" si="41"/>
        <v>2024/01/14</v>
      </c>
      <c r="F695" s="1" t="s">
        <v>1331</v>
      </c>
      <c r="G695" t="str">
        <f t="shared" si="44"/>
        <v>2024/01/14</v>
      </c>
      <c r="H695" s="13" t="s">
        <v>2161</v>
      </c>
      <c r="I695" s="7">
        <f>(Table1[[#This Row],[Actual Arrival]]-Table1[[#This Row],[Ezpected_Arrival_After]])*24</f>
        <v>6</v>
      </c>
      <c r="J695" s="7">
        <f>(Table1[[#This Row],[Actual_Arrival After]]-Table1[[#This Row],[Ezpected_Arrival_After]])</f>
        <v>0</v>
      </c>
      <c r="K695" s="7">
        <f>IF(Table1[[#This Row],[Actual_Arrival After]]&lt;=Table1[[#This Row],[Ezpected_Arrival_After]],1,0)</f>
        <v>1</v>
      </c>
      <c r="L695" s="7">
        <f>(Table1[[#This Row],[Actual_Arrival After]]-Table1[[#This Row],[Dispatch_After]])</f>
        <v>1</v>
      </c>
      <c r="M695" t="s">
        <v>2027</v>
      </c>
      <c r="N695">
        <v>563</v>
      </c>
      <c r="O695" s="16">
        <v>1787</v>
      </c>
      <c r="P695" s="16">
        <v>520</v>
      </c>
      <c r="Q695">
        <v>28</v>
      </c>
      <c r="R695" t="str">
        <f t="shared" si="42"/>
        <v>OK</v>
      </c>
      <c r="S695" t="s">
        <v>2034</v>
      </c>
      <c r="T695" t="s">
        <v>2040</v>
      </c>
      <c r="U695" t="s">
        <v>2063</v>
      </c>
      <c r="V695" t="s">
        <v>2091</v>
      </c>
      <c r="W695" t="s">
        <v>2096</v>
      </c>
      <c r="X695">
        <v>4.7</v>
      </c>
      <c r="Y695">
        <f t="shared" si="43"/>
        <v>4.7</v>
      </c>
      <c r="Z695" s="14" t="str">
        <f>LEFT(Table1[[#This Row],[Rating After]],3)</f>
        <v>4.7</v>
      </c>
      <c r="AA695" s="11">
        <f>Table1[[#This Row],[Revenue ($)]]/(Table1[[#This Row],[Distance (KM)]])</f>
        <v>3.1740674955595027</v>
      </c>
    </row>
    <row r="696" spans="1:27" x14ac:dyDescent="0.3">
      <c r="A696" t="s">
        <v>320</v>
      </c>
      <c r="B696" s="1" t="s">
        <v>1320</v>
      </c>
      <c r="C696" s="1" t="s">
        <v>2111</v>
      </c>
      <c r="D696" s="1" t="s">
        <v>1332</v>
      </c>
      <c r="E696" s="1" t="str">
        <f t="shared" si="41"/>
        <v>2024/01/14</v>
      </c>
      <c r="F696" s="1" t="s">
        <v>1330</v>
      </c>
      <c r="G696" t="str">
        <f t="shared" si="44"/>
        <v>2024/01/14</v>
      </c>
      <c r="H696" s="13" t="s">
        <v>2161</v>
      </c>
      <c r="I696" s="7">
        <f>(Table1[[#This Row],[Actual Arrival]]-Table1[[#This Row],[Ezpected_Arrival_After]])*24</f>
        <v>5.0000000000582077</v>
      </c>
      <c r="J696" s="7">
        <f>(Table1[[#This Row],[Actual_Arrival After]]-Table1[[#This Row],[Ezpected_Arrival_After]])</f>
        <v>0</v>
      </c>
      <c r="K696" s="7">
        <f>IF(Table1[[#This Row],[Actual_Arrival After]]&lt;=Table1[[#This Row],[Ezpected_Arrival_After]],1,0)</f>
        <v>1</v>
      </c>
      <c r="L696" s="7">
        <f>(Table1[[#This Row],[Actual_Arrival After]]-Table1[[#This Row],[Dispatch_After]])</f>
        <v>1</v>
      </c>
      <c r="M696" t="s">
        <v>2027</v>
      </c>
      <c r="N696">
        <v>905</v>
      </c>
      <c r="O696" s="16">
        <v>4980</v>
      </c>
      <c r="P696" s="16">
        <v>719</v>
      </c>
      <c r="Q696">
        <v>17</v>
      </c>
      <c r="R696" t="str">
        <f t="shared" si="42"/>
        <v>OK</v>
      </c>
      <c r="S696" t="s">
        <v>2033</v>
      </c>
      <c r="T696" t="s">
        <v>2039</v>
      </c>
      <c r="U696" t="s">
        <v>2072</v>
      </c>
      <c r="V696" t="s">
        <v>2092</v>
      </c>
      <c r="W696" t="s">
        <v>2097</v>
      </c>
      <c r="X696">
        <v>4.5</v>
      </c>
      <c r="Y696">
        <f t="shared" si="43"/>
        <v>4.5</v>
      </c>
      <c r="Z696" s="14" t="str">
        <f>LEFT(Table1[[#This Row],[Rating After]],3)</f>
        <v>4.5</v>
      </c>
      <c r="AA696" s="11">
        <f>Table1[[#This Row],[Revenue ($)]]/(Table1[[#This Row],[Distance (KM)]])</f>
        <v>5.5027624309392262</v>
      </c>
    </row>
    <row r="697" spans="1:27" x14ac:dyDescent="0.3">
      <c r="A697" t="s">
        <v>319</v>
      </c>
      <c r="B697" s="1" t="s">
        <v>1319</v>
      </c>
      <c r="C697" s="1" t="s">
        <v>2111</v>
      </c>
      <c r="D697" s="1" t="s">
        <v>1331</v>
      </c>
      <c r="E697" s="1" t="str">
        <f t="shared" si="41"/>
        <v>2024/01/14</v>
      </c>
      <c r="F697" s="1" t="s">
        <v>1329</v>
      </c>
      <c r="G697" t="str">
        <f t="shared" si="44"/>
        <v>2024/01/14</v>
      </c>
      <c r="H697" s="13" t="s">
        <v>2161</v>
      </c>
      <c r="I697" s="7">
        <f>(Table1[[#This Row],[Actual Arrival]]-Table1[[#This Row],[Ezpected_Arrival_After]])*24</f>
        <v>3.9999999999417923</v>
      </c>
      <c r="J697" s="7">
        <f>(Table1[[#This Row],[Actual_Arrival After]]-Table1[[#This Row],[Ezpected_Arrival_After]])</f>
        <v>0</v>
      </c>
      <c r="K697" s="7">
        <f>IF(Table1[[#This Row],[Actual_Arrival After]]&lt;=Table1[[#This Row],[Ezpected_Arrival_After]],1,0)</f>
        <v>1</v>
      </c>
      <c r="L697" s="7">
        <f>(Table1[[#This Row],[Actual_Arrival After]]-Table1[[#This Row],[Dispatch_After]])</f>
        <v>1</v>
      </c>
      <c r="M697" t="s">
        <v>2029</v>
      </c>
      <c r="N697">
        <v>853</v>
      </c>
      <c r="O697" s="16">
        <v>3982</v>
      </c>
      <c r="P697" s="16">
        <v>161</v>
      </c>
      <c r="Q697">
        <v>7</v>
      </c>
      <c r="R697" t="str">
        <f t="shared" si="42"/>
        <v>OK</v>
      </c>
      <c r="S697" t="s">
        <v>2033</v>
      </c>
      <c r="T697" t="s">
        <v>2040</v>
      </c>
      <c r="U697" t="s">
        <v>2077</v>
      </c>
      <c r="V697" t="s">
        <v>2094</v>
      </c>
      <c r="W697" t="s">
        <v>2096</v>
      </c>
      <c r="Y697">
        <f t="shared" si="43"/>
        <v>4.1939759036144579</v>
      </c>
      <c r="Z697" s="14" t="str">
        <f>LEFT(Table1[[#This Row],[Rating After]],3)</f>
        <v>4.1</v>
      </c>
      <c r="AA697" s="11">
        <f>Table1[[#This Row],[Revenue ($)]]/(Table1[[#This Row],[Distance (KM)]])</f>
        <v>4.6682297772567409</v>
      </c>
    </row>
    <row r="698" spans="1:27" x14ac:dyDescent="0.3">
      <c r="A698" t="s">
        <v>318</v>
      </c>
      <c r="B698" s="1" t="s">
        <v>1318</v>
      </c>
      <c r="C698" s="1" t="s">
        <v>2111</v>
      </c>
      <c r="D698" s="1" t="s">
        <v>1330</v>
      </c>
      <c r="E698" s="1" t="str">
        <f t="shared" si="41"/>
        <v>2024/01/14</v>
      </c>
      <c r="F698" s="1" t="s">
        <v>1328</v>
      </c>
      <c r="G698" t="str">
        <f t="shared" si="44"/>
        <v>2024/01/14</v>
      </c>
      <c r="H698" s="13" t="s">
        <v>2161</v>
      </c>
      <c r="I698" s="7">
        <f>(Table1[[#This Row],[Actual Arrival]]-Table1[[#This Row],[Ezpected_Arrival_After]])*24</f>
        <v>3</v>
      </c>
      <c r="J698" s="7">
        <f>(Table1[[#This Row],[Actual_Arrival After]]-Table1[[#This Row],[Ezpected_Arrival_After]])</f>
        <v>0</v>
      </c>
      <c r="K698" s="7">
        <f>IF(Table1[[#This Row],[Actual_Arrival After]]&lt;=Table1[[#This Row],[Ezpected_Arrival_After]],1,0)</f>
        <v>1</v>
      </c>
      <c r="L698" s="7">
        <f>(Table1[[#This Row],[Actual_Arrival After]]-Table1[[#This Row],[Dispatch_After]])</f>
        <v>1</v>
      </c>
      <c r="M698" t="s">
        <v>2028</v>
      </c>
      <c r="N698">
        <v>478</v>
      </c>
      <c r="O698" s="16">
        <v>1938</v>
      </c>
      <c r="P698" s="16">
        <v>238</v>
      </c>
      <c r="Q698">
        <v>16</v>
      </c>
      <c r="R698" t="str">
        <f t="shared" si="42"/>
        <v>OK</v>
      </c>
      <c r="S698" t="s">
        <v>2033</v>
      </c>
      <c r="T698" t="s">
        <v>2037</v>
      </c>
      <c r="U698" t="s">
        <v>2068</v>
      </c>
      <c r="V698" t="s">
        <v>2094</v>
      </c>
      <c r="W698" t="s">
        <v>2096</v>
      </c>
      <c r="X698">
        <v>3.8</v>
      </c>
      <c r="Y698">
        <f t="shared" si="43"/>
        <v>3.8</v>
      </c>
      <c r="Z698" s="14" t="str">
        <f>LEFT(Table1[[#This Row],[Rating After]],3)</f>
        <v>3.8</v>
      </c>
      <c r="AA698" s="11">
        <f>Table1[[#This Row],[Revenue ($)]]/(Table1[[#This Row],[Distance (KM)]])</f>
        <v>4.0543933054393309</v>
      </c>
    </row>
    <row r="699" spans="1:27" x14ac:dyDescent="0.3">
      <c r="A699" t="s">
        <v>317</v>
      </c>
      <c r="B699" s="1" t="s">
        <v>1317</v>
      </c>
      <c r="C699" s="1" t="s">
        <v>2111</v>
      </c>
      <c r="D699" s="1" t="s">
        <v>1329</v>
      </c>
      <c r="E699" s="1" t="str">
        <f t="shared" si="41"/>
        <v>2024/01/14</v>
      </c>
      <c r="F699" s="1" t="s">
        <v>1327</v>
      </c>
      <c r="G699" t="str">
        <f t="shared" si="44"/>
        <v>2024/01/14</v>
      </c>
      <c r="H699" s="13" t="s">
        <v>2161</v>
      </c>
      <c r="I699" s="7">
        <f>(Table1[[#This Row],[Actual Arrival]]-Table1[[#This Row],[Ezpected_Arrival_After]])*24</f>
        <v>2.0000000000582077</v>
      </c>
      <c r="J699" s="7">
        <f>(Table1[[#This Row],[Actual_Arrival After]]-Table1[[#This Row],[Ezpected_Arrival_After]])</f>
        <v>0</v>
      </c>
      <c r="K699" s="7">
        <f>IF(Table1[[#This Row],[Actual_Arrival After]]&lt;=Table1[[#This Row],[Ezpected_Arrival_After]],1,0)</f>
        <v>1</v>
      </c>
      <c r="L699" s="7">
        <f>(Table1[[#This Row],[Actual_Arrival After]]-Table1[[#This Row],[Dispatch_After]])</f>
        <v>1</v>
      </c>
      <c r="M699" t="s">
        <v>2028</v>
      </c>
      <c r="N699">
        <v>623</v>
      </c>
      <c r="O699" s="16">
        <v>4042</v>
      </c>
      <c r="P699" s="16">
        <v>457</v>
      </c>
      <c r="Q699">
        <v>28</v>
      </c>
      <c r="R699" t="str">
        <f t="shared" si="42"/>
        <v>OK</v>
      </c>
      <c r="S699" t="s">
        <v>2035</v>
      </c>
      <c r="T699" t="s">
        <v>2040</v>
      </c>
      <c r="U699" t="s">
        <v>2078</v>
      </c>
      <c r="V699" t="s">
        <v>2093</v>
      </c>
      <c r="W699" t="s">
        <v>2096</v>
      </c>
      <c r="Y699">
        <f t="shared" si="43"/>
        <v>4.2184210526315784</v>
      </c>
      <c r="Z699" s="14" t="str">
        <f>LEFT(Table1[[#This Row],[Rating After]],3)</f>
        <v>4.2</v>
      </c>
      <c r="AA699" s="11">
        <f>Table1[[#This Row],[Revenue ($)]]/(Table1[[#This Row],[Distance (KM)]])</f>
        <v>6.4879614767255216</v>
      </c>
    </row>
    <row r="700" spans="1:27" x14ac:dyDescent="0.3">
      <c r="A700" t="s">
        <v>316</v>
      </c>
      <c r="B700" s="1" t="s">
        <v>1316</v>
      </c>
      <c r="C700" s="1" t="s">
        <v>2111</v>
      </c>
      <c r="D700" s="1" t="s">
        <v>1328</v>
      </c>
      <c r="E700" s="1" t="str">
        <f t="shared" si="41"/>
        <v>2024/01/14</v>
      </c>
      <c r="F700" s="1" t="s">
        <v>1326</v>
      </c>
      <c r="G700" t="str">
        <f t="shared" si="44"/>
        <v>2024/01/13</v>
      </c>
      <c r="H700" s="13" t="s">
        <v>2161</v>
      </c>
      <c r="I700" s="7">
        <f>(Table1[[#This Row],[Actual Arrival]]-Table1[[#This Row],[Ezpected_Arrival_After]])*24</f>
        <v>24.999999999941792</v>
      </c>
      <c r="J700" s="7">
        <f>(Table1[[#This Row],[Actual_Arrival After]]-Table1[[#This Row],[Ezpected_Arrival_After]])</f>
        <v>1</v>
      </c>
      <c r="K700" s="7">
        <f>IF(Table1[[#This Row],[Actual_Arrival After]]&lt;=Table1[[#This Row],[Ezpected_Arrival_After]],1,0)</f>
        <v>0</v>
      </c>
      <c r="L700" s="7">
        <f>(Table1[[#This Row],[Actual_Arrival After]]-Table1[[#This Row],[Dispatch_After]])</f>
        <v>1</v>
      </c>
      <c r="M700" t="s">
        <v>2032</v>
      </c>
      <c r="N700">
        <v>778</v>
      </c>
      <c r="O700" s="16">
        <v>1288</v>
      </c>
      <c r="P700" s="16">
        <v>384</v>
      </c>
      <c r="Q700">
        <v>4</v>
      </c>
      <c r="R700" t="str">
        <f t="shared" si="42"/>
        <v>OK</v>
      </c>
      <c r="S700" t="s">
        <v>2036</v>
      </c>
      <c r="T700" t="s">
        <v>2037</v>
      </c>
      <c r="U700" t="s">
        <v>2044</v>
      </c>
      <c r="V700" t="s">
        <v>2091</v>
      </c>
      <c r="W700" t="s">
        <v>2097</v>
      </c>
      <c r="Y700">
        <f t="shared" si="43"/>
        <v>4.2415584415584409</v>
      </c>
      <c r="Z700" s="14" t="str">
        <f>LEFT(Table1[[#This Row],[Rating After]],3)</f>
        <v>4.2</v>
      </c>
      <c r="AA700" s="11">
        <f>Table1[[#This Row],[Revenue ($)]]/(Table1[[#This Row],[Distance (KM)]])</f>
        <v>1.6555269922879177</v>
      </c>
    </row>
    <row r="701" spans="1:27" x14ac:dyDescent="0.3">
      <c r="A701" t="s">
        <v>315</v>
      </c>
      <c r="B701" s="1" t="s">
        <v>1315</v>
      </c>
      <c r="C701" s="1" t="s">
        <v>2111</v>
      </c>
      <c r="D701" s="1" t="s">
        <v>1327</v>
      </c>
      <c r="E701" s="1" t="str">
        <f t="shared" si="41"/>
        <v>2024/01/14</v>
      </c>
      <c r="F701" s="1" t="s">
        <v>1325</v>
      </c>
      <c r="G701" t="str">
        <f t="shared" si="44"/>
        <v>2024/01/13</v>
      </c>
      <c r="H701" s="13" t="s">
        <v>2161</v>
      </c>
      <c r="I701" s="7">
        <f>(Table1[[#This Row],[Actual Arrival]]-Table1[[#This Row],[Ezpected_Arrival_After]])*24</f>
        <v>24</v>
      </c>
      <c r="J701" s="7">
        <f>(Table1[[#This Row],[Actual_Arrival After]]-Table1[[#This Row],[Ezpected_Arrival_After]])</f>
        <v>1</v>
      </c>
      <c r="K701" s="7">
        <f>IF(Table1[[#This Row],[Actual_Arrival After]]&lt;=Table1[[#This Row],[Ezpected_Arrival_After]],1,0)</f>
        <v>0</v>
      </c>
      <c r="L701" s="7">
        <f>(Table1[[#This Row],[Actual_Arrival After]]-Table1[[#This Row],[Dispatch_After]])</f>
        <v>1</v>
      </c>
      <c r="M701" t="s">
        <v>2031</v>
      </c>
      <c r="N701">
        <v>495</v>
      </c>
      <c r="O701" s="16">
        <v>4638</v>
      </c>
      <c r="P701" s="16">
        <v>257</v>
      </c>
      <c r="Q701">
        <v>9</v>
      </c>
      <c r="R701" t="str">
        <f t="shared" si="42"/>
        <v>OK</v>
      </c>
      <c r="S701" t="s">
        <v>2035</v>
      </c>
      <c r="T701" t="s">
        <v>2037</v>
      </c>
      <c r="U701" t="s">
        <v>2063</v>
      </c>
      <c r="V701" t="s">
        <v>2094</v>
      </c>
      <c r="W701" t="s">
        <v>2096</v>
      </c>
      <c r="X701">
        <v>4.2</v>
      </c>
      <c r="Y701">
        <f t="shared" si="43"/>
        <v>4.2</v>
      </c>
      <c r="Z701" s="14" t="str">
        <f>LEFT(Table1[[#This Row],[Rating After]],3)</f>
        <v>4.2</v>
      </c>
      <c r="AA701" s="11">
        <f>Table1[[#This Row],[Revenue ($)]]/(Table1[[#This Row],[Distance (KM)]])</f>
        <v>9.3696969696969692</v>
      </c>
    </row>
    <row r="702" spans="1:27" x14ac:dyDescent="0.3">
      <c r="A702" t="s">
        <v>314</v>
      </c>
      <c r="B702" s="1" t="s">
        <v>1314</v>
      </c>
      <c r="C702" s="1" t="s">
        <v>2111</v>
      </c>
      <c r="D702" s="1" t="s">
        <v>1326</v>
      </c>
      <c r="E702" s="1" t="str">
        <f t="shared" si="41"/>
        <v>2024/01/13</v>
      </c>
      <c r="F702" s="1" t="s">
        <v>1324</v>
      </c>
      <c r="G702" t="str">
        <f t="shared" si="44"/>
        <v>2024/01/13</v>
      </c>
      <c r="H702" s="13" t="s">
        <v>2161</v>
      </c>
      <c r="I702" s="7">
        <f>(Table1[[#This Row],[Actual Arrival]]-Table1[[#This Row],[Ezpected_Arrival_After]])*24</f>
        <v>23.000000000058208</v>
      </c>
      <c r="J702" s="7">
        <f>(Table1[[#This Row],[Actual_Arrival After]]-Table1[[#This Row],[Ezpected_Arrival_After]])</f>
        <v>0</v>
      </c>
      <c r="K702" s="7">
        <f>IF(Table1[[#This Row],[Actual_Arrival After]]&lt;=Table1[[#This Row],[Ezpected_Arrival_After]],1,0)</f>
        <v>1</v>
      </c>
      <c r="L702" s="7">
        <f>(Table1[[#This Row],[Actual_Arrival After]]-Table1[[#This Row],[Dispatch_After]])</f>
        <v>0</v>
      </c>
      <c r="M702" t="s">
        <v>2028</v>
      </c>
      <c r="N702">
        <v>395</v>
      </c>
      <c r="O702" s="16">
        <v>1330</v>
      </c>
      <c r="P702" s="16">
        <v>77</v>
      </c>
      <c r="Q702">
        <v>29</v>
      </c>
      <c r="R702" t="str">
        <f t="shared" si="42"/>
        <v>OK</v>
      </c>
      <c r="S702" t="s">
        <v>2033</v>
      </c>
      <c r="T702" t="s">
        <v>2038</v>
      </c>
      <c r="U702" t="s">
        <v>2060</v>
      </c>
      <c r="V702" t="s">
        <v>2095</v>
      </c>
      <c r="W702" t="s">
        <v>2097</v>
      </c>
      <c r="Y702">
        <f t="shared" si="43"/>
        <v>4.3559999999999981</v>
      </c>
      <c r="Z702" s="14" t="str">
        <f>LEFT(Table1[[#This Row],[Rating After]],3)</f>
        <v>4.3</v>
      </c>
      <c r="AA702" s="11">
        <f>Table1[[#This Row],[Revenue ($)]]/(Table1[[#This Row],[Distance (KM)]])</f>
        <v>3.3670886075949369</v>
      </c>
    </row>
    <row r="703" spans="1:27" x14ac:dyDescent="0.3">
      <c r="A703" t="s">
        <v>313</v>
      </c>
      <c r="B703" s="1" t="s">
        <v>1313</v>
      </c>
      <c r="C703" s="1" t="s">
        <v>2111</v>
      </c>
      <c r="D703" s="1" t="s">
        <v>1325</v>
      </c>
      <c r="E703" s="1" t="str">
        <f t="shared" si="41"/>
        <v>2024/01/13</v>
      </c>
      <c r="F703" s="1" t="s">
        <v>1323</v>
      </c>
      <c r="G703" t="str">
        <f t="shared" si="44"/>
        <v>2024/01/13</v>
      </c>
      <c r="H703" s="13" t="s">
        <v>2161</v>
      </c>
      <c r="I703" s="7">
        <f>(Table1[[#This Row],[Actual Arrival]]-Table1[[#This Row],[Ezpected_Arrival_After]])*24</f>
        <v>21.999999999941792</v>
      </c>
      <c r="J703" s="7">
        <f>(Table1[[#This Row],[Actual_Arrival After]]-Table1[[#This Row],[Ezpected_Arrival_After]])</f>
        <v>0</v>
      </c>
      <c r="K703" s="7">
        <f>IF(Table1[[#This Row],[Actual_Arrival After]]&lt;=Table1[[#This Row],[Ezpected_Arrival_After]],1,0)</f>
        <v>1</v>
      </c>
      <c r="L703" s="7">
        <f>(Table1[[#This Row],[Actual_Arrival After]]-Table1[[#This Row],[Dispatch_After]])</f>
        <v>0</v>
      </c>
      <c r="M703" t="s">
        <v>2030</v>
      </c>
      <c r="N703">
        <v>876</v>
      </c>
      <c r="O703" s="16">
        <v>3936</v>
      </c>
      <c r="P703" s="16">
        <v>298</v>
      </c>
      <c r="Q703">
        <v>10</v>
      </c>
      <c r="R703" t="str">
        <f t="shared" si="42"/>
        <v>OK</v>
      </c>
      <c r="S703" t="s">
        <v>2033</v>
      </c>
      <c r="T703" t="s">
        <v>2037</v>
      </c>
      <c r="U703" t="s">
        <v>2062</v>
      </c>
      <c r="V703" t="s">
        <v>2094</v>
      </c>
      <c r="W703" t="s">
        <v>2096</v>
      </c>
      <c r="X703">
        <v>3.8</v>
      </c>
      <c r="Y703">
        <f t="shared" si="43"/>
        <v>3.8</v>
      </c>
      <c r="Z703" s="14" t="str">
        <f>LEFT(Table1[[#This Row],[Rating After]],3)</f>
        <v>3.8</v>
      </c>
      <c r="AA703" s="11">
        <f>Table1[[#This Row],[Revenue ($)]]/(Table1[[#This Row],[Distance (KM)]])</f>
        <v>4.493150684931507</v>
      </c>
    </row>
    <row r="704" spans="1:27" x14ac:dyDescent="0.3">
      <c r="A704" t="s">
        <v>312</v>
      </c>
      <c r="B704" s="1" t="s">
        <v>1312</v>
      </c>
      <c r="C704" s="1" t="s">
        <v>2111</v>
      </c>
      <c r="D704" s="1" t="s">
        <v>1324</v>
      </c>
      <c r="E704" s="1" t="str">
        <f t="shared" si="41"/>
        <v>2024/01/13</v>
      </c>
      <c r="F704" s="1" t="s">
        <v>1322</v>
      </c>
      <c r="G704" t="str">
        <f t="shared" si="44"/>
        <v>2024/01/13</v>
      </c>
      <c r="H704" s="13" t="s">
        <v>2161</v>
      </c>
      <c r="I704" s="7">
        <f>(Table1[[#This Row],[Actual Arrival]]-Table1[[#This Row],[Ezpected_Arrival_After]])*24</f>
        <v>21</v>
      </c>
      <c r="J704" s="7">
        <f>(Table1[[#This Row],[Actual_Arrival After]]-Table1[[#This Row],[Ezpected_Arrival_After]])</f>
        <v>0</v>
      </c>
      <c r="K704" s="7">
        <f>IF(Table1[[#This Row],[Actual_Arrival After]]&lt;=Table1[[#This Row],[Ezpected_Arrival_After]],1,0)</f>
        <v>1</v>
      </c>
      <c r="L704" s="7">
        <f>(Table1[[#This Row],[Actual_Arrival After]]-Table1[[#This Row],[Dispatch_After]])</f>
        <v>0</v>
      </c>
      <c r="M704" t="s">
        <v>2030</v>
      </c>
      <c r="N704">
        <v>744</v>
      </c>
      <c r="O704" s="16">
        <v>1976</v>
      </c>
      <c r="P704" s="16">
        <v>144</v>
      </c>
      <c r="Q704">
        <v>10</v>
      </c>
      <c r="R704" t="str">
        <f t="shared" si="42"/>
        <v>OK</v>
      </c>
      <c r="S704" t="s">
        <v>2034</v>
      </c>
      <c r="T704" t="s">
        <v>2040</v>
      </c>
      <c r="U704" t="s">
        <v>2065</v>
      </c>
      <c r="V704" t="s">
        <v>2091</v>
      </c>
      <c r="W704" t="s">
        <v>2096</v>
      </c>
      <c r="X704">
        <v>4.5</v>
      </c>
      <c r="Y704">
        <f t="shared" si="43"/>
        <v>4.5</v>
      </c>
      <c r="Z704" s="14" t="str">
        <f>LEFT(Table1[[#This Row],[Rating After]],3)</f>
        <v>4.5</v>
      </c>
      <c r="AA704" s="11">
        <f>Table1[[#This Row],[Revenue ($)]]/(Table1[[#This Row],[Distance (KM)]])</f>
        <v>2.6559139784946235</v>
      </c>
    </row>
    <row r="705" spans="1:27" x14ac:dyDescent="0.3">
      <c r="A705" t="s">
        <v>311</v>
      </c>
      <c r="B705" s="1" t="s">
        <v>1311</v>
      </c>
      <c r="C705" s="1" t="s">
        <v>2111</v>
      </c>
      <c r="D705" s="1" t="s">
        <v>1323</v>
      </c>
      <c r="E705" s="1" t="str">
        <f t="shared" si="41"/>
        <v>2024/01/13</v>
      </c>
      <c r="F705" s="1" t="s">
        <v>1321</v>
      </c>
      <c r="G705" t="str">
        <f t="shared" si="44"/>
        <v>2024/01/13</v>
      </c>
      <c r="H705" s="13" t="s">
        <v>2161</v>
      </c>
      <c r="I705" s="7">
        <f>(Table1[[#This Row],[Actual Arrival]]-Table1[[#This Row],[Ezpected_Arrival_After]])*24</f>
        <v>20.000000000058208</v>
      </c>
      <c r="J705" s="7">
        <f>(Table1[[#This Row],[Actual_Arrival After]]-Table1[[#This Row],[Ezpected_Arrival_After]])</f>
        <v>0</v>
      </c>
      <c r="K705" s="7">
        <f>IF(Table1[[#This Row],[Actual_Arrival After]]&lt;=Table1[[#This Row],[Ezpected_Arrival_After]],1,0)</f>
        <v>1</v>
      </c>
      <c r="L705" s="7">
        <f>(Table1[[#This Row],[Actual_Arrival After]]-Table1[[#This Row],[Dispatch_After]])</f>
        <v>0</v>
      </c>
      <c r="M705" t="s">
        <v>2027</v>
      </c>
      <c r="N705">
        <v>317</v>
      </c>
      <c r="O705" s="16">
        <v>1052</v>
      </c>
      <c r="P705" s="16">
        <v>185</v>
      </c>
      <c r="Q705">
        <v>27</v>
      </c>
      <c r="R705" t="str">
        <f t="shared" si="42"/>
        <v>OK</v>
      </c>
      <c r="S705" t="s">
        <v>2033</v>
      </c>
      <c r="T705" t="s">
        <v>2038</v>
      </c>
      <c r="U705" t="s">
        <v>2082</v>
      </c>
      <c r="V705" t="s">
        <v>2095</v>
      </c>
      <c r="W705" t="s">
        <v>2097</v>
      </c>
      <c r="X705">
        <v>4.7</v>
      </c>
      <c r="Y705">
        <f t="shared" si="43"/>
        <v>4.7</v>
      </c>
      <c r="Z705" s="14" t="str">
        <f>LEFT(Table1[[#This Row],[Rating After]],3)</f>
        <v>4.7</v>
      </c>
      <c r="AA705" s="11">
        <f>Table1[[#This Row],[Revenue ($)]]/(Table1[[#This Row],[Distance (KM)]])</f>
        <v>3.3186119873817033</v>
      </c>
    </row>
    <row r="706" spans="1:27" x14ac:dyDescent="0.3">
      <c r="A706" t="s">
        <v>310</v>
      </c>
      <c r="B706" s="1" t="s">
        <v>1310</v>
      </c>
      <c r="C706" s="1" t="s">
        <v>2111</v>
      </c>
      <c r="D706" s="1" t="s">
        <v>1322</v>
      </c>
      <c r="E706" s="1" t="str">
        <f t="shared" ref="E706:E769" si="45">TEXT(D706,"yyyy/mm/dd")</f>
        <v>2024/01/13</v>
      </c>
      <c r="F706" s="1" t="s">
        <v>1320</v>
      </c>
      <c r="G706" t="str">
        <f t="shared" si="44"/>
        <v>2024/01/13</v>
      </c>
      <c r="H706" s="13" t="s">
        <v>2161</v>
      </c>
      <c r="I706" s="7">
        <f>(Table1[[#This Row],[Actual Arrival]]-Table1[[#This Row],[Ezpected_Arrival_After]])*24</f>
        <v>18.999999999941792</v>
      </c>
      <c r="J706" s="7">
        <f>(Table1[[#This Row],[Actual_Arrival After]]-Table1[[#This Row],[Ezpected_Arrival_After]])</f>
        <v>0</v>
      </c>
      <c r="K706" s="7">
        <f>IF(Table1[[#This Row],[Actual_Arrival After]]&lt;=Table1[[#This Row],[Ezpected_Arrival_After]],1,0)</f>
        <v>1</v>
      </c>
      <c r="L706" s="7">
        <f>(Table1[[#This Row],[Actual_Arrival After]]-Table1[[#This Row],[Dispatch_After]])</f>
        <v>0</v>
      </c>
      <c r="M706" t="s">
        <v>2029</v>
      </c>
      <c r="N706">
        <v>554</v>
      </c>
      <c r="O706" s="16">
        <v>2810</v>
      </c>
      <c r="P706" s="16">
        <v>235</v>
      </c>
      <c r="Q706">
        <v>28</v>
      </c>
      <c r="R706" t="str">
        <f t="shared" ref="R706:R769" si="46">IF(Q706&lt;=0, "Flag Record", "OK")</f>
        <v>OK</v>
      </c>
      <c r="S706" t="s">
        <v>2035</v>
      </c>
      <c r="T706" t="s">
        <v>2038</v>
      </c>
      <c r="U706" t="s">
        <v>2041</v>
      </c>
      <c r="V706" t="s">
        <v>2094</v>
      </c>
      <c r="W706" t="s">
        <v>2097</v>
      </c>
      <c r="X706">
        <v>3.8</v>
      </c>
      <c r="Y706">
        <f t="shared" ref="Y706:Y769" si="47">IF(ISBLANK(X706), AVERAGEIFS(X:X, V:V, V706, W:W, W706), X706)</f>
        <v>3.8</v>
      </c>
      <c r="Z706" s="14" t="str">
        <f>LEFT(Table1[[#This Row],[Rating After]],3)</f>
        <v>3.8</v>
      </c>
      <c r="AA706" s="11">
        <f>Table1[[#This Row],[Revenue ($)]]/(Table1[[#This Row],[Distance (KM)]])</f>
        <v>5.0722021660649821</v>
      </c>
    </row>
    <row r="707" spans="1:27" x14ac:dyDescent="0.3">
      <c r="A707" t="s">
        <v>309</v>
      </c>
      <c r="B707" s="1" t="s">
        <v>1309</v>
      </c>
      <c r="C707" s="1" t="s">
        <v>2111</v>
      </c>
      <c r="D707" s="1" t="s">
        <v>1321</v>
      </c>
      <c r="E707" s="1" t="str">
        <f t="shared" si="45"/>
        <v>2024/01/13</v>
      </c>
      <c r="F707" s="1" t="s">
        <v>1319</v>
      </c>
      <c r="G707" t="str">
        <f t="shared" si="44"/>
        <v>2024/01/13</v>
      </c>
      <c r="H707" s="13" t="s">
        <v>2161</v>
      </c>
      <c r="I707" s="7">
        <f>(Table1[[#This Row],[Actual Arrival]]-Table1[[#This Row],[Ezpected_Arrival_After]])*24</f>
        <v>18</v>
      </c>
      <c r="J707" s="7">
        <f>(Table1[[#This Row],[Actual_Arrival After]]-Table1[[#This Row],[Ezpected_Arrival_After]])</f>
        <v>0</v>
      </c>
      <c r="K707" s="7">
        <f>IF(Table1[[#This Row],[Actual_Arrival After]]&lt;=Table1[[#This Row],[Ezpected_Arrival_After]],1,0)</f>
        <v>1</v>
      </c>
      <c r="L707" s="7">
        <f>(Table1[[#This Row],[Actual_Arrival After]]-Table1[[#This Row],[Dispatch_After]])</f>
        <v>0</v>
      </c>
      <c r="M707" t="s">
        <v>2032</v>
      </c>
      <c r="N707">
        <v>846</v>
      </c>
      <c r="O707" s="16">
        <v>1950</v>
      </c>
      <c r="P707" s="16">
        <v>621</v>
      </c>
      <c r="Q707">
        <v>20</v>
      </c>
      <c r="R707" t="str">
        <f t="shared" si="46"/>
        <v>OK</v>
      </c>
      <c r="S707" t="s">
        <v>2033</v>
      </c>
      <c r="T707" t="s">
        <v>2040</v>
      </c>
      <c r="U707" t="s">
        <v>2069</v>
      </c>
      <c r="V707" t="s">
        <v>2095</v>
      </c>
      <c r="W707" t="s">
        <v>2097</v>
      </c>
      <c r="X707">
        <v>4.5</v>
      </c>
      <c r="Y707">
        <f t="shared" si="47"/>
        <v>4.5</v>
      </c>
      <c r="Z707" s="14" t="str">
        <f>LEFT(Table1[[#This Row],[Rating After]],3)</f>
        <v>4.5</v>
      </c>
      <c r="AA707" s="11">
        <f>Table1[[#This Row],[Revenue ($)]]/(Table1[[#This Row],[Distance (KM)]])</f>
        <v>2.3049645390070923</v>
      </c>
    </row>
    <row r="708" spans="1:27" x14ac:dyDescent="0.3">
      <c r="A708" t="s">
        <v>308</v>
      </c>
      <c r="B708" s="1" t="s">
        <v>1308</v>
      </c>
      <c r="C708" s="1" t="s">
        <v>2111</v>
      </c>
      <c r="D708" s="1" t="s">
        <v>1320</v>
      </c>
      <c r="E708" s="1" t="str">
        <f t="shared" si="45"/>
        <v>2024/01/13</v>
      </c>
      <c r="F708" s="1" t="s">
        <v>1318</v>
      </c>
      <c r="G708" t="str">
        <f t="shared" si="44"/>
        <v>2024/01/13</v>
      </c>
      <c r="H708" s="13" t="s">
        <v>2161</v>
      </c>
      <c r="I708" s="7">
        <f>(Table1[[#This Row],[Actual Arrival]]-Table1[[#This Row],[Ezpected_Arrival_After]])*24</f>
        <v>17.000000000058208</v>
      </c>
      <c r="J708" s="7">
        <f>(Table1[[#This Row],[Actual_Arrival After]]-Table1[[#This Row],[Ezpected_Arrival_After]])</f>
        <v>0</v>
      </c>
      <c r="K708" s="7">
        <f>IF(Table1[[#This Row],[Actual_Arrival After]]&lt;=Table1[[#This Row],[Ezpected_Arrival_After]],1,0)</f>
        <v>1</v>
      </c>
      <c r="L708" s="7">
        <f>(Table1[[#This Row],[Actual_Arrival After]]-Table1[[#This Row],[Dispatch_After]])</f>
        <v>0</v>
      </c>
      <c r="M708" t="s">
        <v>2029</v>
      </c>
      <c r="N708">
        <v>55</v>
      </c>
      <c r="O708" s="16">
        <v>1369</v>
      </c>
      <c r="P708" s="16">
        <v>182</v>
      </c>
      <c r="Q708">
        <v>2</v>
      </c>
      <c r="R708" t="str">
        <f t="shared" si="46"/>
        <v>OK</v>
      </c>
      <c r="S708" t="s">
        <v>2035</v>
      </c>
      <c r="T708" t="s">
        <v>2039</v>
      </c>
      <c r="U708" t="s">
        <v>2055</v>
      </c>
      <c r="V708" t="s">
        <v>2092</v>
      </c>
      <c r="W708" t="s">
        <v>2096</v>
      </c>
      <c r="X708">
        <v>4</v>
      </c>
      <c r="Y708">
        <f t="shared" si="47"/>
        <v>4</v>
      </c>
      <c r="Z708" s="14" t="str">
        <f>LEFT(Table1[[#This Row],[Rating After]],3)</f>
        <v>4</v>
      </c>
      <c r="AA708" s="11">
        <f>Table1[[#This Row],[Revenue ($)]]/(Table1[[#This Row],[Distance (KM)]])</f>
        <v>24.890909090909091</v>
      </c>
    </row>
    <row r="709" spans="1:27" x14ac:dyDescent="0.3">
      <c r="A709" t="s">
        <v>307</v>
      </c>
      <c r="B709" s="1" t="s">
        <v>1307</v>
      </c>
      <c r="C709" s="1" t="s">
        <v>2111</v>
      </c>
      <c r="D709" s="1" t="s">
        <v>1319</v>
      </c>
      <c r="E709" s="1" t="str">
        <f t="shared" si="45"/>
        <v>2024/01/13</v>
      </c>
      <c r="F709" s="1" t="s">
        <v>1317</v>
      </c>
      <c r="G709" t="str">
        <f t="shared" si="44"/>
        <v>2024/01/13</v>
      </c>
      <c r="H709" s="13" t="s">
        <v>2161</v>
      </c>
      <c r="I709" s="7">
        <f>(Table1[[#This Row],[Actual Arrival]]-Table1[[#This Row],[Ezpected_Arrival_After]])*24</f>
        <v>15.999999999941792</v>
      </c>
      <c r="J709" s="7">
        <f>(Table1[[#This Row],[Actual_Arrival After]]-Table1[[#This Row],[Ezpected_Arrival_After]])</f>
        <v>0</v>
      </c>
      <c r="K709" s="7">
        <f>IF(Table1[[#This Row],[Actual_Arrival After]]&lt;=Table1[[#This Row],[Ezpected_Arrival_After]],1,0)</f>
        <v>1</v>
      </c>
      <c r="L709" s="7">
        <f>(Table1[[#This Row],[Actual_Arrival After]]-Table1[[#This Row],[Dispatch_After]])</f>
        <v>0</v>
      </c>
      <c r="M709" t="s">
        <v>2030</v>
      </c>
      <c r="N709">
        <v>385</v>
      </c>
      <c r="O709" s="16">
        <v>2827</v>
      </c>
      <c r="P709" s="16">
        <v>630</v>
      </c>
      <c r="Q709">
        <v>25</v>
      </c>
      <c r="R709" t="str">
        <f t="shared" si="46"/>
        <v>OK</v>
      </c>
      <c r="S709" t="s">
        <v>2036</v>
      </c>
      <c r="T709" t="s">
        <v>2039</v>
      </c>
      <c r="U709" t="s">
        <v>2087</v>
      </c>
      <c r="V709" t="s">
        <v>2092</v>
      </c>
      <c r="W709" t="s">
        <v>2096</v>
      </c>
      <c r="X709">
        <v>4.2</v>
      </c>
      <c r="Y709">
        <f t="shared" si="47"/>
        <v>4.2</v>
      </c>
      <c r="Z709" s="14" t="str">
        <f>LEFT(Table1[[#This Row],[Rating After]],3)</f>
        <v>4.2</v>
      </c>
      <c r="AA709" s="11">
        <f>Table1[[#This Row],[Revenue ($)]]/(Table1[[#This Row],[Distance (KM)]])</f>
        <v>7.3428571428571425</v>
      </c>
    </row>
    <row r="710" spans="1:27" x14ac:dyDescent="0.3">
      <c r="A710" t="s">
        <v>306</v>
      </c>
      <c r="B710" s="1" t="s">
        <v>1306</v>
      </c>
      <c r="C710" s="1" t="s">
        <v>2111</v>
      </c>
      <c r="D710" s="1" t="s">
        <v>1318</v>
      </c>
      <c r="E710" s="1" t="str">
        <f t="shared" si="45"/>
        <v>2024/01/13</v>
      </c>
      <c r="F710" s="1" t="s">
        <v>1316</v>
      </c>
      <c r="G710" t="str">
        <f t="shared" si="44"/>
        <v>2024/01/13</v>
      </c>
      <c r="H710" s="13" t="s">
        <v>2161</v>
      </c>
      <c r="I710" s="7">
        <f>(Table1[[#This Row],[Actual Arrival]]-Table1[[#This Row],[Ezpected_Arrival_After]])*24</f>
        <v>15</v>
      </c>
      <c r="J710" s="7">
        <f>(Table1[[#This Row],[Actual_Arrival After]]-Table1[[#This Row],[Ezpected_Arrival_After]])</f>
        <v>0</v>
      </c>
      <c r="K710" s="7">
        <f>IF(Table1[[#This Row],[Actual_Arrival After]]&lt;=Table1[[#This Row],[Ezpected_Arrival_After]],1,0)</f>
        <v>1</v>
      </c>
      <c r="L710" s="7">
        <f>(Table1[[#This Row],[Actual_Arrival After]]-Table1[[#This Row],[Dispatch_After]])</f>
        <v>0</v>
      </c>
      <c r="M710" t="s">
        <v>2029</v>
      </c>
      <c r="N710">
        <v>400</v>
      </c>
      <c r="O710" s="16">
        <v>1297</v>
      </c>
      <c r="P710" s="16">
        <v>138</v>
      </c>
      <c r="Q710">
        <v>6</v>
      </c>
      <c r="R710" t="str">
        <f t="shared" si="46"/>
        <v>OK</v>
      </c>
      <c r="S710" t="s">
        <v>2035</v>
      </c>
      <c r="T710" t="s">
        <v>2038</v>
      </c>
      <c r="U710" t="s">
        <v>2054</v>
      </c>
      <c r="V710" t="s">
        <v>2091</v>
      </c>
      <c r="W710" t="s">
        <v>2097</v>
      </c>
      <c r="X710">
        <v>4</v>
      </c>
      <c r="Y710">
        <f t="shared" si="47"/>
        <v>4</v>
      </c>
      <c r="Z710" s="14" t="str">
        <f>LEFT(Table1[[#This Row],[Rating After]],3)</f>
        <v>4</v>
      </c>
      <c r="AA710" s="11">
        <f>Table1[[#This Row],[Revenue ($)]]/(Table1[[#This Row],[Distance (KM)]])</f>
        <v>3.2425000000000002</v>
      </c>
    </row>
    <row r="711" spans="1:27" x14ac:dyDescent="0.3">
      <c r="A711" t="s">
        <v>305</v>
      </c>
      <c r="B711" s="1" t="s">
        <v>1305</v>
      </c>
      <c r="C711" s="1" t="s">
        <v>2111</v>
      </c>
      <c r="D711" s="1" t="s">
        <v>1317</v>
      </c>
      <c r="E711" s="1" t="str">
        <f t="shared" si="45"/>
        <v>2024/01/13</v>
      </c>
      <c r="F711" s="1" t="s">
        <v>1315</v>
      </c>
      <c r="G711" t="str">
        <f t="shared" si="44"/>
        <v>2024/01/13</v>
      </c>
      <c r="H711" s="13" t="s">
        <v>2161</v>
      </c>
      <c r="I711" s="7">
        <f>(Table1[[#This Row],[Actual Arrival]]-Table1[[#This Row],[Ezpected_Arrival_After]])*24</f>
        <v>14.000000000058208</v>
      </c>
      <c r="J711" s="7">
        <f>(Table1[[#This Row],[Actual_Arrival After]]-Table1[[#This Row],[Ezpected_Arrival_After]])</f>
        <v>0</v>
      </c>
      <c r="K711" s="7">
        <f>IF(Table1[[#This Row],[Actual_Arrival After]]&lt;=Table1[[#This Row],[Ezpected_Arrival_After]],1,0)</f>
        <v>1</v>
      </c>
      <c r="L711" s="7">
        <f>(Table1[[#This Row],[Actual_Arrival After]]-Table1[[#This Row],[Dispatch_After]])</f>
        <v>0</v>
      </c>
      <c r="M711" t="s">
        <v>2029</v>
      </c>
      <c r="N711">
        <v>200</v>
      </c>
      <c r="O711" s="16">
        <v>3610</v>
      </c>
      <c r="P711" s="16">
        <v>743</v>
      </c>
      <c r="Q711">
        <v>25</v>
      </c>
      <c r="R711" t="str">
        <f t="shared" si="46"/>
        <v>OK</v>
      </c>
      <c r="S711" t="s">
        <v>2036</v>
      </c>
      <c r="T711" t="s">
        <v>2038</v>
      </c>
      <c r="U711" t="s">
        <v>2067</v>
      </c>
      <c r="V711" t="s">
        <v>2094</v>
      </c>
      <c r="W711" t="s">
        <v>2097</v>
      </c>
      <c r="X711">
        <v>4</v>
      </c>
      <c r="Y711">
        <f t="shared" si="47"/>
        <v>4</v>
      </c>
      <c r="Z711" s="14" t="str">
        <f>LEFT(Table1[[#This Row],[Rating After]],3)</f>
        <v>4</v>
      </c>
      <c r="AA711" s="11">
        <f>Table1[[#This Row],[Revenue ($)]]/(Table1[[#This Row],[Distance (KM)]])</f>
        <v>18.05</v>
      </c>
    </row>
    <row r="712" spans="1:27" x14ac:dyDescent="0.3">
      <c r="A712" t="s">
        <v>304</v>
      </c>
      <c r="B712" s="1" t="s">
        <v>1304</v>
      </c>
      <c r="C712" s="1" t="s">
        <v>2111</v>
      </c>
      <c r="D712" s="1" t="s">
        <v>1316</v>
      </c>
      <c r="E712" s="1" t="str">
        <f t="shared" si="45"/>
        <v>2024/01/13</v>
      </c>
      <c r="F712" s="1" t="s">
        <v>1314</v>
      </c>
      <c r="G712" t="str">
        <f t="shared" si="44"/>
        <v>2024/01/13</v>
      </c>
      <c r="H712" s="13" t="s">
        <v>2161</v>
      </c>
      <c r="I712" s="7">
        <f>(Table1[[#This Row],[Actual Arrival]]-Table1[[#This Row],[Ezpected_Arrival_After]])*24</f>
        <v>12.999999999941792</v>
      </c>
      <c r="J712" s="7">
        <f>(Table1[[#This Row],[Actual_Arrival After]]-Table1[[#This Row],[Ezpected_Arrival_After]])</f>
        <v>0</v>
      </c>
      <c r="K712" s="7">
        <f>IF(Table1[[#This Row],[Actual_Arrival After]]&lt;=Table1[[#This Row],[Ezpected_Arrival_After]],1,0)</f>
        <v>1</v>
      </c>
      <c r="L712" s="7">
        <f>(Table1[[#This Row],[Actual_Arrival After]]-Table1[[#This Row],[Dispatch_After]])</f>
        <v>0</v>
      </c>
      <c r="M712" t="s">
        <v>2030</v>
      </c>
      <c r="N712">
        <v>892</v>
      </c>
      <c r="O712" s="16">
        <v>2343</v>
      </c>
      <c r="P712" s="16">
        <v>388</v>
      </c>
      <c r="Q712">
        <v>10</v>
      </c>
      <c r="R712" t="str">
        <f t="shared" si="46"/>
        <v>OK</v>
      </c>
      <c r="S712" t="s">
        <v>2033</v>
      </c>
      <c r="T712" t="s">
        <v>2039</v>
      </c>
      <c r="U712" t="s">
        <v>2077</v>
      </c>
      <c r="V712" t="s">
        <v>2095</v>
      </c>
      <c r="W712" t="s">
        <v>2097</v>
      </c>
      <c r="X712">
        <v>4.7</v>
      </c>
      <c r="Y712">
        <f t="shared" si="47"/>
        <v>4.7</v>
      </c>
      <c r="Z712" s="14" t="str">
        <f>LEFT(Table1[[#This Row],[Rating After]],3)</f>
        <v>4.7</v>
      </c>
      <c r="AA712" s="11">
        <f>Table1[[#This Row],[Revenue ($)]]/(Table1[[#This Row],[Distance (KM)]])</f>
        <v>2.626681614349776</v>
      </c>
    </row>
    <row r="713" spans="1:27" x14ac:dyDescent="0.3">
      <c r="A713" t="s">
        <v>303</v>
      </c>
      <c r="B713" s="1" t="s">
        <v>1303</v>
      </c>
      <c r="C713" s="1" t="s">
        <v>2111</v>
      </c>
      <c r="D713" s="1" t="s">
        <v>1315</v>
      </c>
      <c r="E713" s="1" t="str">
        <f t="shared" si="45"/>
        <v>2024/01/13</v>
      </c>
      <c r="F713" s="1" t="s">
        <v>1313</v>
      </c>
      <c r="G713" t="str">
        <f t="shared" ref="G713:G776" si="48">TEXT(F713,"yyyy/mm/dd")</f>
        <v>2024/01/13</v>
      </c>
      <c r="H713" s="13" t="s">
        <v>2161</v>
      </c>
      <c r="I713" s="7">
        <f>(Table1[[#This Row],[Actual Arrival]]-Table1[[#This Row],[Ezpected_Arrival_After]])*24</f>
        <v>12</v>
      </c>
      <c r="J713" s="7">
        <f>(Table1[[#This Row],[Actual_Arrival After]]-Table1[[#This Row],[Ezpected_Arrival_After]])</f>
        <v>0</v>
      </c>
      <c r="K713" s="7">
        <f>IF(Table1[[#This Row],[Actual_Arrival After]]&lt;=Table1[[#This Row],[Ezpected_Arrival_After]],1,0)</f>
        <v>1</v>
      </c>
      <c r="L713" s="7">
        <f>(Table1[[#This Row],[Actual_Arrival After]]-Table1[[#This Row],[Dispatch_After]])</f>
        <v>0</v>
      </c>
      <c r="M713" t="s">
        <v>2028</v>
      </c>
      <c r="N713">
        <v>338</v>
      </c>
      <c r="O713" s="16">
        <v>1231</v>
      </c>
      <c r="P713" s="16">
        <v>242</v>
      </c>
      <c r="Q713">
        <v>14</v>
      </c>
      <c r="R713" t="str">
        <f t="shared" si="46"/>
        <v>OK</v>
      </c>
      <c r="S713" t="s">
        <v>2036</v>
      </c>
      <c r="T713" t="s">
        <v>2040</v>
      </c>
      <c r="U713" t="s">
        <v>2067</v>
      </c>
      <c r="V713" t="s">
        <v>2094</v>
      </c>
      <c r="W713" t="s">
        <v>2096</v>
      </c>
      <c r="X713">
        <v>4.5</v>
      </c>
      <c r="Y713">
        <f t="shared" si="47"/>
        <v>4.5</v>
      </c>
      <c r="Z713" s="14" t="str">
        <f>LEFT(Table1[[#This Row],[Rating After]],3)</f>
        <v>4.5</v>
      </c>
      <c r="AA713" s="11">
        <f>Table1[[#This Row],[Revenue ($)]]/(Table1[[#This Row],[Distance (KM)]])</f>
        <v>3.6420118343195265</v>
      </c>
    </row>
    <row r="714" spans="1:27" x14ac:dyDescent="0.3">
      <c r="A714" t="s">
        <v>302</v>
      </c>
      <c r="B714" s="1" t="s">
        <v>1302</v>
      </c>
      <c r="C714" s="1" t="s">
        <v>2110</v>
      </c>
      <c r="D714" s="1" t="s">
        <v>1314</v>
      </c>
      <c r="E714" s="1" t="str">
        <f t="shared" si="45"/>
        <v>2024/01/13</v>
      </c>
      <c r="F714" s="1" t="s">
        <v>1312</v>
      </c>
      <c r="G714" t="str">
        <f t="shared" si="48"/>
        <v>2024/01/13</v>
      </c>
      <c r="H714" s="13" t="s">
        <v>2161</v>
      </c>
      <c r="I714" s="7">
        <f>(Table1[[#This Row],[Actual Arrival]]-Table1[[#This Row],[Ezpected_Arrival_After]])*24</f>
        <v>11.000000000058208</v>
      </c>
      <c r="J714" s="7">
        <f>(Table1[[#This Row],[Actual_Arrival After]]-Table1[[#This Row],[Ezpected_Arrival_After]])</f>
        <v>0</v>
      </c>
      <c r="K714" s="7">
        <f>IF(Table1[[#This Row],[Actual_Arrival After]]&lt;=Table1[[#This Row],[Ezpected_Arrival_After]],1,0)</f>
        <v>1</v>
      </c>
      <c r="L714" s="7">
        <f>(Table1[[#This Row],[Actual_Arrival After]]-Table1[[#This Row],[Dispatch_After]])</f>
        <v>1</v>
      </c>
      <c r="M714" t="s">
        <v>2031</v>
      </c>
      <c r="N714">
        <v>770</v>
      </c>
      <c r="O714" s="16">
        <v>3452</v>
      </c>
      <c r="P714" s="16">
        <v>50</v>
      </c>
      <c r="Q714">
        <v>3</v>
      </c>
      <c r="R714" t="str">
        <f t="shared" si="46"/>
        <v>OK</v>
      </c>
      <c r="S714" t="s">
        <v>2034</v>
      </c>
      <c r="T714" t="s">
        <v>2038</v>
      </c>
      <c r="U714" t="s">
        <v>2082</v>
      </c>
      <c r="V714" t="s">
        <v>2092</v>
      </c>
      <c r="W714" t="s">
        <v>2097</v>
      </c>
      <c r="X714">
        <v>4.5</v>
      </c>
      <c r="Y714">
        <f t="shared" si="47"/>
        <v>4.5</v>
      </c>
      <c r="Z714" s="14" t="str">
        <f>LEFT(Table1[[#This Row],[Rating After]],3)</f>
        <v>4.5</v>
      </c>
      <c r="AA714" s="11">
        <f>Table1[[#This Row],[Revenue ($)]]/(Table1[[#This Row],[Distance (KM)]])</f>
        <v>4.4831168831168835</v>
      </c>
    </row>
    <row r="715" spans="1:27" x14ac:dyDescent="0.3">
      <c r="A715" t="s">
        <v>301</v>
      </c>
      <c r="B715" s="1" t="s">
        <v>1301</v>
      </c>
      <c r="C715" s="1" t="s">
        <v>2110</v>
      </c>
      <c r="D715" s="1" t="s">
        <v>1313</v>
      </c>
      <c r="E715" s="1" t="str">
        <f t="shared" si="45"/>
        <v>2024/01/13</v>
      </c>
      <c r="F715" s="1" t="s">
        <v>1311</v>
      </c>
      <c r="G715" t="str">
        <f t="shared" si="48"/>
        <v>2024/01/13</v>
      </c>
      <c r="H715" s="13" t="s">
        <v>2161</v>
      </c>
      <c r="I715" s="7">
        <f>(Table1[[#This Row],[Actual Arrival]]-Table1[[#This Row],[Ezpected_Arrival_After]])*24</f>
        <v>9.9999999999417923</v>
      </c>
      <c r="J715" s="7">
        <f>(Table1[[#This Row],[Actual_Arrival After]]-Table1[[#This Row],[Ezpected_Arrival_After]])</f>
        <v>0</v>
      </c>
      <c r="K715" s="7">
        <f>IF(Table1[[#This Row],[Actual_Arrival After]]&lt;=Table1[[#This Row],[Ezpected_Arrival_After]],1,0)</f>
        <v>1</v>
      </c>
      <c r="L715" s="7">
        <f>(Table1[[#This Row],[Actual_Arrival After]]-Table1[[#This Row],[Dispatch_After]])</f>
        <v>1</v>
      </c>
      <c r="M715" t="s">
        <v>2032</v>
      </c>
      <c r="N715">
        <v>802</v>
      </c>
      <c r="O715" s="16">
        <v>1537</v>
      </c>
      <c r="P715" s="16">
        <v>576</v>
      </c>
      <c r="Q715">
        <v>2</v>
      </c>
      <c r="R715" t="str">
        <f t="shared" si="46"/>
        <v>OK</v>
      </c>
      <c r="S715" t="s">
        <v>2033</v>
      </c>
      <c r="T715" t="s">
        <v>2037</v>
      </c>
      <c r="U715" t="s">
        <v>2085</v>
      </c>
      <c r="V715" t="s">
        <v>2094</v>
      </c>
      <c r="W715" t="s">
        <v>2097</v>
      </c>
      <c r="X715">
        <v>4</v>
      </c>
      <c r="Y715">
        <f t="shared" si="47"/>
        <v>4</v>
      </c>
      <c r="Z715" s="14" t="str">
        <f>LEFT(Table1[[#This Row],[Rating After]],3)</f>
        <v>4</v>
      </c>
      <c r="AA715" s="11">
        <f>Table1[[#This Row],[Revenue ($)]]/(Table1[[#This Row],[Distance (KM)]])</f>
        <v>1.9164588528678304</v>
      </c>
    </row>
    <row r="716" spans="1:27" x14ac:dyDescent="0.3">
      <c r="A716" t="s">
        <v>300</v>
      </c>
      <c r="B716" s="1" t="s">
        <v>1300</v>
      </c>
      <c r="C716" s="1" t="s">
        <v>2110</v>
      </c>
      <c r="D716" s="1" t="s">
        <v>1312</v>
      </c>
      <c r="E716" s="1" t="str">
        <f t="shared" si="45"/>
        <v>2024/01/13</v>
      </c>
      <c r="F716" s="1" t="s">
        <v>1310</v>
      </c>
      <c r="G716" t="str">
        <f t="shared" si="48"/>
        <v>2024/01/13</v>
      </c>
      <c r="H716" s="13" t="s">
        <v>2161</v>
      </c>
      <c r="I716" s="7">
        <f>(Table1[[#This Row],[Actual Arrival]]-Table1[[#This Row],[Ezpected_Arrival_After]])*24</f>
        <v>9</v>
      </c>
      <c r="J716" s="7">
        <f>(Table1[[#This Row],[Actual_Arrival After]]-Table1[[#This Row],[Ezpected_Arrival_After]])</f>
        <v>0</v>
      </c>
      <c r="K716" s="7">
        <f>IF(Table1[[#This Row],[Actual_Arrival After]]&lt;=Table1[[#This Row],[Ezpected_Arrival_After]],1,0)</f>
        <v>1</v>
      </c>
      <c r="L716" s="7">
        <f>(Table1[[#This Row],[Actual_Arrival After]]-Table1[[#This Row],[Dispatch_After]])</f>
        <v>1</v>
      </c>
      <c r="M716" t="s">
        <v>2029</v>
      </c>
      <c r="N716">
        <v>957</v>
      </c>
      <c r="O716" s="16">
        <v>2118</v>
      </c>
      <c r="P716" s="16">
        <v>795</v>
      </c>
      <c r="Q716">
        <v>15</v>
      </c>
      <c r="R716" t="str">
        <f t="shared" si="46"/>
        <v>OK</v>
      </c>
      <c r="S716" t="s">
        <v>2036</v>
      </c>
      <c r="T716" t="s">
        <v>2040</v>
      </c>
      <c r="U716" t="s">
        <v>2087</v>
      </c>
      <c r="V716" t="s">
        <v>2095</v>
      </c>
      <c r="W716" t="s">
        <v>2096</v>
      </c>
      <c r="X716">
        <v>4</v>
      </c>
      <c r="Y716">
        <f t="shared" si="47"/>
        <v>4</v>
      </c>
      <c r="Z716" s="14" t="str">
        <f>LEFT(Table1[[#This Row],[Rating After]],3)</f>
        <v>4</v>
      </c>
      <c r="AA716" s="11">
        <f>Table1[[#This Row],[Revenue ($)]]/(Table1[[#This Row],[Distance (KM)]])</f>
        <v>2.2131661442006267</v>
      </c>
    </row>
    <row r="717" spans="1:27" x14ac:dyDescent="0.3">
      <c r="A717" t="s">
        <v>299</v>
      </c>
      <c r="B717" s="1" t="s">
        <v>1299</v>
      </c>
      <c r="C717" s="1" t="s">
        <v>2110</v>
      </c>
      <c r="D717" s="1" t="s">
        <v>1311</v>
      </c>
      <c r="E717" s="1" t="str">
        <f t="shared" si="45"/>
        <v>2024/01/13</v>
      </c>
      <c r="F717" s="1" t="s">
        <v>1309</v>
      </c>
      <c r="G717" t="str">
        <f t="shared" si="48"/>
        <v>2024/01/13</v>
      </c>
      <c r="H717" s="13" t="s">
        <v>2161</v>
      </c>
      <c r="I717" s="7">
        <f>(Table1[[#This Row],[Actual Arrival]]-Table1[[#This Row],[Ezpected_Arrival_After]])*24</f>
        <v>8.0000000000582077</v>
      </c>
      <c r="J717" s="7">
        <f>(Table1[[#This Row],[Actual_Arrival After]]-Table1[[#This Row],[Ezpected_Arrival_After]])</f>
        <v>0</v>
      </c>
      <c r="K717" s="7">
        <f>IF(Table1[[#This Row],[Actual_Arrival After]]&lt;=Table1[[#This Row],[Ezpected_Arrival_After]],1,0)</f>
        <v>1</v>
      </c>
      <c r="L717" s="7">
        <f>(Table1[[#This Row],[Actual_Arrival After]]-Table1[[#This Row],[Dispatch_After]])</f>
        <v>1</v>
      </c>
      <c r="M717" t="s">
        <v>2030</v>
      </c>
      <c r="N717">
        <v>404</v>
      </c>
      <c r="O717" s="16">
        <v>4183</v>
      </c>
      <c r="P717" s="16">
        <v>783</v>
      </c>
      <c r="Q717">
        <v>16</v>
      </c>
      <c r="R717" t="str">
        <f t="shared" si="46"/>
        <v>OK</v>
      </c>
      <c r="S717" t="s">
        <v>2036</v>
      </c>
      <c r="T717" t="s">
        <v>2038</v>
      </c>
      <c r="U717" t="s">
        <v>2058</v>
      </c>
      <c r="V717" t="s">
        <v>2095</v>
      </c>
      <c r="W717" t="s">
        <v>2096</v>
      </c>
      <c r="X717">
        <v>4.7</v>
      </c>
      <c r="Y717">
        <f t="shared" si="47"/>
        <v>4.7</v>
      </c>
      <c r="Z717" s="14" t="str">
        <f>LEFT(Table1[[#This Row],[Rating After]],3)</f>
        <v>4.7</v>
      </c>
      <c r="AA717" s="11">
        <f>Table1[[#This Row],[Revenue ($)]]/(Table1[[#This Row],[Distance (KM)]])</f>
        <v>10.353960396039604</v>
      </c>
    </row>
    <row r="718" spans="1:27" x14ac:dyDescent="0.3">
      <c r="A718" t="s">
        <v>298</v>
      </c>
      <c r="B718" s="1" t="s">
        <v>1298</v>
      </c>
      <c r="C718" s="1" t="s">
        <v>2110</v>
      </c>
      <c r="D718" s="1" t="s">
        <v>1310</v>
      </c>
      <c r="E718" s="1" t="str">
        <f t="shared" si="45"/>
        <v>2024/01/13</v>
      </c>
      <c r="F718" s="1" t="s">
        <v>1308</v>
      </c>
      <c r="G718" t="str">
        <f t="shared" si="48"/>
        <v>2024/01/13</v>
      </c>
      <c r="H718" s="13" t="s">
        <v>2161</v>
      </c>
      <c r="I718" s="7">
        <f>(Table1[[#This Row],[Actual Arrival]]-Table1[[#This Row],[Ezpected_Arrival_After]])*24</f>
        <v>6.9999999999417923</v>
      </c>
      <c r="J718" s="7">
        <f>(Table1[[#This Row],[Actual_Arrival After]]-Table1[[#This Row],[Ezpected_Arrival_After]])</f>
        <v>0</v>
      </c>
      <c r="K718" s="7">
        <f>IF(Table1[[#This Row],[Actual_Arrival After]]&lt;=Table1[[#This Row],[Ezpected_Arrival_After]],1,0)</f>
        <v>1</v>
      </c>
      <c r="L718" s="7">
        <f>(Table1[[#This Row],[Actual_Arrival After]]-Table1[[#This Row],[Dispatch_After]])</f>
        <v>1</v>
      </c>
      <c r="M718" t="s">
        <v>2031</v>
      </c>
      <c r="N718">
        <v>942</v>
      </c>
      <c r="O718" s="16">
        <v>3467</v>
      </c>
      <c r="P718" s="16">
        <v>67</v>
      </c>
      <c r="Q718">
        <v>7</v>
      </c>
      <c r="R718" t="str">
        <f t="shared" si="46"/>
        <v>OK</v>
      </c>
      <c r="S718" t="s">
        <v>2034</v>
      </c>
      <c r="T718" t="s">
        <v>2040</v>
      </c>
      <c r="U718" t="s">
        <v>2042</v>
      </c>
      <c r="V718" t="s">
        <v>2093</v>
      </c>
      <c r="W718" t="s">
        <v>2096</v>
      </c>
      <c r="X718">
        <v>4.5</v>
      </c>
      <c r="Y718">
        <f t="shared" si="47"/>
        <v>4.5</v>
      </c>
      <c r="Z718" s="14" t="str">
        <f>LEFT(Table1[[#This Row],[Rating After]],3)</f>
        <v>4.5</v>
      </c>
      <c r="AA718" s="11">
        <f>Table1[[#This Row],[Revenue ($)]]/(Table1[[#This Row],[Distance (KM)]])</f>
        <v>3.680467091295117</v>
      </c>
    </row>
    <row r="719" spans="1:27" x14ac:dyDescent="0.3">
      <c r="A719" t="s">
        <v>297</v>
      </c>
      <c r="B719" s="1" t="s">
        <v>1297</v>
      </c>
      <c r="C719" s="1" t="s">
        <v>2110</v>
      </c>
      <c r="D719" s="1" t="s">
        <v>1309</v>
      </c>
      <c r="E719" s="1" t="str">
        <f t="shared" si="45"/>
        <v>2024/01/13</v>
      </c>
      <c r="F719" s="1" t="s">
        <v>1307</v>
      </c>
      <c r="G719" t="str">
        <f t="shared" si="48"/>
        <v>2024/01/13</v>
      </c>
      <c r="H719" s="13" t="s">
        <v>2161</v>
      </c>
      <c r="I719" s="7">
        <f>(Table1[[#This Row],[Actual Arrival]]-Table1[[#This Row],[Ezpected_Arrival_After]])*24</f>
        <v>6</v>
      </c>
      <c r="J719" s="7">
        <f>(Table1[[#This Row],[Actual_Arrival After]]-Table1[[#This Row],[Ezpected_Arrival_After]])</f>
        <v>0</v>
      </c>
      <c r="K719" s="7">
        <f>IF(Table1[[#This Row],[Actual_Arrival After]]&lt;=Table1[[#This Row],[Ezpected_Arrival_After]],1,0)</f>
        <v>1</v>
      </c>
      <c r="L719" s="7">
        <f>(Table1[[#This Row],[Actual_Arrival After]]-Table1[[#This Row],[Dispatch_After]])</f>
        <v>1</v>
      </c>
      <c r="M719" t="s">
        <v>2032</v>
      </c>
      <c r="N719">
        <v>900</v>
      </c>
      <c r="O719" s="16">
        <v>870</v>
      </c>
      <c r="P719" s="16">
        <v>795</v>
      </c>
      <c r="Q719">
        <v>3</v>
      </c>
      <c r="R719" t="str">
        <f t="shared" si="46"/>
        <v>OK</v>
      </c>
      <c r="S719" t="s">
        <v>2035</v>
      </c>
      <c r="T719" t="s">
        <v>2039</v>
      </c>
      <c r="U719" t="s">
        <v>2074</v>
      </c>
      <c r="V719" t="s">
        <v>2092</v>
      </c>
      <c r="W719" t="s">
        <v>2096</v>
      </c>
      <c r="X719">
        <v>4.7</v>
      </c>
      <c r="Y719">
        <f t="shared" si="47"/>
        <v>4.7</v>
      </c>
      <c r="Z719" s="14" t="str">
        <f>LEFT(Table1[[#This Row],[Rating After]],3)</f>
        <v>4.7</v>
      </c>
      <c r="AA719" s="11">
        <f>Table1[[#This Row],[Revenue ($)]]/(Table1[[#This Row],[Distance (KM)]])</f>
        <v>0.96666666666666667</v>
      </c>
    </row>
    <row r="720" spans="1:27" x14ac:dyDescent="0.3">
      <c r="A720" t="s">
        <v>296</v>
      </c>
      <c r="B720" s="1" t="s">
        <v>1296</v>
      </c>
      <c r="C720" s="1" t="s">
        <v>2110</v>
      </c>
      <c r="D720" s="1" t="s">
        <v>1308</v>
      </c>
      <c r="E720" s="1" t="str">
        <f t="shared" si="45"/>
        <v>2024/01/13</v>
      </c>
      <c r="F720" s="1" t="s">
        <v>1306</v>
      </c>
      <c r="G720" t="str">
        <f t="shared" si="48"/>
        <v>2024/01/13</v>
      </c>
      <c r="H720" s="13" t="s">
        <v>2161</v>
      </c>
      <c r="I720" s="7">
        <f>(Table1[[#This Row],[Actual Arrival]]-Table1[[#This Row],[Ezpected_Arrival_After]])*24</f>
        <v>5.0000000000582077</v>
      </c>
      <c r="J720" s="7">
        <f>(Table1[[#This Row],[Actual_Arrival After]]-Table1[[#This Row],[Ezpected_Arrival_After]])</f>
        <v>0</v>
      </c>
      <c r="K720" s="7">
        <f>IF(Table1[[#This Row],[Actual_Arrival After]]&lt;=Table1[[#This Row],[Ezpected_Arrival_After]],1,0)</f>
        <v>1</v>
      </c>
      <c r="L720" s="7">
        <f>(Table1[[#This Row],[Actual_Arrival After]]-Table1[[#This Row],[Dispatch_After]])</f>
        <v>1</v>
      </c>
      <c r="M720" t="s">
        <v>2029</v>
      </c>
      <c r="N720">
        <v>232</v>
      </c>
      <c r="O720" s="16">
        <v>1189</v>
      </c>
      <c r="P720" s="16">
        <v>447</v>
      </c>
      <c r="Q720">
        <v>16</v>
      </c>
      <c r="R720" t="str">
        <f t="shared" si="46"/>
        <v>OK</v>
      </c>
      <c r="S720" t="s">
        <v>2033</v>
      </c>
      <c r="T720" t="s">
        <v>2037</v>
      </c>
      <c r="U720" t="s">
        <v>2073</v>
      </c>
      <c r="V720" t="s">
        <v>2095</v>
      </c>
      <c r="W720" t="s">
        <v>2096</v>
      </c>
      <c r="X720">
        <v>4.2</v>
      </c>
      <c r="Y720">
        <f t="shared" si="47"/>
        <v>4.2</v>
      </c>
      <c r="Z720" s="14" t="str">
        <f>LEFT(Table1[[#This Row],[Rating After]],3)</f>
        <v>4.2</v>
      </c>
      <c r="AA720" s="11">
        <f>Table1[[#This Row],[Revenue ($)]]/(Table1[[#This Row],[Distance (KM)]])</f>
        <v>5.125</v>
      </c>
    </row>
    <row r="721" spans="1:27" x14ac:dyDescent="0.3">
      <c r="A721" t="s">
        <v>295</v>
      </c>
      <c r="B721" s="1" t="s">
        <v>1295</v>
      </c>
      <c r="C721" s="1" t="s">
        <v>2110</v>
      </c>
      <c r="D721" s="1" t="s">
        <v>1307</v>
      </c>
      <c r="E721" s="1" t="str">
        <f t="shared" si="45"/>
        <v>2024/01/13</v>
      </c>
      <c r="F721" s="1" t="s">
        <v>1305</v>
      </c>
      <c r="G721" t="str">
        <f t="shared" si="48"/>
        <v>2024/01/13</v>
      </c>
      <c r="H721" s="13" t="s">
        <v>2161</v>
      </c>
      <c r="I721" s="7">
        <f>(Table1[[#This Row],[Actual Arrival]]-Table1[[#This Row],[Ezpected_Arrival_After]])*24</f>
        <v>3.9999999999417923</v>
      </c>
      <c r="J721" s="7">
        <f>(Table1[[#This Row],[Actual_Arrival After]]-Table1[[#This Row],[Ezpected_Arrival_After]])</f>
        <v>0</v>
      </c>
      <c r="K721" s="7">
        <f>IF(Table1[[#This Row],[Actual_Arrival After]]&lt;=Table1[[#This Row],[Ezpected_Arrival_After]],1,0)</f>
        <v>1</v>
      </c>
      <c r="L721" s="7">
        <f>(Table1[[#This Row],[Actual_Arrival After]]-Table1[[#This Row],[Dispatch_After]])</f>
        <v>1</v>
      </c>
      <c r="M721" t="s">
        <v>2030</v>
      </c>
      <c r="N721">
        <v>547</v>
      </c>
      <c r="O721" s="16">
        <v>2650</v>
      </c>
      <c r="P721" s="16">
        <v>484</v>
      </c>
      <c r="Q721">
        <v>28</v>
      </c>
      <c r="R721" t="str">
        <f t="shared" si="46"/>
        <v>OK</v>
      </c>
      <c r="S721" t="s">
        <v>2035</v>
      </c>
      <c r="T721" t="s">
        <v>2039</v>
      </c>
      <c r="U721" t="s">
        <v>2082</v>
      </c>
      <c r="V721" t="s">
        <v>2093</v>
      </c>
      <c r="W721" t="s">
        <v>2096</v>
      </c>
      <c r="X721">
        <v>4</v>
      </c>
      <c r="Y721">
        <f t="shared" si="47"/>
        <v>4</v>
      </c>
      <c r="Z721" s="14" t="str">
        <f>LEFT(Table1[[#This Row],[Rating After]],3)</f>
        <v>4</v>
      </c>
      <c r="AA721" s="11">
        <f>Table1[[#This Row],[Revenue ($)]]/(Table1[[#This Row],[Distance (KM)]])</f>
        <v>4.8446069469835464</v>
      </c>
    </row>
    <row r="722" spans="1:27" x14ac:dyDescent="0.3">
      <c r="A722" t="s">
        <v>294</v>
      </c>
      <c r="B722" s="1" t="s">
        <v>1294</v>
      </c>
      <c r="C722" s="1" t="s">
        <v>2110</v>
      </c>
      <c r="D722" s="1" t="s">
        <v>1306</v>
      </c>
      <c r="E722" s="1" t="str">
        <f t="shared" si="45"/>
        <v>2024/01/13</v>
      </c>
      <c r="F722" s="1" t="s">
        <v>1304</v>
      </c>
      <c r="G722" t="str">
        <f t="shared" si="48"/>
        <v>2024/01/13</v>
      </c>
      <c r="H722" s="13" t="s">
        <v>2161</v>
      </c>
      <c r="I722" s="7">
        <f>(Table1[[#This Row],[Actual Arrival]]-Table1[[#This Row],[Ezpected_Arrival_After]])*24</f>
        <v>3</v>
      </c>
      <c r="J722" s="7">
        <f>(Table1[[#This Row],[Actual_Arrival After]]-Table1[[#This Row],[Ezpected_Arrival_After]])</f>
        <v>0</v>
      </c>
      <c r="K722" s="7">
        <f>IF(Table1[[#This Row],[Actual_Arrival After]]&lt;=Table1[[#This Row],[Ezpected_Arrival_After]],1,0)</f>
        <v>1</v>
      </c>
      <c r="L722" s="7">
        <f>(Table1[[#This Row],[Actual_Arrival After]]-Table1[[#This Row],[Dispatch_After]])</f>
        <v>1</v>
      </c>
      <c r="M722" t="s">
        <v>2030</v>
      </c>
      <c r="N722">
        <v>74</v>
      </c>
      <c r="O722" s="16">
        <v>2745</v>
      </c>
      <c r="P722" s="16">
        <v>471</v>
      </c>
      <c r="Q722">
        <v>26</v>
      </c>
      <c r="R722" t="str">
        <f t="shared" si="46"/>
        <v>OK</v>
      </c>
      <c r="S722" t="s">
        <v>2033</v>
      </c>
      <c r="T722" t="s">
        <v>2037</v>
      </c>
      <c r="U722" t="s">
        <v>2070</v>
      </c>
      <c r="V722" t="s">
        <v>2092</v>
      </c>
      <c r="W722" t="s">
        <v>2096</v>
      </c>
      <c r="X722">
        <v>4.5</v>
      </c>
      <c r="Y722">
        <f t="shared" si="47"/>
        <v>4.5</v>
      </c>
      <c r="Z722" s="14" t="str">
        <f>LEFT(Table1[[#This Row],[Rating After]],3)</f>
        <v>4.5</v>
      </c>
      <c r="AA722" s="11">
        <f>Table1[[#This Row],[Revenue ($)]]/(Table1[[#This Row],[Distance (KM)]])</f>
        <v>37.094594594594597</v>
      </c>
    </row>
    <row r="723" spans="1:27" x14ac:dyDescent="0.3">
      <c r="A723" t="s">
        <v>293</v>
      </c>
      <c r="B723" s="1" t="s">
        <v>1293</v>
      </c>
      <c r="C723" s="1" t="s">
        <v>2110</v>
      </c>
      <c r="D723" s="1" t="s">
        <v>1305</v>
      </c>
      <c r="E723" s="1" t="str">
        <f t="shared" si="45"/>
        <v>2024/01/13</v>
      </c>
      <c r="F723" s="1" t="s">
        <v>1303</v>
      </c>
      <c r="G723" t="str">
        <f t="shared" si="48"/>
        <v>2024/01/13</v>
      </c>
      <c r="H723" s="13" t="s">
        <v>2161</v>
      </c>
      <c r="I723" s="7">
        <f>(Table1[[#This Row],[Actual Arrival]]-Table1[[#This Row],[Ezpected_Arrival_After]])*24</f>
        <v>2.0000000000582077</v>
      </c>
      <c r="J723" s="7">
        <f>(Table1[[#This Row],[Actual_Arrival After]]-Table1[[#This Row],[Ezpected_Arrival_After]])</f>
        <v>0</v>
      </c>
      <c r="K723" s="7">
        <f>IF(Table1[[#This Row],[Actual_Arrival After]]&lt;=Table1[[#This Row],[Ezpected_Arrival_After]],1,0)</f>
        <v>1</v>
      </c>
      <c r="L723" s="7">
        <f>(Table1[[#This Row],[Actual_Arrival After]]-Table1[[#This Row],[Dispatch_After]])</f>
        <v>1</v>
      </c>
      <c r="M723" t="s">
        <v>2030</v>
      </c>
      <c r="N723">
        <v>643</v>
      </c>
      <c r="O723" s="16">
        <v>2674</v>
      </c>
      <c r="P723" s="16">
        <v>323</v>
      </c>
      <c r="Q723">
        <v>25</v>
      </c>
      <c r="R723" t="str">
        <f t="shared" si="46"/>
        <v>OK</v>
      </c>
      <c r="S723" t="s">
        <v>2034</v>
      </c>
      <c r="T723" t="s">
        <v>2037</v>
      </c>
      <c r="U723" t="s">
        <v>2052</v>
      </c>
      <c r="V723" t="s">
        <v>2095</v>
      </c>
      <c r="W723" t="s">
        <v>2097</v>
      </c>
      <c r="X723">
        <v>3.8</v>
      </c>
      <c r="Y723">
        <f t="shared" si="47"/>
        <v>3.8</v>
      </c>
      <c r="Z723" s="14" t="str">
        <f>LEFT(Table1[[#This Row],[Rating After]],3)</f>
        <v>3.8</v>
      </c>
      <c r="AA723" s="11">
        <f>Table1[[#This Row],[Revenue ($)]]/(Table1[[#This Row],[Distance (KM)]])</f>
        <v>4.1586314152410573</v>
      </c>
    </row>
    <row r="724" spans="1:27" x14ac:dyDescent="0.3">
      <c r="A724" t="s">
        <v>292</v>
      </c>
      <c r="B724" s="1" t="s">
        <v>1292</v>
      </c>
      <c r="C724" s="1" t="s">
        <v>2110</v>
      </c>
      <c r="D724" s="1" t="s">
        <v>1304</v>
      </c>
      <c r="E724" s="1" t="str">
        <f t="shared" si="45"/>
        <v>2024/01/13</v>
      </c>
      <c r="F724" s="1" t="s">
        <v>1302</v>
      </c>
      <c r="G724" t="str">
        <f t="shared" si="48"/>
        <v>2024/01/12</v>
      </c>
      <c r="H724" s="13" t="s">
        <v>2161</v>
      </c>
      <c r="I724" s="7">
        <f>(Table1[[#This Row],[Actual Arrival]]-Table1[[#This Row],[Ezpected_Arrival_After]])*24</f>
        <v>24.999999999941792</v>
      </c>
      <c r="J724" s="7">
        <f>(Table1[[#This Row],[Actual_Arrival After]]-Table1[[#This Row],[Ezpected_Arrival_After]])</f>
        <v>1</v>
      </c>
      <c r="K724" s="7">
        <f>IF(Table1[[#This Row],[Actual_Arrival After]]&lt;=Table1[[#This Row],[Ezpected_Arrival_After]],1,0)</f>
        <v>0</v>
      </c>
      <c r="L724" s="7">
        <f>(Table1[[#This Row],[Actual_Arrival After]]-Table1[[#This Row],[Dispatch_After]])</f>
        <v>1</v>
      </c>
      <c r="M724" t="s">
        <v>2028</v>
      </c>
      <c r="N724">
        <v>760</v>
      </c>
      <c r="O724" s="16">
        <v>1905</v>
      </c>
      <c r="P724" s="16">
        <v>228</v>
      </c>
      <c r="Q724">
        <v>19</v>
      </c>
      <c r="R724" t="str">
        <f t="shared" si="46"/>
        <v>OK</v>
      </c>
      <c r="S724" t="s">
        <v>2034</v>
      </c>
      <c r="T724" t="s">
        <v>2037</v>
      </c>
      <c r="U724" t="s">
        <v>2045</v>
      </c>
      <c r="V724" t="s">
        <v>2095</v>
      </c>
      <c r="W724" t="s">
        <v>2097</v>
      </c>
      <c r="X724">
        <v>4.2</v>
      </c>
      <c r="Y724">
        <f t="shared" si="47"/>
        <v>4.2</v>
      </c>
      <c r="Z724" s="14" t="str">
        <f>LEFT(Table1[[#This Row],[Rating After]],3)</f>
        <v>4.2</v>
      </c>
      <c r="AA724" s="11">
        <f>Table1[[#This Row],[Revenue ($)]]/(Table1[[#This Row],[Distance (KM)]])</f>
        <v>2.5065789473684212</v>
      </c>
    </row>
    <row r="725" spans="1:27" x14ac:dyDescent="0.3">
      <c r="A725" t="s">
        <v>291</v>
      </c>
      <c r="B725" s="1" t="s">
        <v>1291</v>
      </c>
      <c r="C725" s="1" t="s">
        <v>2110</v>
      </c>
      <c r="D725" s="1" t="s">
        <v>1303</v>
      </c>
      <c r="E725" s="1" t="str">
        <f t="shared" si="45"/>
        <v>2024/01/13</v>
      </c>
      <c r="F725" s="1" t="s">
        <v>1301</v>
      </c>
      <c r="G725" t="str">
        <f t="shared" si="48"/>
        <v>2024/01/12</v>
      </c>
      <c r="H725" s="13" t="s">
        <v>2161</v>
      </c>
      <c r="I725" s="7">
        <f>(Table1[[#This Row],[Actual Arrival]]-Table1[[#This Row],[Ezpected_Arrival_After]])*24</f>
        <v>24</v>
      </c>
      <c r="J725" s="7">
        <f>(Table1[[#This Row],[Actual_Arrival After]]-Table1[[#This Row],[Ezpected_Arrival_After]])</f>
        <v>1</v>
      </c>
      <c r="K725" s="7">
        <f>IF(Table1[[#This Row],[Actual_Arrival After]]&lt;=Table1[[#This Row],[Ezpected_Arrival_After]],1,0)</f>
        <v>0</v>
      </c>
      <c r="L725" s="7">
        <f>(Table1[[#This Row],[Actual_Arrival After]]-Table1[[#This Row],[Dispatch_After]])</f>
        <v>1</v>
      </c>
      <c r="M725" t="s">
        <v>2032</v>
      </c>
      <c r="N725">
        <v>361</v>
      </c>
      <c r="O725" s="16">
        <v>2645</v>
      </c>
      <c r="P725" s="16">
        <v>213</v>
      </c>
      <c r="Q725">
        <v>4</v>
      </c>
      <c r="R725" t="str">
        <f t="shared" si="46"/>
        <v>OK</v>
      </c>
      <c r="S725" t="s">
        <v>2036</v>
      </c>
      <c r="T725" t="s">
        <v>2039</v>
      </c>
      <c r="U725" t="s">
        <v>2048</v>
      </c>
      <c r="V725" t="s">
        <v>2092</v>
      </c>
      <c r="W725" t="s">
        <v>2097</v>
      </c>
      <c r="X725">
        <v>4.2</v>
      </c>
      <c r="Y725">
        <f t="shared" si="47"/>
        <v>4.2</v>
      </c>
      <c r="Z725" s="14" t="str">
        <f>LEFT(Table1[[#This Row],[Rating After]],3)</f>
        <v>4.2</v>
      </c>
      <c r="AA725" s="11">
        <f>Table1[[#This Row],[Revenue ($)]]/(Table1[[#This Row],[Distance (KM)]])</f>
        <v>7.3268698060941828</v>
      </c>
    </row>
    <row r="726" spans="1:27" x14ac:dyDescent="0.3">
      <c r="A726" t="s">
        <v>290</v>
      </c>
      <c r="B726" s="1" t="s">
        <v>1290</v>
      </c>
      <c r="C726" s="1" t="s">
        <v>2110</v>
      </c>
      <c r="D726" s="1" t="s">
        <v>1302</v>
      </c>
      <c r="E726" s="1" t="str">
        <f t="shared" si="45"/>
        <v>2024/01/12</v>
      </c>
      <c r="F726" s="1" t="s">
        <v>1300</v>
      </c>
      <c r="G726" t="str">
        <f t="shared" si="48"/>
        <v>2024/01/12</v>
      </c>
      <c r="H726" s="13" t="s">
        <v>2161</v>
      </c>
      <c r="I726" s="7">
        <f>(Table1[[#This Row],[Actual Arrival]]-Table1[[#This Row],[Ezpected_Arrival_After]])*24</f>
        <v>23.000000000058208</v>
      </c>
      <c r="J726" s="7">
        <f>(Table1[[#This Row],[Actual_Arrival After]]-Table1[[#This Row],[Ezpected_Arrival_After]])</f>
        <v>0</v>
      </c>
      <c r="K726" s="7">
        <f>IF(Table1[[#This Row],[Actual_Arrival After]]&lt;=Table1[[#This Row],[Ezpected_Arrival_After]],1,0)</f>
        <v>1</v>
      </c>
      <c r="L726" s="7">
        <f>(Table1[[#This Row],[Actual_Arrival After]]-Table1[[#This Row],[Dispatch_After]])</f>
        <v>0</v>
      </c>
      <c r="M726" t="s">
        <v>2027</v>
      </c>
      <c r="N726">
        <v>778</v>
      </c>
      <c r="O726" s="16">
        <v>2063</v>
      </c>
      <c r="P726" s="16">
        <v>673</v>
      </c>
      <c r="Q726">
        <v>16</v>
      </c>
      <c r="R726" t="str">
        <f t="shared" si="46"/>
        <v>OK</v>
      </c>
      <c r="S726" t="s">
        <v>2035</v>
      </c>
      <c r="T726" t="s">
        <v>2039</v>
      </c>
      <c r="U726" t="s">
        <v>2052</v>
      </c>
      <c r="V726" t="s">
        <v>2094</v>
      </c>
      <c r="W726" t="s">
        <v>2096</v>
      </c>
      <c r="X726">
        <v>4</v>
      </c>
      <c r="Y726">
        <f t="shared" si="47"/>
        <v>4</v>
      </c>
      <c r="Z726" s="14" t="str">
        <f>LEFT(Table1[[#This Row],[Rating After]],3)</f>
        <v>4</v>
      </c>
      <c r="AA726" s="11">
        <f>Table1[[#This Row],[Revenue ($)]]/(Table1[[#This Row],[Distance (KM)]])</f>
        <v>2.6516709511568122</v>
      </c>
    </row>
    <row r="727" spans="1:27" x14ac:dyDescent="0.3">
      <c r="A727" t="s">
        <v>289</v>
      </c>
      <c r="B727" s="1" t="s">
        <v>1289</v>
      </c>
      <c r="C727" s="1" t="s">
        <v>2110</v>
      </c>
      <c r="D727" s="1" t="s">
        <v>1301</v>
      </c>
      <c r="E727" s="1" t="str">
        <f t="shared" si="45"/>
        <v>2024/01/12</v>
      </c>
      <c r="F727" s="1" t="s">
        <v>1299</v>
      </c>
      <c r="G727" t="str">
        <f t="shared" si="48"/>
        <v>2024/01/12</v>
      </c>
      <c r="H727" s="13" t="s">
        <v>2161</v>
      </c>
      <c r="I727" s="7">
        <f>(Table1[[#This Row],[Actual Arrival]]-Table1[[#This Row],[Ezpected_Arrival_After]])*24</f>
        <v>21.999999999941792</v>
      </c>
      <c r="J727" s="7">
        <f>(Table1[[#This Row],[Actual_Arrival After]]-Table1[[#This Row],[Ezpected_Arrival_After]])</f>
        <v>0</v>
      </c>
      <c r="K727" s="7">
        <f>IF(Table1[[#This Row],[Actual_Arrival After]]&lt;=Table1[[#This Row],[Ezpected_Arrival_After]],1,0)</f>
        <v>1</v>
      </c>
      <c r="L727" s="7">
        <f>(Table1[[#This Row],[Actual_Arrival After]]-Table1[[#This Row],[Dispatch_After]])</f>
        <v>0</v>
      </c>
      <c r="M727" t="s">
        <v>2029</v>
      </c>
      <c r="N727">
        <v>571</v>
      </c>
      <c r="O727" s="16">
        <v>3969</v>
      </c>
      <c r="P727" s="16">
        <v>651</v>
      </c>
      <c r="Q727">
        <v>9</v>
      </c>
      <c r="R727" t="str">
        <f t="shared" si="46"/>
        <v>OK</v>
      </c>
      <c r="S727" t="s">
        <v>2035</v>
      </c>
      <c r="T727" t="s">
        <v>2037</v>
      </c>
      <c r="U727" t="s">
        <v>2084</v>
      </c>
      <c r="V727" t="s">
        <v>2094</v>
      </c>
      <c r="W727" t="s">
        <v>2097</v>
      </c>
      <c r="Y727">
        <f t="shared" si="47"/>
        <v>4.2263888888888879</v>
      </c>
      <c r="Z727" s="14" t="str">
        <f>LEFT(Table1[[#This Row],[Rating After]],3)</f>
        <v>4.2</v>
      </c>
      <c r="AA727" s="11">
        <f>Table1[[#This Row],[Revenue ($)]]/(Table1[[#This Row],[Distance (KM)]])</f>
        <v>6.9509632224168127</v>
      </c>
    </row>
    <row r="728" spans="1:27" x14ac:dyDescent="0.3">
      <c r="A728" t="s">
        <v>288</v>
      </c>
      <c r="B728" s="1" t="s">
        <v>1288</v>
      </c>
      <c r="C728" s="1" t="s">
        <v>2110</v>
      </c>
      <c r="D728" s="1" t="s">
        <v>1300</v>
      </c>
      <c r="E728" s="1" t="str">
        <f t="shared" si="45"/>
        <v>2024/01/12</v>
      </c>
      <c r="F728" s="1" t="s">
        <v>1298</v>
      </c>
      <c r="G728" t="str">
        <f t="shared" si="48"/>
        <v>2024/01/12</v>
      </c>
      <c r="H728" s="13" t="s">
        <v>2161</v>
      </c>
      <c r="I728" s="7">
        <f>(Table1[[#This Row],[Actual Arrival]]-Table1[[#This Row],[Ezpected_Arrival_After]])*24</f>
        <v>21</v>
      </c>
      <c r="J728" s="7">
        <f>(Table1[[#This Row],[Actual_Arrival After]]-Table1[[#This Row],[Ezpected_Arrival_After]])</f>
        <v>0</v>
      </c>
      <c r="K728" s="7">
        <f>IF(Table1[[#This Row],[Actual_Arrival After]]&lt;=Table1[[#This Row],[Ezpected_Arrival_After]],1,0)</f>
        <v>1</v>
      </c>
      <c r="L728" s="7">
        <f>(Table1[[#This Row],[Actual_Arrival After]]-Table1[[#This Row],[Dispatch_After]])</f>
        <v>0</v>
      </c>
      <c r="M728" t="s">
        <v>2030</v>
      </c>
      <c r="N728">
        <v>66</v>
      </c>
      <c r="O728" s="16">
        <v>3646</v>
      </c>
      <c r="P728" s="16">
        <v>258</v>
      </c>
      <c r="Q728">
        <v>13</v>
      </c>
      <c r="R728" t="str">
        <f t="shared" si="46"/>
        <v>OK</v>
      </c>
      <c r="S728" t="s">
        <v>2035</v>
      </c>
      <c r="T728" t="s">
        <v>2040</v>
      </c>
      <c r="U728" t="s">
        <v>2075</v>
      </c>
      <c r="V728" t="s">
        <v>2093</v>
      </c>
      <c r="W728" t="s">
        <v>2096</v>
      </c>
      <c r="Y728">
        <f t="shared" si="47"/>
        <v>4.2184210526315784</v>
      </c>
      <c r="Z728" s="14" t="str">
        <f>LEFT(Table1[[#This Row],[Rating After]],3)</f>
        <v>4.2</v>
      </c>
      <c r="AA728" s="11">
        <f>Table1[[#This Row],[Revenue ($)]]/(Table1[[#This Row],[Distance (KM)]])</f>
        <v>55.242424242424242</v>
      </c>
    </row>
    <row r="729" spans="1:27" x14ac:dyDescent="0.3">
      <c r="A729" t="s">
        <v>287</v>
      </c>
      <c r="B729" s="1" t="s">
        <v>1287</v>
      </c>
      <c r="C729" s="1" t="s">
        <v>2110</v>
      </c>
      <c r="D729" s="1" t="s">
        <v>1299</v>
      </c>
      <c r="E729" s="1" t="str">
        <f t="shared" si="45"/>
        <v>2024/01/12</v>
      </c>
      <c r="F729" s="1" t="s">
        <v>1297</v>
      </c>
      <c r="G729" t="str">
        <f t="shared" si="48"/>
        <v>2024/01/12</v>
      </c>
      <c r="H729" s="13" t="s">
        <v>2161</v>
      </c>
      <c r="I729" s="7">
        <f>(Table1[[#This Row],[Actual Arrival]]-Table1[[#This Row],[Ezpected_Arrival_After]])*24</f>
        <v>20.000000000058208</v>
      </c>
      <c r="J729" s="7">
        <f>(Table1[[#This Row],[Actual_Arrival After]]-Table1[[#This Row],[Ezpected_Arrival_After]])</f>
        <v>0</v>
      </c>
      <c r="K729" s="7">
        <f>IF(Table1[[#This Row],[Actual_Arrival After]]&lt;=Table1[[#This Row],[Ezpected_Arrival_After]],1,0)</f>
        <v>1</v>
      </c>
      <c r="L729" s="7">
        <f>(Table1[[#This Row],[Actual_Arrival After]]-Table1[[#This Row],[Dispatch_After]])</f>
        <v>0</v>
      </c>
      <c r="M729" t="s">
        <v>2028</v>
      </c>
      <c r="N729">
        <v>418</v>
      </c>
      <c r="O729" s="16">
        <v>4448</v>
      </c>
      <c r="P729" s="16">
        <v>780</v>
      </c>
      <c r="Q729">
        <v>25</v>
      </c>
      <c r="R729" t="str">
        <f t="shared" si="46"/>
        <v>OK</v>
      </c>
      <c r="S729" t="s">
        <v>2035</v>
      </c>
      <c r="T729" t="s">
        <v>2038</v>
      </c>
      <c r="U729" t="s">
        <v>2071</v>
      </c>
      <c r="V729" t="s">
        <v>2093</v>
      </c>
      <c r="W729" t="s">
        <v>2096</v>
      </c>
      <c r="X729">
        <v>3.8</v>
      </c>
      <c r="Y729">
        <f t="shared" si="47"/>
        <v>3.8</v>
      </c>
      <c r="Z729" s="14" t="str">
        <f>LEFT(Table1[[#This Row],[Rating After]],3)</f>
        <v>3.8</v>
      </c>
      <c r="AA729" s="11">
        <f>Table1[[#This Row],[Revenue ($)]]/(Table1[[#This Row],[Distance (KM)]])</f>
        <v>10.641148325358852</v>
      </c>
    </row>
    <row r="730" spans="1:27" x14ac:dyDescent="0.3">
      <c r="A730" t="s">
        <v>286</v>
      </c>
      <c r="B730" s="1" t="s">
        <v>1286</v>
      </c>
      <c r="C730" s="1" t="s">
        <v>2110</v>
      </c>
      <c r="D730" s="1" t="s">
        <v>1298</v>
      </c>
      <c r="E730" s="1" t="str">
        <f t="shared" si="45"/>
        <v>2024/01/12</v>
      </c>
      <c r="F730" s="1" t="s">
        <v>1296</v>
      </c>
      <c r="G730" t="str">
        <f t="shared" si="48"/>
        <v>2024/01/12</v>
      </c>
      <c r="H730" s="13" t="s">
        <v>2161</v>
      </c>
      <c r="I730" s="7">
        <f>(Table1[[#This Row],[Actual Arrival]]-Table1[[#This Row],[Ezpected_Arrival_After]])*24</f>
        <v>18.999999999941792</v>
      </c>
      <c r="J730" s="7">
        <f>(Table1[[#This Row],[Actual_Arrival After]]-Table1[[#This Row],[Ezpected_Arrival_After]])</f>
        <v>0</v>
      </c>
      <c r="K730" s="7">
        <f>IF(Table1[[#This Row],[Actual_Arrival After]]&lt;=Table1[[#This Row],[Ezpected_Arrival_After]],1,0)</f>
        <v>1</v>
      </c>
      <c r="L730" s="7">
        <f>(Table1[[#This Row],[Actual_Arrival After]]-Table1[[#This Row],[Dispatch_After]])</f>
        <v>0</v>
      </c>
      <c r="M730" t="s">
        <v>2029</v>
      </c>
      <c r="N730">
        <v>581</v>
      </c>
      <c r="O730" s="16">
        <v>2118</v>
      </c>
      <c r="P730" s="16">
        <v>342</v>
      </c>
      <c r="Q730">
        <v>12</v>
      </c>
      <c r="R730" t="str">
        <f t="shared" si="46"/>
        <v>OK</v>
      </c>
      <c r="S730" t="s">
        <v>2034</v>
      </c>
      <c r="T730" t="s">
        <v>2039</v>
      </c>
      <c r="U730" t="s">
        <v>2055</v>
      </c>
      <c r="V730" t="s">
        <v>2091</v>
      </c>
      <c r="W730" t="s">
        <v>2096</v>
      </c>
      <c r="Y730">
        <f t="shared" si="47"/>
        <v>4.3169491525423709</v>
      </c>
      <c r="Z730" s="14" t="str">
        <f>LEFT(Table1[[#This Row],[Rating After]],3)</f>
        <v>4.3</v>
      </c>
      <c r="AA730" s="11">
        <f>Table1[[#This Row],[Revenue ($)]]/(Table1[[#This Row],[Distance (KM)]])</f>
        <v>3.6454388984509465</v>
      </c>
    </row>
    <row r="731" spans="1:27" x14ac:dyDescent="0.3">
      <c r="A731" t="s">
        <v>285</v>
      </c>
      <c r="B731" s="1" t="s">
        <v>1285</v>
      </c>
      <c r="C731" s="1" t="s">
        <v>2110</v>
      </c>
      <c r="D731" s="1" t="s">
        <v>1297</v>
      </c>
      <c r="E731" s="1" t="str">
        <f t="shared" si="45"/>
        <v>2024/01/12</v>
      </c>
      <c r="F731" s="1" t="s">
        <v>1295</v>
      </c>
      <c r="G731" t="str">
        <f t="shared" si="48"/>
        <v>2024/01/12</v>
      </c>
      <c r="H731" s="13" t="s">
        <v>2161</v>
      </c>
      <c r="I731" s="7">
        <f>(Table1[[#This Row],[Actual Arrival]]-Table1[[#This Row],[Ezpected_Arrival_After]])*24</f>
        <v>18</v>
      </c>
      <c r="J731" s="7">
        <f>(Table1[[#This Row],[Actual_Arrival After]]-Table1[[#This Row],[Ezpected_Arrival_After]])</f>
        <v>0</v>
      </c>
      <c r="K731" s="7">
        <f>IF(Table1[[#This Row],[Actual_Arrival After]]&lt;=Table1[[#This Row],[Ezpected_Arrival_After]],1,0)</f>
        <v>1</v>
      </c>
      <c r="L731" s="7">
        <f>(Table1[[#This Row],[Actual_Arrival After]]-Table1[[#This Row],[Dispatch_After]])</f>
        <v>0</v>
      </c>
      <c r="M731" t="s">
        <v>2027</v>
      </c>
      <c r="N731">
        <v>775</v>
      </c>
      <c r="O731" s="16">
        <v>1843</v>
      </c>
      <c r="P731" s="16">
        <v>137</v>
      </c>
      <c r="Q731">
        <v>16</v>
      </c>
      <c r="R731" t="str">
        <f t="shared" si="46"/>
        <v>OK</v>
      </c>
      <c r="S731" t="s">
        <v>2033</v>
      </c>
      <c r="T731" t="s">
        <v>2037</v>
      </c>
      <c r="U731" t="s">
        <v>2056</v>
      </c>
      <c r="V731" t="s">
        <v>2095</v>
      </c>
      <c r="W731" t="s">
        <v>2097</v>
      </c>
      <c r="X731">
        <v>4.5</v>
      </c>
      <c r="Y731">
        <f t="shared" si="47"/>
        <v>4.5</v>
      </c>
      <c r="Z731" s="14" t="str">
        <f>LEFT(Table1[[#This Row],[Rating After]],3)</f>
        <v>4.5</v>
      </c>
      <c r="AA731" s="11">
        <f>Table1[[#This Row],[Revenue ($)]]/(Table1[[#This Row],[Distance (KM)]])</f>
        <v>2.3780645161290321</v>
      </c>
    </row>
    <row r="732" spans="1:27" x14ac:dyDescent="0.3">
      <c r="A732" t="s">
        <v>284</v>
      </c>
      <c r="B732" s="1" t="s">
        <v>1284</v>
      </c>
      <c r="C732" s="1" t="s">
        <v>2110</v>
      </c>
      <c r="D732" s="1" t="s">
        <v>1296</v>
      </c>
      <c r="E732" s="1" t="str">
        <f t="shared" si="45"/>
        <v>2024/01/12</v>
      </c>
      <c r="F732" s="1" t="s">
        <v>1294</v>
      </c>
      <c r="G732" t="str">
        <f t="shared" si="48"/>
        <v>2024/01/12</v>
      </c>
      <c r="H732" s="13" t="s">
        <v>2161</v>
      </c>
      <c r="I732" s="7">
        <f>(Table1[[#This Row],[Actual Arrival]]-Table1[[#This Row],[Ezpected_Arrival_After]])*24</f>
        <v>17.000000000058208</v>
      </c>
      <c r="J732" s="7">
        <f>(Table1[[#This Row],[Actual_Arrival After]]-Table1[[#This Row],[Ezpected_Arrival_After]])</f>
        <v>0</v>
      </c>
      <c r="K732" s="7">
        <f>IF(Table1[[#This Row],[Actual_Arrival After]]&lt;=Table1[[#This Row],[Ezpected_Arrival_After]],1,0)</f>
        <v>1</v>
      </c>
      <c r="L732" s="7">
        <f>(Table1[[#This Row],[Actual_Arrival After]]-Table1[[#This Row],[Dispatch_After]])</f>
        <v>0</v>
      </c>
      <c r="M732" t="s">
        <v>2028</v>
      </c>
      <c r="N732">
        <v>918</v>
      </c>
      <c r="O732" s="16">
        <v>4727</v>
      </c>
      <c r="P732" s="16">
        <v>545</v>
      </c>
      <c r="Q732">
        <v>16</v>
      </c>
      <c r="R732" t="str">
        <f t="shared" si="46"/>
        <v>OK</v>
      </c>
      <c r="S732" t="s">
        <v>2033</v>
      </c>
      <c r="T732" t="s">
        <v>2039</v>
      </c>
      <c r="U732" t="s">
        <v>2064</v>
      </c>
      <c r="V732" t="s">
        <v>2093</v>
      </c>
      <c r="W732" t="s">
        <v>2097</v>
      </c>
      <c r="Y732">
        <f t="shared" si="47"/>
        <v>4.2134146341463401</v>
      </c>
      <c r="Z732" s="14" t="str">
        <f>LEFT(Table1[[#This Row],[Rating After]],3)</f>
        <v>4.2</v>
      </c>
      <c r="AA732" s="11">
        <f>Table1[[#This Row],[Revenue ($)]]/(Table1[[#This Row],[Distance (KM)]])</f>
        <v>5.1492374727668846</v>
      </c>
    </row>
    <row r="733" spans="1:27" x14ac:dyDescent="0.3">
      <c r="A733" t="s">
        <v>283</v>
      </c>
      <c r="B733" s="1" t="s">
        <v>1283</v>
      </c>
      <c r="C733" s="1" t="s">
        <v>2110</v>
      </c>
      <c r="D733" s="1" t="s">
        <v>1295</v>
      </c>
      <c r="E733" s="1" t="str">
        <f t="shared" si="45"/>
        <v>2024/01/12</v>
      </c>
      <c r="F733" s="1" t="s">
        <v>1293</v>
      </c>
      <c r="G733" t="str">
        <f t="shared" si="48"/>
        <v>2024/01/12</v>
      </c>
      <c r="H733" s="13" t="s">
        <v>2161</v>
      </c>
      <c r="I733" s="7">
        <f>(Table1[[#This Row],[Actual Arrival]]-Table1[[#This Row],[Ezpected_Arrival_After]])*24</f>
        <v>15.999999999941792</v>
      </c>
      <c r="J733" s="7">
        <f>(Table1[[#This Row],[Actual_Arrival After]]-Table1[[#This Row],[Ezpected_Arrival_After]])</f>
        <v>0</v>
      </c>
      <c r="K733" s="7">
        <f>IF(Table1[[#This Row],[Actual_Arrival After]]&lt;=Table1[[#This Row],[Ezpected_Arrival_After]],1,0)</f>
        <v>1</v>
      </c>
      <c r="L733" s="7">
        <f>(Table1[[#This Row],[Actual_Arrival After]]-Table1[[#This Row],[Dispatch_After]])</f>
        <v>0</v>
      </c>
      <c r="M733" t="s">
        <v>2032</v>
      </c>
      <c r="N733">
        <v>506</v>
      </c>
      <c r="O733" s="16">
        <v>3477</v>
      </c>
      <c r="P733" s="16">
        <v>306</v>
      </c>
      <c r="Q733">
        <v>12</v>
      </c>
      <c r="R733" t="str">
        <f t="shared" si="46"/>
        <v>OK</v>
      </c>
      <c r="S733" t="s">
        <v>2033</v>
      </c>
      <c r="T733" t="s">
        <v>2039</v>
      </c>
      <c r="U733" t="s">
        <v>2074</v>
      </c>
      <c r="V733" t="s">
        <v>2093</v>
      </c>
      <c r="W733" t="s">
        <v>2097</v>
      </c>
      <c r="Y733">
        <f t="shared" si="47"/>
        <v>4.2134146341463401</v>
      </c>
      <c r="Z733" s="14" t="str">
        <f>LEFT(Table1[[#This Row],[Rating After]],3)</f>
        <v>4.2</v>
      </c>
      <c r="AA733" s="11">
        <f>Table1[[#This Row],[Revenue ($)]]/(Table1[[#This Row],[Distance (KM)]])</f>
        <v>6.8715415019762842</v>
      </c>
    </row>
    <row r="734" spans="1:27" x14ac:dyDescent="0.3">
      <c r="A734" t="s">
        <v>282</v>
      </c>
      <c r="B734" s="1" t="s">
        <v>1282</v>
      </c>
      <c r="C734" s="1" t="s">
        <v>2110</v>
      </c>
      <c r="D734" s="1" t="s">
        <v>1294</v>
      </c>
      <c r="E734" s="1" t="str">
        <f t="shared" si="45"/>
        <v>2024/01/12</v>
      </c>
      <c r="F734" s="1" t="s">
        <v>1292</v>
      </c>
      <c r="G734" t="str">
        <f t="shared" si="48"/>
        <v>2024/01/12</v>
      </c>
      <c r="H734" s="13" t="s">
        <v>2161</v>
      </c>
      <c r="I734" s="7">
        <f>(Table1[[#This Row],[Actual Arrival]]-Table1[[#This Row],[Ezpected_Arrival_After]])*24</f>
        <v>15</v>
      </c>
      <c r="J734" s="7">
        <f>(Table1[[#This Row],[Actual_Arrival After]]-Table1[[#This Row],[Ezpected_Arrival_After]])</f>
        <v>0</v>
      </c>
      <c r="K734" s="7">
        <f>IF(Table1[[#This Row],[Actual_Arrival After]]&lt;=Table1[[#This Row],[Ezpected_Arrival_After]],1,0)</f>
        <v>1</v>
      </c>
      <c r="L734" s="7">
        <f>(Table1[[#This Row],[Actual_Arrival After]]-Table1[[#This Row],[Dispatch_After]])</f>
        <v>0</v>
      </c>
      <c r="M734" t="s">
        <v>2029</v>
      </c>
      <c r="N734">
        <v>988</v>
      </c>
      <c r="O734" s="16">
        <v>2035</v>
      </c>
      <c r="P734" s="16">
        <v>788</v>
      </c>
      <c r="Q734">
        <v>4</v>
      </c>
      <c r="R734" t="str">
        <f t="shared" si="46"/>
        <v>OK</v>
      </c>
      <c r="S734" t="s">
        <v>2033</v>
      </c>
      <c r="T734" t="s">
        <v>2038</v>
      </c>
      <c r="U734" t="s">
        <v>2062</v>
      </c>
      <c r="V734" t="s">
        <v>2095</v>
      </c>
      <c r="W734" t="s">
        <v>2097</v>
      </c>
      <c r="X734">
        <v>4.7</v>
      </c>
      <c r="Y734">
        <f t="shared" si="47"/>
        <v>4.7</v>
      </c>
      <c r="Z734" s="14" t="str">
        <f>LEFT(Table1[[#This Row],[Rating After]],3)</f>
        <v>4.7</v>
      </c>
      <c r="AA734" s="11">
        <f>Table1[[#This Row],[Revenue ($)]]/(Table1[[#This Row],[Distance (KM)]])</f>
        <v>2.0597165991902835</v>
      </c>
    </row>
    <row r="735" spans="1:27" x14ac:dyDescent="0.3">
      <c r="A735" t="s">
        <v>281</v>
      </c>
      <c r="B735" s="1" t="s">
        <v>1281</v>
      </c>
      <c r="C735" s="1" t="s">
        <v>2110</v>
      </c>
      <c r="D735" s="1" t="s">
        <v>1293</v>
      </c>
      <c r="E735" s="1" t="str">
        <f t="shared" si="45"/>
        <v>2024/01/12</v>
      </c>
      <c r="F735" s="1" t="s">
        <v>1291</v>
      </c>
      <c r="G735" t="str">
        <f t="shared" si="48"/>
        <v>2024/01/12</v>
      </c>
      <c r="H735" s="13" t="s">
        <v>2161</v>
      </c>
      <c r="I735" s="7">
        <f>(Table1[[#This Row],[Actual Arrival]]-Table1[[#This Row],[Ezpected_Arrival_After]])*24</f>
        <v>14.000000000058208</v>
      </c>
      <c r="J735" s="7">
        <f>(Table1[[#This Row],[Actual_Arrival After]]-Table1[[#This Row],[Ezpected_Arrival_After]])</f>
        <v>0</v>
      </c>
      <c r="K735" s="7">
        <f>IF(Table1[[#This Row],[Actual_Arrival After]]&lt;=Table1[[#This Row],[Ezpected_Arrival_After]],1,0)</f>
        <v>1</v>
      </c>
      <c r="L735" s="7">
        <f>(Table1[[#This Row],[Actual_Arrival After]]-Table1[[#This Row],[Dispatch_After]])</f>
        <v>0</v>
      </c>
      <c r="M735" t="s">
        <v>2032</v>
      </c>
      <c r="N735">
        <v>154</v>
      </c>
      <c r="O735" s="16">
        <v>3303</v>
      </c>
      <c r="P735" s="16">
        <v>342</v>
      </c>
      <c r="Q735">
        <v>7</v>
      </c>
      <c r="R735" t="str">
        <f t="shared" si="46"/>
        <v>OK</v>
      </c>
      <c r="S735" t="s">
        <v>2034</v>
      </c>
      <c r="T735" t="s">
        <v>2037</v>
      </c>
      <c r="U735" t="s">
        <v>2053</v>
      </c>
      <c r="V735" t="s">
        <v>2093</v>
      </c>
      <c r="W735" t="s">
        <v>2097</v>
      </c>
      <c r="Y735">
        <f t="shared" si="47"/>
        <v>4.2134146341463401</v>
      </c>
      <c r="Z735" s="14" t="str">
        <f>LEFT(Table1[[#This Row],[Rating After]],3)</f>
        <v>4.2</v>
      </c>
      <c r="AA735" s="11">
        <f>Table1[[#This Row],[Revenue ($)]]/(Table1[[#This Row],[Distance (KM)]])</f>
        <v>21.448051948051948</v>
      </c>
    </row>
    <row r="736" spans="1:27" x14ac:dyDescent="0.3">
      <c r="A736" t="s">
        <v>280</v>
      </c>
      <c r="B736" s="1" t="s">
        <v>1280</v>
      </c>
      <c r="C736" s="1" t="s">
        <v>2110</v>
      </c>
      <c r="D736" s="1" t="s">
        <v>1292</v>
      </c>
      <c r="E736" s="1" t="str">
        <f t="shared" si="45"/>
        <v>2024/01/12</v>
      </c>
      <c r="F736" s="1" t="s">
        <v>1290</v>
      </c>
      <c r="G736" t="str">
        <f t="shared" si="48"/>
        <v>2024/01/12</v>
      </c>
      <c r="H736" s="13" t="s">
        <v>2161</v>
      </c>
      <c r="I736" s="7">
        <f>(Table1[[#This Row],[Actual Arrival]]-Table1[[#This Row],[Ezpected_Arrival_After]])*24</f>
        <v>12.999999999941792</v>
      </c>
      <c r="J736" s="7">
        <f>(Table1[[#This Row],[Actual_Arrival After]]-Table1[[#This Row],[Ezpected_Arrival_After]])</f>
        <v>0</v>
      </c>
      <c r="K736" s="7">
        <f>IF(Table1[[#This Row],[Actual_Arrival After]]&lt;=Table1[[#This Row],[Ezpected_Arrival_After]],1,0)</f>
        <v>1</v>
      </c>
      <c r="L736" s="7">
        <f>(Table1[[#This Row],[Actual_Arrival After]]-Table1[[#This Row],[Dispatch_After]])</f>
        <v>0</v>
      </c>
      <c r="M736" t="s">
        <v>2028</v>
      </c>
      <c r="N736">
        <v>849</v>
      </c>
      <c r="O736" s="16">
        <v>2911</v>
      </c>
      <c r="P736" s="16">
        <v>375</v>
      </c>
      <c r="Q736">
        <v>17</v>
      </c>
      <c r="R736" t="str">
        <f t="shared" si="46"/>
        <v>OK</v>
      </c>
      <c r="S736" t="s">
        <v>2034</v>
      </c>
      <c r="T736" t="s">
        <v>2039</v>
      </c>
      <c r="U736" t="s">
        <v>2053</v>
      </c>
      <c r="V736" t="s">
        <v>2093</v>
      </c>
      <c r="W736" t="s">
        <v>2096</v>
      </c>
      <c r="X736">
        <v>4.5</v>
      </c>
      <c r="Y736">
        <f t="shared" si="47"/>
        <v>4.5</v>
      </c>
      <c r="Z736" s="14" t="str">
        <f>LEFT(Table1[[#This Row],[Rating After]],3)</f>
        <v>4.5</v>
      </c>
      <c r="AA736" s="11">
        <f>Table1[[#This Row],[Revenue ($)]]/(Table1[[#This Row],[Distance (KM)]])</f>
        <v>3.4287396937573615</v>
      </c>
    </row>
    <row r="737" spans="1:27" x14ac:dyDescent="0.3">
      <c r="A737" t="s">
        <v>279</v>
      </c>
      <c r="B737" s="1" t="s">
        <v>1279</v>
      </c>
      <c r="C737" s="1" t="s">
        <v>2110</v>
      </c>
      <c r="D737" s="1" t="s">
        <v>1291</v>
      </c>
      <c r="E737" s="1" t="str">
        <f t="shared" si="45"/>
        <v>2024/01/12</v>
      </c>
      <c r="F737" s="1" t="s">
        <v>1289</v>
      </c>
      <c r="G737" t="str">
        <f t="shared" si="48"/>
        <v>2024/01/12</v>
      </c>
      <c r="H737" s="13" t="s">
        <v>2161</v>
      </c>
      <c r="I737" s="7">
        <f>(Table1[[#This Row],[Actual Arrival]]-Table1[[#This Row],[Ezpected_Arrival_After]])*24</f>
        <v>12</v>
      </c>
      <c r="J737" s="7">
        <f>(Table1[[#This Row],[Actual_Arrival After]]-Table1[[#This Row],[Ezpected_Arrival_After]])</f>
        <v>0</v>
      </c>
      <c r="K737" s="7">
        <f>IF(Table1[[#This Row],[Actual_Arrival After]]&lt;=Table1[[#This Row],[Ezpected_Arrival_After]],1,0)</f>
        <v>1</v>
      </c>
      <c r="L737" s="7">
        <f>(Table1[[#This Row],[Actual_Arrival After]]-Table1[[#This Row],[Dispatch_After]])</f>
        <v>0</v>
      </c>
      <c r="M737" t="s">
        <v>2032</v>
      </c>
      <c r="N737">
        <v>902</v>
      </c>
      <c r="O737" s="16">
        <v>1465</v>
      </c>
      <c r="P737" s="16">
        <v>253</v>
      </c>
      <c r="Q737">
        <v>8</v>
      </c>
      <c r="R737" t="str">
        <f t="shared" si="46"/>
        <v>OK</v>
      </c>
      <c r="S737" t="s">
        <v>2034</v>
      </c>
      <c r="T737" t="s">
        <v>2038</v>
      </c>
      <c r="U737" t="s">
        <v>2061</v>
      </c>
      <c r="V737" t="s">
        <v>2093</v>
      </c>
      <c r="W737" t="s">
        <v>2096</v>
      </c>
      <c r="Y737">
        <f t="shared" si="47"/>
        <v>4.2184210526315784</v>
      </c>
      <c r="Z737" s="14" t="str">
        <f>LEFT(Table1[[#This Row],[Rating After]],3)</f>
        <v>4.2</v>
      </c>
      <c r="AA737" s="11">
        <f>Table1[[#This Row],[Revenue ($)]]/(Table1[[#This Row],[Distance (KM)]])</f>
        <v>1.6241685144124169</v>
      </c>
    </row>
    <row r="738" spans="1:27" x14ac:dyDescent="0.3">
      <c r="A738" t="s">
        <v>278</v>
      </c>
      <c r="B738" s="1" t="s">
        <v>1278</v>
      </c>
      <c r="C738" s="1" t="s">
        <v>2109</v>
      </c>
      <c r="D738" s="1" t="s">
        <v>1290</v>
      </c>
      <c r="E738" s="1" t="str">
        <f t="shared" si="45"/>
        <v>2024/01/12</v>
      </c>
      <c r="F738" s="1" t="s">
        <v>1288</v>
      </c>
      <c r="G738" t="str">
        <f t="shared" si="48"/>
        <v>2024/01/12</v>
      </c>
      <c r="H738" s="13" t="s">
        <v>2161</v>
      </c>
      <c r="I738" s="7">
        <f>(Table1[[#This Row],[Actual Arrival]]-Table1[[#This Row],[Ezpected_Arrival_After]])*24</f>
        <v>11.000000000058208</v>
      </c>
      <c r="J738" s="7">
        <f>(Table1[[#This Row],[Actual_Arrival After]]-Table1[[#This Row],[Ezpected_Arrival_After]])</f>
        <v>0</v>
      </c>
      <c r="K738" s="7">
        <f>IF(Table1[[#This Row],[Actual_Arrival After]]&lt;=Table1[[#This Row],[Ezpected_Arrival_After]],1,0)</f>
        <v>1</v>
      </c>
      <c r="L738" s="7">
        <f>(Table1[[#This Row],[Actual_Arrival After]]-Table1[[#This Row],[Dispatch_After]])</f>
        <v>1</v>
      </c>
      <c r="M738" t="s">
        <v>2029</v>
      </c>
      <c r="N738">
        <v>688</v>
      </c>
      <c r="O738" s="16">
        <v>4944</v>
      </c>
      <c r="P738" s="16">
        <v>430</v>
      </c>
      <c r="Q738">
        <v>2</v>
      </c>
      <c r="R738" t="str">
        <f t="shared" si="46"/>
        <v>OK</v>
      </c>
      <c r="S738" t="s">
        <v>2035</v>
      </c>
      <c r="T738" t="s">
        <v>2039</v>
      </c>
      <c r="U738" t="s">
        <v>2060</v>
      </c>
      <c r="V738" t="s">
        <v>2094</v>
      </c>
      <c r="W738" t="s">
        <v>2097</v>
      </c>
      <c r="Y738">
        <f t="shared" si="47"/>
        <v>4.2263888888888879</v>
      </c>
      <c r="Z738" s="14" t="str">
        <f>LEFT(Table1[[#This Row],[Rating After]],3)</f>
        <v>4.2</v>
      </c>
      <c r="AA738" s="11">
        <f>Table1[[#This Row],[Revenue ($)]]/(Table1[[#This Row],[Distance (KM)]])</f>
        <v>7.1860465116279073</v>
      </c>
    </row>
    <row r="739" spans="1:27" x14ac:dyDescent="0.3">
      <c r="A739" t="s">
        <v>277</v>
      </c>
      <c r="B739" s="1" t="s">
        <v>1277</v>
      </c>
      <c r="C739" s="1" t="s">
        <v>2109</v>
      </c>
      <c r="D739" s="1" t="s">
        <v>1289</v>
      </c>
      <c r="E739" s="1" t="str">
        <f t="shared" si="45"/>
        <v>2024/01/12</v>
      </c>
      <c r="F739" s="1" t="s">
        <v>1287</v>
      </c>
      <c r="G739" t="str">
        <f t="shared" si="48"/>
        <v>2024/01/12</v>
      </c>
      <c r="H739" s="13" t="s">
        <v>2161</v>
      </c>
      <c r="I739" s="7">
        <f>(Table1[[#This Row],[Actual Arrival]]-Table1[[#This Row],[Ezpected_Arrival_After]])*24</f>
        <v>9.9999999999417923</v>
      </c>
      <c r="J739" s="7">
        <f>(Table1[[#This Row],[Actual_Arrival After]]-Table1[[#This Row],[Ezpected_Arrival_After]])</f>
        <v>0</v>
      </c>
      <c r="K739" s="7">
        <f>IF(Table1[[#This Row],[Actual_Arrival After]]&lt;=Table1[[#This Row],[Ezpected_Arrival_After]],1,0)</f>
        <v>1</v>
      </c>
      <c r="L739" s="7">
        <f>(Table1[[#This Row],[Actual_Arrival After]]-Table1[[#This Row],[Dispatch_After]])</f>
        <v>1</v>
      </c>
      <c r="M739" t="s">
        <v>2027</v>
      </c>
      <c r="N739">
        <v>599</v>
      </c>
      <c r="O739" s="16">
        <v>649</v>
      </c>
      <c r="P739" s="16">
        <v>681</v>
      </c>
      <c r="Q739">
        <v>6</v>
      </c>
      <c r="R739" t="str">
        <f t="shared" si="46"/>
        <v>OK</v>
      </c>
      <c r="S739" t="s">
        <v>2036</v>
      </c>
      <c r="T739" t="s">
        <v>2037</v>
      </c>
      <c r="U739" t="s">
        <v>2067</v>
      </c>
      <c r="V739" t="s">
        <v>2094</v>
      </c>
      <c r="W739" t="s">
        <v>2097</v>
      </c>
      <c r="Y739">
        <f t="shared" si="47"/>
        <v>4.2263888888888879</v>
      </c>
      <c r="Z739" s="14" t="str">
        <f>LEFT(Table1[[#This Row],[Rating After]],3)</f>
        <v>4.2</v>
      </c>
      <c r="AA739" s="11">
        <f>Table1[[#This Row],[Revenue ($)]]/(Table1[[#This Row],[Distance (KM)]])</f>
        <v>1.0834724540901504</v>
      </c>
    </row>
    <row r="740" spans="1:27" x14ac:dyDescent="0.3">
      <c r="A740" t="s">
        <v>276</v>
      </c>
      <c r="B740" s="1" t="s">
        <v>1276</v>
      </c>
      <c r="C740" s="1" t="s">
        <v>2109</v>
      </c>
      <c r="D740" s="1" t="s">
        <v>1288</v>
      </c>
      <c r="E740" s="1" t="str">
        <f t="shared" si="45"/>
        <v>2024/01/12</v>
      </c>
      <c r="F740" s="1" t="s">
        <v>1286</v>
      </c>
      <c r="G740" t="str">
        <f t="shared" si="48"/>
        <v>2024/01/12</v>
      </c>
      <c r="H740" s="13" t="s">
        <v>2161</v>
      </c>
      <c r="I740" s="7">
        <f>(Table1[[#This Row],[Actual Arrival]]-Table1[[#This Row],[Ezpected_Arrival_After]])*24</f>
        <v>9</v>
      </c>
      <c r="J740" s="7">
        <f>(Table1[[#This Row],[Actual_Arrival After]]-Table1[[#This Row],[Ezpected_Arrival_After]])</f>
        <v>0</v>
      </c>
      <c r="K740" s="7">
        <f>IF(Table1[[#This Row],[Actual_Arrival After]]&lt;=Table1[[#This Row],[Ezpected_Arrival_After]],1,0)</f>
        <v>1</v>
      </c>
      <c r="L740" s="7">
        <f>(Table1[[#This Row],[Actual_Arrival After]]-Table1[[#This Row],[Dispatch_After]])</f>
        <v>1</v>
      </c>
      <c r="M740" t="s">
        <v>2032</v>
      </c>
      <c r="N740">
        <v>601</v>
      </c>
      <c r="O740" s="16">
        <v>4011</v>
      </c>
      <c r="P740" s="16">
        <v>300</v>
      </c>
      <c r="Q740">
        <v>3</v>
      </c>
      <c r="R740" t="str">
        <f t="shared" si="46"/>
        <v>OK</v>
      </c>
      <c r="S740" t="s">
        <v>2035</v>
      </c>
      <c r="T740" t="s">
        <v>2040</v>
      </c>
      <c r="U740" t="s">
        <v>2085</v>
      </c>
      <c r="V740" t="s">
        <v>2095</v>
      </c>
      <c r="W740" t="s">
        <v>2097</v>
      </c>
      <c r="Y740">
        <f t="shared" si="47"/>
        <v>4.3559999999999981</v>
      </c>
      <c r="Z740" s="14" t="str">
        <f>LEFT(Table1[[#This Row],[Rating After]],3)</f>
        <v>4.3</v>
      </c>
      <c r="AA740" s="11">
        <f>Table1[[#This Row],[Revenue ($)]]/(Table1[[#This Row],[Distance (KM)]])</f>
        <v>6.6738768718802</v>
      </c>
    </row>
    <row r="741" spans="1:27" x14ac:dyDescent="0.3">
      <c r="A741" t="s">
        <v>275</v>
      </c>
      <c r="B741" s="1" t="s">
        <v>1275</v>
      </c>
      <c r="C741" s="1" t="s">
        <v>2109</v>
      </c>
      <c r="D741" s="1" t="s">
        <v>1287</v>
      </c>
      <c r="E741" s="1" t="str">
        <f t="shared" si="45"/>
        <v>2024/01/12</v>
      </c>
      <c r="F741" s="1" t="s">
        <v>1285</v>
      </c>
      <c r="G741" t="str">
        <f t="shared" si="48"/>
        <v>2024/01/12</v>
      </c>
      <c r="H741" s="13" t="s">
        <v>2161</v>
      </c>
      <c r="I741" s="7">
        <f>(Table1[[#This Row],[Actual Arrival]]-Table1[[#This Row],[Ezpected_Arrival_After]])*24</f>
        <v>8.0000000000582077</v>
      </c>
      <c r="J741" s="7">
        <f>(Table1[[#This Row],[Actual_Arrival After]]-Table1[[#This Row],[Ezpected_Arrival_After]])</f>
        <v>0</v>
      </c>
      <c r="K741" s="7">
        <f>IF(Table1[[#This Row],[Actual_Arrival After]]&lt;=Table1[[#This Row],[Ezpected_Arrival_After]],1,0)</f>
        <v>1</v>
      </c>
      <c r="L741" s="7">
        <f>(Table1[[#This Row],[Actual_Arrival After]]-Table1[[#This Row],[Dispatch_After]])</f>
        <v>1</v>
      </c>
      <c r="M741" t="s">
        <v>2031</v>
      </c>
      <c r="N741">
        <v>370</v>
      </c>
      <c r="O741" s="16">
        <v>3767</v>
      </c>
      <c r="P741" s="16">
        <v>471</v>
      </c>
      <c r="Q741">
        <v>18</v>
      </c>
      <c r="R741" t="str">
        <f t="shared" si="46"/>
        <v>OK</v>
      </c>
      <c r="S741" t="s">
        <v>2036</v>
      </c>
      <c r="T741" t="s">
        <v>2037</v>
      </c>
      <c r="U741" t="s">
        <v>2065</v>
      </c>
      <c r="V741" t="s">
        <v>2093</v>
      </c>
      <c r="W741" t="s">
        <v>2097</v>
      </c>
      <c r="Y741">
        <f t="shared" si="47"/>
        <v>4.2134146341463401</v>
      </c>
      <c r="Z741" s="14" t="str">
        <f>LEFT(Table1[[#This Row],[Rating After]],3)</f>
        <v>4.2</v>
      </c>
      <c r="AA741" s="11">
        <f>Table1[[#This Row],[Revenue ($)]]/(Table1[[#This Row],[Distance (KM)]])</f>
        <v>10.18108108108108</v>
      </c>
    </row>
    <row r="742" spans="1:27" x14ac:dyDescent="0.3">
      <c r="A742" t="s">
        <v>274</v>
      </c>
      <c r="B742" s="1" t="s">
        <v>1274</v>
      </c>
      <c r="C742" s="1" t="s">
        <v>2109</v>
      </c>
      <c r="D742" s="1" t="s">
        <v>1286</v>
      </c>
      <c r="E742" s="1" t="str">
        <f t="shared" si="45"/>
        <v>2024/01/12</v>
      </c>
      <c r="F742" s="1" t="s">
        <v>1284</v>
      </c>
      <c r="G742" t="str">
        <f t="shared" si="48"/>
        <v>2024/01/12</v>
      </c>
      <c r="H742" s="13" t="s">
        <v>2161</v>
      </c>
      <c r="I742" s="7">
        <f>(Table1[[#This Row],[Actual Arrival]]-Table1[[#This Row],[Ezpected_Arrival_After]])*24</f>
        <v>6.9999999999417923</v>
      </c>
      <c r="J742" s="7">
        <f>(Table1[[#This Row],[Actual_Arrival After]]-Table1[[#This Row],[Ezpected_Arrival_After]])</f>
        <v>0</v>
      </c>
      <c r="K742" s="7">
        <f>IF(Table1[[#This Row],[Actual_Arrival After]]&lt;=Table1[[#This Row],[Ezpected_Arrival_After]],1,0)</f>
        <v>1</v>
      </c>
      <c r="L742" s="7">
        <f>(Table1[[#This Row],[Actual_Arrival After]]-Table1[[#This Row],[Dispatch_After]])</f>
        <v>1</v>
      </c>
      <c r="M742" t="s">
        <v>2030</v>
      </c>
      <c r="N742">
        <v>448</v>
      </c>
      <c r="O742" s="16">
        <v>4590</v>
      </c>
      <c r="P742" s="16">
        <v>714</v>
      </c>
      <c r="Q742">
        <v>27</v>
      </c>
      <c r="R742" t="str">
        <f t="shared" si="46"/>
        <v>OK</v>
      </c>
      <c r="S742" t="s">
        <v>2035</v>
      </c>
      <c r="T742" t="s">
        <v>2037</v>
      </c>
      <c r="U742" t="s">
        <v>2058</v>
      </c>
      <c r="V742" t="s">
        <v>2093</v>
      </c>
      <c r="W742" t="s">
        <v>2097</v>
      </c>
      <c r="X742">
        <v>4</v>
      </c>
      <c r="Y742">
        <f t="shared" si="47"/>
        <v>4</v>
      </c>
      <c r="Z742" s="14" t="str">
        <f>LEFT(Table1[[#This Row],[Rating After]],3)</f>
        <v>4</v>
      </c>
      <c r="AA742" s="11">
        <f>Table1[[#This Row],[Revenue ($)]]/(Table1[[#This Row],[Distance (KM)]])</f>
        <v>10.245535714285714</v>
      </c>
    </row>
    <row r="743" spans="1:27" x14ac:dyDescent="0.3">
      <c r="A743" t="s">
        <v>273</v>
      </c>
      <c r="B743" s="1" t="s">
        <v>1273</v>
      </c>
      <c r="C743" s="1" t="s">
        <v>2109</v>
      </c>
      <c r="D743" s="1" t="s">
        <v>1285</v>
      </c>
      <c r="E743" s="1" t="str">
        <f t="shared" si="45"/>
        <v>2024/01/12</v>
      </c>
      <c r="F743" s="1" t="s">
        <v>1283</v>
      </c>
      <c r="G743" t="str">
        <f t="shared" si="48"/>
        <v>2024/01/12</v>
      </c>
      <c r="H743" s="13" t="s">
        <v>2161</v>
      </c>
      <c r="I743" s="7">
        <f>(Table1[[#This Row],[Actual Arrival]]-Table1[[#This Row],[Ezpected_Arrival_After]])*24</f>
        <v>6</v>
      </c>
      <c r="J743" s="7">
        <f>(Table1[[#This Row],[Actual_Arrival After]]-Table1[[#This Row],[Ezpected_Arrival_After]])</f>
        <v>0</v>
      </c>
      <c r="K743" s="7">
        <f>IF(Table1[[#This Row],[Actual_Arrival After]]&lt;=Table1[[#This Row],[Ezpected_Arrival_After]],1,0)</f>
        <v>1</v>
      </c>
      <c r="L743" s="7">
        <f>(Table1[[#This Row],[Actual_Arrival After]]-Table1[[#This Row],[Dispatch_After]])</f>
        <v>1</v>
      </c>
      <c r="M743" t="s">
        <v>2028</v>
      </c>
      <c r="N743">
        <v>58</v>
      </c>
      <c r="O743" s="16">
        <v>3348</v>
      </c>
      <c r="P743" s="16">
        <v>272</v>
      </c>
      <c r="Q743">
        <v>24</v>
      </c>
      <c r="R743" t="str">
        <f t="shared" si="46"/>
        <v>OK</v>
      </c>
      <c r="S743" t="s">
        <v>2035</v>
      </c>
      <c r="T743" t="s">
        <v>2039</v>
      </c>
      <c r="U743" t="s">
        <v>2089</v>
      </c>
      <c r="V743" t="s">
        <v>2093</v>
      </c>
      <c r="W743" t="s">
        <v>2096</v>
      </c>
      <c r="X743">
        <v>4</v>
      </c>
      <c r="Y743">
        <f t="shared" si="47"/>
        <v>4</v>
      </c>
      <c r="Z743" s="14" t="str">
        <f>LEFT(Table1[[#This Row],[Rating After]],3)</f>
        <v>4</v>
      </c>
      <c r="AA743" s="11">
        <f>Table1[[#This Row],[Revenue ($)]]/(Table1[[#This Row],[Distance (KM)]])</f>
        <v>57.724137931034484</v>
      </c>
    </row>
    <row r="744" spans="1:27" x14ac:dyDescent="0.3">
      <c r="A744" t="s">
        <v>272</v>
      </c>
      <c r="B744" s="1" t="s">
        <v>1272</v>
      </c>
      <c r="C744" s="1" t="s">
        <v>2109</v>
      </c>
      <c r="D744" s="1" t="s">
        <v>1284</v>
      </c>
      <c r="E744" s="1" t="str">
        <f t="shared" si="45"/>
        <v>2024/01/12</v>
      </c>
      <c r="F744" s="1" t="s">
        <v>1282</v>
      </c>
      <c r="G744" t="str">
        <f t="shared" si="48"/>
        <v>2024/01/12</v>
      </c>
      <c r="H744" s="13" t="s">
        <v>2161</v>
      </c>
      <c r="I744" s="7">
        <f>(Table1[[#This Row],[Actual Arrival]]-Table1[[#This Row],[Ezpected_Arrival_After]])*24</f>
        <v>5.0000000000582077</v>
      </c>
      <c r="J744" s="7">
        <f>(Table1[[#This Row],[Actual_Arrival After]]-Table1[[#This Row],[Ezpected_Arrival_After]])</f>
        <v>0</v>
      </c>
      <c r="K744" s="7">
        <f>IF(Table1[[#This Row],[Actual_Arrival After]]&lt;=Table1[[#This Row],[Ezpected_Arrival_After]],1,0)</f>
        <v>1</v>
      </c>
      <c r="L744" s="7">
        <f>(Table1[[#This Row],[Actual_Arrival After]]-Table1[[#This Row],[Dispatch_After]])</f>
        <v>1</v>
      </c>
      <c r="M744" t="s">
        <v>2027</v>
      </c>
      <c r="N744">
        <v>371</v>
      </c>
      <c r="O744" s="16">
        <v>2750</v>
      </c>
      <c r="P744" s="16">
        <v>530</v>
      </c>
      <c r="Q744">
        <v>13</v>
      </c>
      <c r="R744" t="str">
        <f t="shared" si="46"/>
        <v>OK</v>
      </c>
      <c r="S744" t="s">
        <v>2035</v>
      </c>
      <c r="T744" t="s">
        <v>2037</v>
      </c>
      <c r="U744" t="s">
        <v>2065</v>
      </c>
      <c r="V744" t="s">
        <v>2091</v>
      </c>
      <c r="W744" t="s">
        <v>2096</v>
      </c>
      <c r="X744">
        <v>4</v>
      </c>
      <c r="Y744">
        <f t="shared" si="47"/>
        <v>4</v>
      </c>
      <c r="Z744" s="14" t="str">
        <f>LEFT(Table1[[#This Row],[Rating After]],3)</f>
        <v>4</v>
      </c>
      <c r="AA744" s="11">
        <f>Table1[[#This Row],[Revenue ($)]]/(Table1[[#This Row],[Distance (KM)]])</f>
        <v>7.4123989218328843</v>
      </c>
    </row>
    <row r="745" spans="1:27" x14ac:dyDescent="0.3">
      <c r="A745" t="s">
        <v>271</v>
      </c>
      <c r="B745" s="1" t="s">
        <v>1271</v>
      </c>
      <c r="C745" s="1" t="s">
        <v>2109</v>
      </c>
      <c r="D745" s="1" t="s">
        <v>1283</v>
      </c>
      <c r="E745" s="1" t="str">
        <f t="shared" si="45"/>
        <v>2024/01/12</v>
      </c>
      <c r="F745" s="1" t="s">
        <v>1281</v>
      </c>
      <c r="G745" t="str">
        <f t="shared" si="48"/>
        <v>2024/01/12</v>
      </c>
      <c r="H745" s="13" t="s">
        <v>2161</v>
      </c>
      <c r="I745" s="7">
        <f>(Table1[[#This Row],[Actual Arrival]]-Table1[[#This Row],[Ezpected_Arrival_After]])*24</f>
        <v>3.9999999999417923</v>
      </c>
      <c r="J745" s="7">
        <f>(Table1[[#This Row],[Actual_Arrival After]]-Table1[[#This Row],[Ezpected_Arrival_After]])</f>
        <v>0</v>
      </c>
      <c r="K745" s="7">
        <f>IF(Table1[[#This Row],[Actual_Arrival After]]&lt;=Table1[[#This Row],[Ezpected_Arrival_After]],1,0)</f>
        <v>1</v>
      </c>
      <c r="L745" s="7">
        <f>(Table1[[#This Row],[Actual_Arrival After]]-Table1[[#This Row],[Dispatch_After]])</f>
        <v>1</v>
      </c>
      <c r="M745" t="s">
        <v>2030</v>
      </c>
      <c r="N745">
        <v>497</v>
      </c>
      <c r="O745" s="16">
        <v>2637</v>
      </c>
      <c r="P745" s="16">
        <v>388</v>
      </c>
      <c r="Q745">
        <v>3</v>
      </c>
      <c r="R745" t="str">
        <f t="shared" si="46"/>
        <v>OK</v>
      </c>
      <c r="S745" t="s">
        <v>2033</v>
      </c>
      <c r="T745" t="s">
        <v>2040</v>
      </c>
      <c r="U745" t="s">
        <v>2067</v>
      </c>
      <c r="V745" t="s">
        <v>2093</v>
      </c>
      <c r="W745" t="s">
        <v>2096</v>
      </c>
      <c r="X745">
        <v>4</v>
      </c>
      <c r="Y745">
        <f t="shared" si="47"/>
        <v>4</v>
      </c>
      <c r="Z745" s="14" t="str">
        <f>LEFT(Table1[[#This Row],[Rating After]],3)</f>
        <v>4</v>
      </c>
      <c r="AA745" s="11">
        <f>Table1[[#This Row],[Revenue ($)]]/(Table1[[#This Row],[Distance (KM)]])</f>
        <v>5.3058350100603624</v>
      </c>
    </row>
    <row r="746" spans="1:27" x14ac:dyDescent="0.3">
      <c r="A746" t="s">
        <v>270</v>
      </c>
      <c r="B746" s="1" t="s">
        <v>1270</v>
      </c>
      <c r="C746" s="1" t="s">
        <v>2109</v>
      </c>
      <c r="D746" s="1" t="s">
        <v>1282</v>
      </c>
      <c r="E746" s="1" t="str">
        <f t="shared" si="45"/>
        <v>2024/01/12</v>
      </c>
      <c r="F746" s="1" t="s">
        <v>1280</v>
      </c>
      <c r="G746" t="str">
        <f t="shared" si="48"/>
        <v>2024/01/12</v>
      </c>
      <c r="H746" s="13" t="s">
        <v>2161</v>
      </c>
      <c r="I746" s="7">
        <f>(Table1[[#This Row],[Actual Arrival]]-Table1[[#This Row],[Ezpected_Arrival_After]])*24</f>
        <v>3</v>
      </c>
      <c r="J746" s="7">
        <f>(Table1[[#This Row],[Actual_Arrival After]]-Table1[[#This Row],[Ezpected_Arrival_After]])</f>
        <v>0</v>
      </c>
      <c r="K746" s="7">
        <f>IF(Table1[[#This Row],[Actual_Arrival After]]&lt;=Table1[[#This Row],[Ezpected_Arrival_After]],1,0)</f>
        <v>1</v>
      </c>
      <c r="L746" s="7">
        <f>(Table1[[#This Row],[Actual_Arrival After]]-Table1[[#This Row],[Dispatch_After]])</f>
        <v>1</v>
      </c>
      <c r="M746" t="s">
        <v>2032</v>
      </c>
      <c r="N746">
        <v>621</v>
      </c>
      <c r="O746" s="16">
        <v>2179</v>
      </c>
      <c r="P746" s="16">
        <v>745</v>
      </c>
      <c r="Q746">
        <v>12</v>
      </c>
      <c r="R746" t="str">
        <f t="shared" si="46"/>
        <v>OK</v>
      </c>
      <c r="S746" t="s">
        <v>2033</v>
      </c>
      <c r="T746" t="s">
        <v>2037</v>
      </c>
      <c r="U746" t="s">
        <v>2059</v>
      </c>
      <c r="V746" t="s">
        <v>2093</v>
      </c>
      <c r="W746" t="s">
        <v>2097</v>
      </c>
      <c r="Y746">
        <f t="shared" si="47"/>
        <v>4.2134146341463401</v>
      </c>
      <c r="Z746" s="14" t="str">
        <f>LEFT(Table1[[#This Row],[Rating After]],3)</f>
        <v>4.2</v>
      </c>
      <c r="AA746" s="11">
        <f>Table1[[#This Row],[Revenue ($)]]/(Table1[[#This Row],[Distance (KM)]])</f>
        <v>3.5088566827697263</v>
      </c>
    </row>
    <row r="747" spans="1:27" x14ac:dyDescent="0.3">
      <c r="A747" t="s">
        <v>269</v>
      </c>
      <c r="B747" s="1" t="s">
        <v>1269</v>
      </c>
      <c r="C747" s="1" t="s">
        <v>2109</v>
      </c>
      <c r="D747" s="1" t="s">
        <v>1281</v>
      </c>
      <c r="E747" s="1" t="str">
        <f t="shared" si="45"/>
        <v>2024/01/12</v>
      </c>
      <c r="F747" s="1" t="s">
        <v>1279</v>
      </c>
      <c r="G747" t="str">
        <f t="shared" si="48"/>
        <v>2024/01/12</v>
      </c>
      <c r="H747" s="13" t="s">
        <v>2161</v>
      </c>
      <c r="I747" s="7">
        <f>(Table1[[#This Row],[Actual Arrival]]-Table1[[#This Row],[Ezpected_Arrival_After]])*24</f>
        <v>2.0000000000582077</v>
      </c>
      <c r="J747" s="7">
        <f>(Table1[[#This Row],[Actual_Arrival After]]-Table1[[#This Row],[Ezpected_Arrival_After]])</f>
        <v>0</v>
      </c>
      <c r="K747" s="7">
        <f>IF(Table1[[#This Row],[Actual_Arrival After]]&lt;=Table1[[#This Row],[Ezpected_Arrival_After]],1,0)</f>
        <v>1</v>
      </c>
      <c r="L747" s="7">
        <f>(Table1[[#This Row],[Actual_Arrival After]]-Table1[[#This Row],[Dispatch_After]])</f>
        <v>1</v>
      </c>
      <c r="M747" t="s">
        <v>2027</v>
      </c>
      <c r="N747">
        <v>938</v>
      </c>
      <c r="O747" s="16">
        <v>4534</v>
      </c>
      <c r="P747" s="16">
        <v>66</v>
      </c>
      <c r="Q747">
        <v>10</v>
      </c>
      <c r="R747" t="str">
        <f t="shared" si="46"/>
        <v>OK</v>
      </c>
      <c r="S747" t="s">
        <v>2035</v>
      </c>
      <c r="T747" t="s">
        <v>2040</v>
      </c>
      <c r="U747" t="s">
        <v>2041</v>
      </c>
      <c r="V747" t="s">
        <v>2091</v>
      </c>
      <c r="W747" t="s">
        <v>2097</v>
      </c>
      <c r="Y747">
        <f t="shared" si="47"/>
        <v>4.2415584415584409</v>
      </c>
      <c r="Z747" s="14" t="str">
        <f>LEFT(Table1[[#This Row],[Rating After]],3)</f>
        <v>4.2</v>
      </c>
      <c r="AA747" s="11">
        <f>Table1[[#This Row],[Revenue ($)]]/(Table1[[#This Row],[Distance (KM)]])</f>
        <v>4.8336886993603407</v>
      </c>
    </row>
    <row r="748" spans="1:27" x14ac:dyDescent="0.3">
      <c r="A748" t="s">
        <v>268</v>
      </c>
      <c r="B748" s="1" t="s">
        <v>1268</v>
      </c>
      <c r="C748" s="1" t="s">
        <v>2109</v>
      </c>
      <c r="D748" s="1" t="s">
        <v>1280</v>
      </c>
      <c r="E748" s="1" t="str">
        <f t="shared" si="45"/>
        <v>2024/01/12</v>
      </c>
      <c r="F748" s="1" t="s">
        <v>1278</v>
      </c>
      <c r="G748" t="str">
        <f t="shared" si="48"/>
        <v>2024/01/11</v>
      </c>
      <c r="H748" s="13" t="s">
        <v>2161</v>
      </c>
      <c r="I748" s="7">
        <f>(Table1[[#This Row],[Actual Arrival]]-Table1[[#This Row],[Ezpected_Arrival_After]])*24</f>
        <v>24.999999999941792</v>
      </c>
      <c r="J748" s="7">
        <f>(Table1[[#This Row],[Actual_Arrival After]]-Table1[[#This Row],[Ezpected_Arrival_After]])</f>
        <v>1</v>
      </c>
      <c r="K748" s="7">
        <f>IF(Table1[[#This Row],[Actual_Arrival After]]&lt;=Table1[[#This Row],[Ezpected_Arrival_After]],1,0)</f>
        <v>0</v>
      </c>
      <c r="L748" s="7">
        <f>(Table1[[#This Row],[Actual_Arrival After]]-Table1[[#This Row],[Dispatch_After]])</f>
        <v>1</v>
      </c>
      <c r="M748" t="s">
        <v>2030</v>
      </c>
      <c r="N748">
        <v>650</v>
      </c>
      <c r="O748" s="16">
        <v>2926</v>
      </c>
      <c r="P748" s="16">
        <v>668</v>
      </c>
      <c r="Q748">
        <v>18</v>
      </c>
      <c r="R748" t="str">
        <f t="shared" si="46"/>
        <v>OK</v>
      </c>
      <c r="S748" t="s">
        <v>2035</v>
      </c>
      <c r="T748" t="s">
        <v>2040</v>
      </c>
      <c r="U748" t="s">
        <v>2060</v>
      </c>
      <c r="V748" t="s">
        <v>2094</v>
      </c>
      <c r="W748" t="s">
        <v>2096</v>
      </c>
      <c r="X748">
        <v>3.8</v>
      </c>
      <c r="Y748">
        <f t="shared" si="47"/>
        <v>3.8</v>
      </c>
      <c r="Z748" s="14" t="str">
        <f>LEFT(Table1[[#This Row],[Rating After]],3)</f>
        <v>3.8</v>
      </c>
      <c r="AA748" s="11">
        <f>Table1[[#This Row],[Revenue ($)]]/(Table1[[#This Row],[Distance (KM)]])</f>
        <v>4.5015384615384617</v>
      </c>
    </row>
    <row r="749" spans="1:27" x14ac:dyDescent="0.3">
      <c r="A749" t="s">
        <v>267</v>
      </c>
      <c r="B749" s="1" t="s">
        <v>1267</v>
      </c>
      <c r="C749" s="1" t="s">
        <v>2109</v>
      </c>
      <c r="D749" s="1" t="s">
        <v>1279</v>
      </c>
      <c r="E749" s="1" t="str">
        <f t="shared" si="45"/>
        <v>2024/01/12</v>
      </c>
      <c r="F749" s="1" t="s">
        <v>1277</v>
      </c>
      <c r="G749" t="str">
        <f t="shared" si="48"/>
        <v>2024/01/11</v>
      </c>
      <c r="H749" s="13" t="s">
        <v>2161</v>
      </c>
      <c r="I749" s="7">
        <f>(Table1[[#This Row],[Actual Arrival]]-Table1[[#This Row],[Ezpected_Arrival_After]])*24</f>
        <v>24</v>
      </c>
      <c r="J749" s="7">
        <f>(Table1[[#This Row],[Actual_Arrival After]]-Table1[[#This Row],[Ezpected_Arrival_After]])</f>
        <v>1</v>
      </c>
      <c r="K749" s="7">
        <f>IF(Table1[[#This Row],[Actual_Arrival After]]&lt;=Table1[[#This Row],[Ezpected_Arrival_After]],1,0)</f>
        <v>0</v>
      </c>
      <c r="L749" s="7">
        <f>(Table1[[#This Row],[Actual_Arrival After]]-Table1[[#This Row],[Dispatch_After]])</f>
        <v>1</v>
      </c>
      <c r="M749" t="s">
        <v>2029</v>
      </c>
      <c r="N749">
        <v>446</v>
      </c>
      <c r="O749" s="16">
        <v>1935</v>
      </c>
      <c r="P749" s="16">
        <v>104</v>
      </c>
      <c r="Q749">
        <v>24</v>
      </c>
      <c r="R749" t="str">
        <f t="shared" si="46"/>
        <v>OK</v>
      </c>
      <c r="S749" t="s">
        <v>2036</v>
      </c>
      <c r="T749" t="s">
        <v>2039</v>
      </c>
      <c r="U749" t="s">
        <v>2075</v>
      </c>
      <c r="V749" t="s">
        <v>2094</v>
      </c>
      <c r="W749" t="s">
        <v>2097</v>
      </c>
      <c r="X749">
        <v>4.2</v>
      </c>
      <c r="Y749">
        <f t="shared" si="47"/>
        <v>4.2</v>
      </c>
      <c r="Z749" s="14" t="str">
        <f>LEFT(Table1[[#This Row],[Rating After]],3)</f>
        <v>4.2</v>
      </c>
      <c r="AA749" s="11">
        <f>Table1[[#This Row],[Revenue ($)]]/(Table1[[#This Row],[Distance (KM)]])</f>
        <v>4.3385650224215251</v>
      </c>
    </row>
    <row r="750" spans="1:27" x14ac:dyDescent="0.3">
      <c r="A750" t="s">
        <v>266</v>
      </c>
      <c r="B750" s="1" t="s">
        <v>1266</v>
      </c>
      <c r="C750" s="1" t="s">
        <v>2109</v>
      </c>
      <c r="D750" s="1" t="s">
        <v>1278</v>
      </c>
      <c r="E750" s="1" t="str">
        <f t="shared" si="45"/>
        <v>2024/01/11</v>
      </c>
      <c r="F750" s="1" t="s">
        <v>1276</v>
      </c>
      <c r="G750" t="str">
        <f t="shared" si="48"/>
        <v>2024/01/11</v>
      </c>
      <c r="H750" s="13" t="s">
        <v>2161</v>
      </c>
      <c r="I750" s="7">
        <f>(Table1[[#This Row],[Actual Arrival]]-Table1[[#This Row],[Ezpected_Arrival_After]])*24</f>
        <v>23.000000000058208</v>
      </c>
      <c r="J750" s="7">
        <f>(Table1[[#This Row],[Actual_Arrival After]]-Table1[[#This Row],[Ezpected_Arrival_After]])</f>
        <v>0</v>
      </c>
      <c r="K750" s="7">
        <f>IF(Table1[[#This Row],[Actual_Arrival After]]&lt;=Table1[[#This Row],[Ezpected_Arrival_After]],1,0)</f>
        <v>1</v>
      </c>
      <c r="L750" s="7">
        <f>(Table1[[#This Row],[Actual_Arrival After]]-Table1[[#This Row],[Dispatch_After]])</f>
        <v>0</v>
      </c>
      <c r="M750" t="s">
        <v>2031</v>
      </c>
      <c r="N750">
        <v>250</v>
      </c>
      <c r="O750" s="16">
        <v>1389</v>
      </c>
      <c r="P750" s="16">
        <v>439</v>
      </c>
      <c r="Q750">
        <v>23</v>
      </c>
      <c r="R750" t="str">
        <f t="shared" si="46"/>
        <v>OK</v>
      </c>
      <c r="S750" t="s">
        <v>2034</v>
      </c>
      <c r="T750" t="s">
        <v>2038</v>
      </c>
      <c r="U750" t="s">
        <v>2055</v>
      </c>
      <c r="V750" t="s">
        <v>2092</v>
      </c>
      <c r="W750" t="s">
        <v>2097</v>
      </c>
      <c r="Y750">
        <f t="shared" si="47"/>
        <v>4.280555555555555</v>
      </c>
      <c r="Z750" s="14" t="str">
        <f>LEFT(Table1[[#This Row],[Rating After]],3)</f>
        <v>4.2</v>
      </c>
      <c r="AA750" s="11">
        <f>Table1[[#This Row],[Revenue ($)]]/(Table1[[#This Row],[Distance (KM)]])</f>
        <v>5.556</v>
      </c>
    </row>
    <row r="751" spans="1:27" x14ac:dyDescent="0.3">
      <c r="A751" t="s">
        <v>265</v>
      </c>
      <c r="B751" s="1" t="s">
        <v>1265</v>
      </c>
      <c r="C751" s="1" t="s">
        <v>2109</v>
      </c>
      <c r="D751" s="1" t="s">
        <v>1277</v>
      </c>
      <c r="E751" s="1" t="str">
        <f t="shared" si="45"/>
        <v>2024/01/11</v>
      </c>
      <c r="F751" s="1" t="s">
        <v>1275</v>
      </c>
      <c r="G751" t="str">
        <f t="shared" si="48"/>
        <v>2024/01/11</v>
      </c>
      <c r="H751" s="13" t="s">
        <v>2161</v>
      </c>
      <c r="I751" s="7">
        <f>(Table1[[#This Row],[Actual Arrival]]-Table1[[#This Row],[Ezpected_Arrival_After]])*24</f>
        <v>21.999999999941792</v>
      </c>
      <c r="J751" s="7">
        <f>(Table1[[#This Row],[Actual_Arrival After]]-Table1[[#This Row],[Ezpected_Arrival_After]])</f>
        <v>0</v>
      </c>
      <c r="K751" s="7">
        <f>IF(Table1[[#This Row],[Actual_Arrival After]]&lt;=Table1[[#This Row],[Ezpected_Arrival_After]],1,0)</f>
        <v>1</v>
      </c>
      <c r="L751" s="7">
        <f>(Table1[[#This Row],[Actual_Arrival After]]-Table1[[#This Row],[Dispatch_After]])</f>
        <v>0</v>
      </c>
      <c r="M751" t="s">
        <v>2030</v>
      </c>
      <c r="N751">
        <v>339</v>
      </c>
      <c r="O751" s="16">
        <v>1780</v>
      </c>
      <c r="P751" s="16">
        <v>661</v>
      </c>
      <c r="Q751">
        <v>27</v>
      </c>
      <c r="R751" t="str">
        <f t="shared" si="46"/>
        <v>OK</v>
      </c>
      <c r="S751" t="s">
        <v>2036</v>
      </c>
      <c r="T751" t="s">
        <v>2039</v>
      </c>
      <c r="U751" t="s">
        <v>2060</v>
      </c>
      <c r="V751" t="s">
        <v>2094</v>
      </c>
      <c r="W751" t="s">
        <v>2097</v>
      </c>
      <c r="X751">
        <v>3.8</v>
      </c>
      <c r="Y751">
        <f t="shared" si="47"/>
        <v>3.8</v>
      </c>
      <c r="Z751" s="14" t="str">
        <f>LEFT(Table1[[#This Row],[Rating After]],3)</f>
        <v>3.8</v>
      </c>
      <c r="AA751" s="11">
        <f>Table1[[#This Row],[Revenue ($)]]/(Table1[[#This Row],[Distance (KM)]])</f>
        <v>5.2507374631268435</v>
      </c>
    </row>
    <row r="752" spans="1:27" x14ac:dyDescent="0.3">
      <c r="A752" t="s">
        <v>264</v>
      </c>
      <c r="B752" s="1" t="s">
        <v>1264</v>
      </c>
      <c r="C752" s="1" t="s">
        <v>2109</v>
      </c>
      <c r="D752" s="1" t="s">
        <v>1276</v>
      </c>
      <c r="E752" s="1" t="str">
        <f t="shared" si="45"/>
        <v>2024/01/11</v>
      </c>
      <c r="F752" s="1" t="s">
        <v>1274</v>
      </c>
      <c r="G752" t="str">
        <f t="shared" si="48"/>
        <v>2024/01/11</v>
      </c>
      <c r="H752" s="13" t="s">
        <v>2161</v>
      </c>
      <c r="I752" s="7">
        <f>(Table1[[#This Row],[Actual Arrival]]-Table1[[#This Row],[Ezpected_Arrival_After]])*24</f>
        <v>21</v>
      </c>
      <c r="J752" s="7">
        <f>(Table1[[#This Row],[Actual_Arrival After]]-Table1[[#This Row],[Ezpected_Arrival_After]])</f>
        <v>0</v>
      </c>
      <c r="K752" s="7">
        <f>IF(Table1[[#This Row],[Actual_Arrival After]]&lt;=Table1[[#This Row],[Ezpected_Arrival_After]],1,0)</f>
        <v>1</v>
      </c>
      <c r="L752" s="7">
        <f>(Table1[[#This Row],[Actual_Arrival After]]-Table1[[#This Row],[Dispatch_After]])</f>
        <v>0</v>
      </c>
      <c r="M752" t="s">
        <v>2027</v>
      </c>
      <c r="N752">
        <v>429</v>
      </c>
      <c r="O752" s="16">
        <v>2404</v>
      </c>
      <c r="P752" s="16">
        <v>471</v>
      </c>
      <c r="Q752">
        <v>22</v>
      </c>
      <c r="R752" t="str">
        <f t="shared" si="46"/>
        <v>OK</v>
      </c>
      <c r="S752" t="s">
        <v>2034</v>
      </c>
      <c r="T752" t="s">
        <v>2040</v>
      </c>
      <c r="U752" t="s">
        <v>2061</v>
      </c>
      <c r="V752" t="s">
        <v>2095</v>
      </c>
      <c r="W752" t="s">
        <v>2097</v>
      </c>
      <c r="X752">
        <v>4.7</v>
      </c>
      <c r="Y752">
        <f t="shared" si="47"/>
        <v>4.7</v>
      </c>
      <c r="Z752" s="14" t="str">
        <f>LEFT(Table1[[#This Row],[Rating After]],3)</f>
        <v>4.7</v>
      </c>
      <c r="AA752" s="11">
        <f>Table1[[#This Row],[Revenue ($)]]/(Table1[[#This Row],[Distance (KM)]])</f>
        <v>5.6037296037296036</v>
      </c>
    </row>
    <row r="753" spans="1:27" x14ac:dyDescent="0.3">
      <c r="A753" t="s">
        <v>263</v>
      </c>
      <c r="B753" s="1" t="s">
        <v>1263</v>
      </c>
      <c r="C753" s="1" t="s">
        <v>2109</v>
      </c>
      <c r="D753" s="1" t="s">
        <v>1275</v>
      </c>
      <c r="E753" s="1" t="str">
        <f t="shared" si="45"/>
        <v>2024/01/11</v>
      </c>
      <c r="F753" s="1" t="s">
        <v>1273</v>
      </c>
      <c r="G753" t="str">
        <f t="shared" si="48"/>
        <v>2024/01/11</v>
      </c>
      <c r="H753" s="13" t="s">
        <v>2161</v>
      </c>
      <c r="I753" s="7">
        <f>(Table1[[#This Row],[Actual Arrival]]-Table1[[#This Row],[Ezpected_Arrival_After]])*24</f>
        <v>20.000000000058208</v>
      </c>
      <c r="J753" s="7">
        <f>(Table1[[#This Row],[Actual_Arrival After]]-Table1[[#This Row],[Ezpected_Arrival_After]])</f>
        <v>0</v>
      </c>
      <c r="K753" s="7">
        <f>IF(Table1[[#This Row],[Actual_Arrival After]]&lt;=Table1[[#This Row],[Ezpected_Arrival_After]],1,0)</f>
        <v>1</v>
      </c>
      <c r="L753" s="7">
        <f>(Table1[[#This Row],[Actual_Arrival After]]-Table1[[#This Row],[Dispatch_After]])</f>
        <v>0</v>
      </c>
      <c r="M753" t="s">
        <v>2031</v>
      </c>
      <c r="N753">
        <v>128</v>
      </c>
      <c r="O753" s="16">
        <v>987</v>
      </c>
      <c r="P753" s="16">
        <v>292</v>
      </c>
      <c r="Q753">
        <v>11</v>
      </c>
      <c r="R753" t="str">
        <f t="shared" si="46"/>
        <v>OK</v>
      </c>
      <c r="S753" t="s">
        <v>2034</v>
      </c>
      <c r="T753" t="s">
        <v>2038</v>
      </c>
      <c r="U753" t="s">
        <v>2082</v>
      </c>
      <c r="V753" t="s">
        <v>2093</v>
      </c>
      <c r="W753" t="s">
        <v>2097</v>
      </c>
      <c r="Y753">
        <f t="shared" si="47"/>
        <v>4.2134146341463401</v>
      </c>
      <c r="Z753" s="14" t="str">
        <f>LEFT(Table1[[#This Row],[Rating After]],3)</f>
        <v>4.2</v>
      </c>
      <c r="AA753" s="11">
        <f>Table1[[#This Row],[Revenue ($)]]/(Table1[[#This Row],[Distance (KM)]])</f>
        <v>7.7109375</v>
      </c>
    </row>
    <row r="754" spans="1:27" x14ac:dyDescent="0.3">
      <c r="A754" t="s">
        <v>262</v>
      </c>
      <c r="B754" s="1" t="s">
        <v>1262</v>
      </c>
      <c r="C754" s="1" t="s">
        <v>2109</v>
      </c>
      <c r="D754" s="1" t="s">
        <v>1274</v>
      </c>
      <c r="E754" s="1" t="str">
        <f t="shared" si="45"/>
        <v>2024/01/11</v>
      </c>
      <c r="F754" s="1" t="s">
        <v>1272</v>
      </c>
      <c r="G754" t="str">
        <f t="shared" si="48"/>
        <v>2024/01/11</v>
      </c>
      <c r="H754" s="13" t="s">
        <v>2161</v>
      </c>
      <c r="I754" s="7">
        <f>(Table1[[#This Row],[Actual Arrival]]-Table1[[#This Row],[Ezpected_Arrival_After]])*24</f>
        <v>18.999999999941792</v>
      </c>
      <c r="J754" s="7">
        <f>(Table1[[#This Row],[Actual_Arrival After]]-Table1[[#This Row],[Ezpected_Arrival_After]])</f>
        <v>0</v>
      </c>
      <c r="K754" s="7">
        <f>IF(Table1[[#This Row],[Actual_Arrival After]]&lt;=Table1[[#This Row],[Ezpected_Arrival_After]],1,0)</f>
        <v>1</v>
      </c>
      <c r="L754" s="7">
        <f>(Table1[[#This Row],[Actual_Arrival After]]-Table1[[#This Row],[Dispatch_After]])</f>
        <v>0</v>
      </c>
      <c r="M754" t="s">
        <v>2031</v>
      </c>
      <c r="N754">
        <v>134</v>
      </c>
      <c r="O754" s="16">
        <v>4199</v>
      </c>
      <c r="P754" s="16">
        <v>230</v>
      </c>
      <c r="Q754">
        <v>21</v>
      </c>
      <c r="R754" t="str">
        <f t="shared" si="46"/>
        <v>OK</v>
      </c>
      <c r="S754" t="s">
        <v>2036</v>
      </c>
      <c r="T754" t="s">
        <v>2040</v>
      </c>
      <c r="U754" t="s">
        <v>2043</v>
      </c>
      <c r="V754" t="s">
        <v>2095</v>
      </c>
      <c r="W754" t="s">
        <v>2096</v>
      </c>
      <c r="X754">
        <v>4.7</v>
      </c>
      <c r="Y754">
        <f t="shared" si="47"/>
        <v>4.7</v>
      </c>
      <c r="Z754" s="14" t="str">
        <f>LEFT(Table1[[#This Row],[Rating After]],3)</f>
        <v>4.7</v>
      </c>
      <c r="AA754" s="11">
        <f>Table1[[#This Row],[Revenue ($)]]/(Table1[[#This Row],[Distance (KM)]])</f>
        <v>31.335820895522389</v>
      </c>
    </row>
    <row r="755" spans="1:27" x14ac:dyDescent="0.3">
      <c r="A755" t="s">
        <v>261</v>
      </c>
      <c r="B755" s="1" t="s">
        <v>1261</v>
      </c>
      <c r="C755" s="1" t="s">
        <v>2109</v>
      </c>
      <c r="D755" s="1" t="s">
        <v>1273</v>
      </c>
      <c r="E755" s="1" t="str">
        <f t="shared" si="45"/>
        <v>2024/01/11</v>
      </c>
      <c r="F755" s="1" t="s">
        <v>1271</v>
      </c>
      <c r="G755" t="str">
        <f t="shared" si="48"/>
        <v>2024/01/11</v>
      </c>
      <c r="H755" s="13" t="s">
        <v>2161</v>
      </c>
      <c r="I755" s="7">
        <f>(Table1[[#This Row],[Actual Arrival]]-Table1[[#This Row],[Ezpected_Arrival_After]])*24</f>
        <v>18</v>
      </c>
      <c r="J755" s="7">
        <f>(Table1[[#This Row],[Actual_Arrival After]]-Table1[[#This Row],[Ezpected_Arrival_After]])</f>
        <v>0</v>
      </c>
      <c r="K755" s="7">
        <f>IF(Table1[[#This Row],[Actual_Arrival After]]&lt;=Table1[[#This Row],[Ezpected_Arrival_After]],1,0)</f>
        <v>1</v>
      </c>
      <c r="L755" s="7">
        <f>(Table1[[#This Row],[Actual_Arrival After]]-Table1[[#This Row],[Dispatch_After]])</f>
        <v>0</v>
      </c>
      <c r="M755" t="s">
        <v>2031</v>
      </c>
      <c r="N755">
        <v>912</v>
      </c>
      <c r="O755" s="16">
        <v>2369</v>
      </c>
      <c r="P755" s="16">
        <v>258</v>
      </c>
      <c r="Q755">
        <v>20</v>
      </c>
      <c r="R755" t="str">
        <f t="shared" si="46"/>
        <v>OK</v>
      </c>
      <c r="S755" t="s">
        <v>2036</v>
      </c>
      <c r="T755" t="s">
        <v>2037</v>
      </c>
      <c r="U755" t="s">
        <v>2051</v>
      </c>
      <c r="V755" t="s">
        <v>2093</v>
      </c>
      <c r="W755" t="s">
        <v>2096</v>
      </c>
      <c r="X755">
        <v>4.2</v>
      </c>
      <c r="Y755">
        <f t="shared" si="47"/>
        <v>4.2</v>
      </c>
      <c r="Z755" s="14" t="str">
        <f>LEFT(Table1[[#This Row],[Rating After]],3)</f>
        <v>4.2</v>
      </c>
      <c r="AA755" s="11">
        <f>Table1[[#This Row],[Revenue ($)]]/(Table1[[#This Row],[Distance (KM)]])</f>
        <v>2.5975877192982457</v>
      </c>
    </row>
    <row r="756" spans="1:27" x14ac:dyDescent="0.3">
      <c r="A756" t="s">
        <v>260</v>
      </c>
      <c r="B756" s="1" t="s">
        <v>1260</v>
      </c>
      <c r="C756" s="1" t="s">
        <v>2109</v>
      </c>
      <c r="D756" s="1" t="s">
        <v>1272</v>
      </c>
      <c r="E756" s="1" t="str">
        <f t="shared" si="45"/>
        <v>2024/01/11</v>
      </c>
      <c r="F756" s="1" t="s">
        <v>1270</v>
      </c>
      <c r="G756" t="str">
        <f t="shared" si="48"/>
        <v>2024/01/11</v>
      </c>
      <c r="H756" s="13" t="s">
        <v>2161</v>
      </c>
      <c r="I756" s="7">
        <f>(Table1[[#This Row],[Actual Arrival]]-Table1[[#This Row],[Ezpected_Arrival_After]])*24</f>
        <v>17.000000000058208</v>
      </c>
      <c r="J756" s="7">
        <f>(Table1[[#This Row],[Actual_Arrival After]]-Table1[[#This Row],[Ezpected_Arrival_After]])</f>
        <v>0</v>
      </c>
      <c r="K756" s="7">
        <f>IF(Table1[[#This Row],[Actual_Arrival After]]&lt;=Table1[[#This Row],[Ezpected_Arrival_After]],1,0)</f>
        <v>1</v>
      </c>
      <c r="L756" s="7">
        <f>(Table1[[#This Row],[Actual_Arrival After]]-Table1[[#This Row],[Dispatch_After]])</f>
        <v>0</v>
      </c>
      <c r="M756" t="s">
        <v>2031</v>
      </c>
      <c r="N756">
        <v>676</v>
      </c>
      <c r="O756" s="16">
        <v>901</v>
      </c>
      <c r="P756" s="16">
        <v>662</v>
      </c>
      <c r="Q756">
        <v>14</v>
      </c>
      <c r="R756" t="str">
        <f t="shared" si="46"/>
        <v>OK</v>
      </c>
      <c r="S756" t="s">
        <v>2034</v>
      </c>
      <c r="T756" t="s">
        <v>2037</v>
      </c>
      <c r="U756" t="s">
        <v>2063</v>
      </c>
      <c r="V756" t="s">
        <v>2093</v>
      </c>
      <c r="W756" t="s">
        <v>2096</v>
      </c>
      <c r="X756">
        <v>4.2</v>
      </c>
      <c r="Y756">
        <f t="shared" si="47"/>
        <v>4.2</v>
      </c>
      <c r="Z756" s="14" t="str">
        <f>LEFT(Table1[[#This Row],[Rating After]],3)</f>
        <v>4.2</v>
      </c>
      <c r="AA756" s="11">
        <f>Table1[[#This Row],[Revenue ($)]]/(Table1[[#This Row],[Distance (KM)]])</f>
        <v>1.3328402366863905</v>
      </c>
    </row>
    <row r="757" spans="1:27" x14ac:dyDescent="0.3">
      <c r="A757" t="s">
        <v>259</v>
      </c>
      <c r="B757" s="1" t="s">
        <v>1259</v>
      </c>
      <c r="C757" s="1" t="s">
        <v>2109</v>
      </c>
      <c r="D757" s="1" t="s">
        <v>1271</v>
      </c>
      <c r="E757" s="1" t="str">
        <f t="shared" si="45"/>
        <v>2024/01/11</v>
      </c>
      <c r="F757" s="1" t="s">
        <v>1269</v>
      </c>
      <c r="G757" t="str">
        <f t="shared" si="48"/>
        <v>2024/01/11</v>
      </c>
      <c r="H757" s="13" t="s">
        <v>2161</v>
      </c>
      <c r="I757" s="7">
        <f>(Table1[[#This Row],[Actual Arrival]]-Table1[[#This Row],[Ezpected_Arrival_After]])*24</f>
        <v>15.999999999941792</v>
      </c>
      <c r="J757" s="7">
        <f>(Table1[[#This Row],[Actual_Arrival After]]-Table1[[#This Row],[Ezpected_Arrival_After]])</f>
        <v>0</v>
      </c>
      <c r="K757" s="7">
        <f>IF(Table1[[#This Row],[Actual_Arrival After]]&lt;=Table1[[#This Row],[Ezpected_Arrival_After]],1,0)</f>
        <v>1</v>
      </c>
      <c r="L757" s="7">
        <f>(Table1[[#This Row],[Actual_Arrival After]]-Table1[[#This Row],[Dispatch_After]])</f>
        <v>0</v>
      </c>
      <c r="M757" t="s">
        <v>2032</v>
      </c>
      <c r="N757">
        <v>546</v>
      </c>
      <c r="O757" s="16">
        <v>3235</v>
      </c>
      <c r="P757" s="16">
        <v>487</v>
      </c>
      <c r="Q757">
        <v>23</v>
      </c>
      <c r="R757" t="str">
        <f t="shared" si="46"/>
        <v>OK</v>
      </c>
      <c r="S757" t="s">
        <v>2035</v>
      </c>
      <c r="T757" t="s">
        <v>2039</v>
      </c>
      <c r="U757" t="s">
        <v>2052</v>
      </c>
      <c r="V757" t="s">
        <v>2093</v>
      </c>
      <c r="W757" t="s">
        <v>2096</v>
      </c>
      <c r="X757">
        <v>4.7</v>
      </c>
      <c r="Y757">
        <f t="shared" si="47"/>
        <v>4.7</v>
      </c>
      <c r="Z757" s="14" t="str">
        <f>LEFT(Table1[[#This Row],[Rating After]],3)</f>
        <v>4.7</v>
      </c>
      <c r="AA757" s="11">
        <f>Table1[[#This Row],[Revenue ($)]]/(Table1[[#This Row],[Distance (KM)]])</f>
        <v>5.9249084249084252</v>
      </c>
    </row>
    <row r="758" spans="1:27" x14ac:dyDescent="0.3">
      <c r="A758" t="s">
        <v>258</v>
      </c>
      <c r="B758" s="1" t="s">
        <v>1258</v>
      </c>
      <c r="C758" s="1" t="s">
        <v>2109</v>
      </c>
      <c r="D758" s="1" t="s">
        <v>1270</v>
      </c>
      <c r="E758" s="1" t="str">
        <f t="shared" si="45"/>
        <v>2024/01/11</v>
      </c>
      <c r="F758" s="1" t="s">
        <v>1268</v>
      </c>
      <c r="G758" t="str">
        <f t="shared" si="48"/>
        <v>2024/01/11</v>
      </c>
      <c r="H758" s="13" t="s">
        <v>2161</v>
      </c>
      <c r="I758" s="7">
        <f>(Table1[[#This Row],[Actual Arrival]]-Table1[[#This Row],[Ezpected_Arrival_After]])*24</f>
        <v>15</v>
      </c>
      <c r="J758" s="7">
        <f>(Table1[[#This Row],[Actual_Arrival After]]-Table1[[#This Row],[Ezpected_Arrival_After]])</f>
        <v>0</v>
      </c>
      <c r="K758" s="7">
        <f>IF(Table1[[#This Row],[Actual_Arrival After]]&lt;=Table1[[#This Row],[Ezpected_Arrival_After]],1,0)</f>
        <v>1</v>
      </c>
      <c r="L758" s="7">
        <f>(Table1[[#This Row],[Actual_Arrival After]]-Table1[[#This Row],[Dispatch_After]])</f>
        <v>0</v>
      </c>
      <c r="M758" t="s">
        <v>2032</v>
      </c>
      <c r="N758">
        <v>326</v>
      </c>
      <c r="O758" s="16">
        <v>2800</v>
      </c>
      <c r="P758" s="16">
        <v>744</v>
      </c>
      <c r="Q758">
        <v>15</v>
      </c>
      <c r="R758" t="str">
        <f t="shared" si="46"/>
        <v>OK</v>
      </c>
      <c r="S758" t="s">
        <v>2035</v>
      </c>
      <c r="T758" t="s">
        <v>2038</v>
      </c>
      <c r="U758" t="s">
        <v>2076</v>
      </c>
      <c r="V758" t="s">
        <v>2094</v>
      </c>
      <c r="W758" t="s">
        <v>2096</v>
      </c>
      <c r="Y758">
        <f t="shared" si="47"/>
        <v>4.1939759036144579</v>
      </c>
      <c r="Z758" s="14" t="str">
        <f>LEFT(Table1[[#This Row],[Rating After]],3)</f>
        <v>4.1</v>
      </c>
      <c r="AA758" s="11">
        <f>Table1[[#This Row],[Revenue ($)]]/(Table1[[#This Row],[Distance (KM)]])</f>
        <v>8.5889570552147241</v>
      </c>
    </row>
    <row r="759" spans="1:27" x14ac:dyDescent="0.3">
      <c r="A759" t="s">
        <v>257</v>
      </c>
      <c r="B759" s="1" t="s">
        <v>1257</v>
      </c>
      <c r="C759" s="1" t="s">
        <v>2109</v>
      </c>
      <c r="D759" s="1" t="s">
        <v>1269</v>
      </c>
      <c r="E759" s="1" t="str">
        <f t="shared" si="45"/>
        <v>2024/01/11</v>
      </c>
      <c r="F759" s="1" t="s">
        <v>1267</v>
      </c>
      <c r="G759" t="str">
        <f t="shared" si="48"/>
        <v>2024/01/11</v>
      </c>
      <c r="H759" s="13" t="s">
        <v>2161</v>
      </c>
      <c r="I759" s="7">
        <f>(Table1[[#This Row],[Actual Arrival]]-Table1[[#This Row],[Ezpected_Arrival_After]])*24</f>
        <v>14.000000000058208</v>
      </c>
      <c r="J759" s="7">
        <f>(Table1[[#This Row],[Actual_Arrival After]]-Table1[[#This Row],[Ezpected_Arrival_After]])</f>
        <v>0</v>
      </c>
      <c r="K759" s="7">
        <f>IF(Table1[[#This Row],[Actual_Arrival After]]&lt;=Table1[[#This Row],[Ezpected_Arrival_After]],1,0)</f>
        <v>1</v>
      </c>
      <c r="L759" s="7">
        <f>(Table1[[#This Row],[Actual_Arrival After]]-Table1[[#This Row],[Dispatch_After]])</f>
        <v>0</v>
      </c>
      <c r="M759" t="s">
        <v>2032</v>
      </c>
      <c r="N759">
        <v>288</v>
      </c>
      <c r="O759" s="16">
        <v>3731</v>
      </c>
      <c r="P759" s="16">
        <v>554</v>
      </c>
      <c r="Q759">
        <v>23</v>
      </c>
      <c r="R759" t="str">
        <f t="shared" si="46"/>
        <v>OK</v>
      </c>
      <c r="S759" t="s">
        <v>2033</v>
      </c>
      <c r="T759" t="s">
        <v>2038</v>
      </c>
      <c r="U759" t="s">
        <v>2069</v>
      </c>
      <c r="V759" t="s">
        <v>2094</v>
      </c>
      <c r="W759" t="s">
        <v>2097</v>
      </c>
      <c r="X759">
        <v>3.8</v>
      </c>
      <c r="Y759">
        <f t="shared" si="47"/>
        <v>3.8</v>
      </c>
      <c r="Z759" s="14" t="str">
        <f>LEFT(Table1[[#This Row],[Rating After]],3)</f>
        <v>3.8</v>
      </c>
      <c r="AA759" s="11">
        <f>Table1[[#This Row],[Revenue ($)]]/(Table1[[#This Row],[Distance (KM)]])</f>
        <v>12.954861111111111</v>
      </c>
    </row>
    <row r="760" spans="1:27" x14ac:dyDescent="0.3">
      <c r="A760" t="s">
        <v>256</v>
      </c>
      <c r="B760" s="1" t="s">
        <v>1256</v>
      </c>
      <c r="C760" s="1" t="s">
        <v>2109</v>
      </c>
      <c r="D760" s="1" t="s">
        <v>1268</v>
      </c>
      <c r="E760" s="1" t="str">
        <f t="shared" si="45"/>
        <v>2024/01/11</v>
      </c>
      <c r="F760" s="1" t="s">
        <v>1266</v>
      </c>
      <c r="G760" t="str">
        <f t="shared" si="48"/>
        <v>2024/01/11</v>
      </c>
      <c r="H760" s="13" t="s">
        <v>2161</v>
      </c>
      <c r="I760" s="7">
        <f>(Table1[[#This Row],[Actual Arrival]]-Table1[[#This Row],[Ezpected_Arrival_After]])*24</f>
        <v>12.999999999941792</v>
      </c>
      <c r="J760" s="7">
        <f>(Table1[[#This Row],[Actual_Arrival After]]-Table1[[#This Row],[Ezpected_Arrival_After]])</f>
        <v>0</v>
      </c>
      <c r="K760" s="7">
        <f>IF(Table1[[#This Row],[Actual_Arrival After]]&lt;=Table1[[#This Row],[Ezpected_Arrival_After]],1,0)</f>
        <v>1</v>
      </c>
      <c r="L760" s="7">
        <f>(Table1[[#This Row],[Actual_Arrival After]]-Table1[[#This Row],[Dispatch_After]])</f>
        <v>0</v>
      </c>
      <c r="M760" t="s">
        <v>2028</v>
      </c>
      <c r="N760">
        <v>472</v>
      </c>
      <c r="O760" s="16">
        <v>4709</v>
      </c>
      <c r="P760" s="16">
        <v>385</v>
      </c>
      <c r="Q760">
        <v>15</v>
      </c>
      <c r="R760" t="str">
        <f t="shared" si="46"/>
        <v>OK</v>
      </c>
      <c r="S760" t="s">
        <v>2034</v>
      </c>
      <c r="T760" t="s">
        <v>2040</v>
      </c>
      <c r="U760" t="s">
        <v>2077</v>
      </c>
      <c r="V760" t="s">
        <v>2093</v>
      </c>
      <c r="W760" t="s">
        <v>2096</v>
      </c>
      <c r="Y760">
        <f t="shared" si="47"/>
        <v>4.2184210526315784</v>
      </c>
      <c r="Z760" s="14" t="str">
        <f>LEFT(Table1[[#This Row],[Rating After]],3)</f>
        <v>4.2</v>
      </c>
      <c r="AA760" s="11">
        <f>Table1[[#This Row],[Revenue ($)]]/(Table1[[#This Row],[Distance (KM)]])</f>
        <v>9.976694915254237</v>
      </c>
    </row>
    <row r="761" spans="1:27" x14ac:dyDescent="0.3">
      <c r="A761" t="s">
        <v>255</v>
      </c>
      <c r="B761" s="1" t="s">
        <v>1255</v>
      </c>
      <c r="C761" s="1" t="s">
        <v>2109</v>
      </c>
      <c r="D761" s="1" t="s">
        <v>1267</v>
      </c>
      <c r="E761" s="1" t="str">
        <f t="shared" si="45"/>
        <v>2024/01/11</v>
      </c>
      <c r="F761" s="1" t="s">
        <v>1265</v>
      </c>
      <c r="G761" t="str">
        <f t="shared" si="48"/>
        <v>2024/01/11</v>
      </c>
      <c r="H761" s="13" t="s">
        <v>2161</v>
      </c>
      <c r="I761" s="7">
        <f>(Table1[[#This Row],[Actual Arrival]]-Table1[[#This Row],[Ezpected_Arrival_After]])*24</f>
        <v>12</v>
      </c>
      <c r="J761" s="7">
        <f>(Table1[[#This Row],[Actual_Arrival After]]-Table1[[#This Row],[Ezpected_Arrival_After]])</f>
        <v>0</v>
      </c>
      <c r="K761" s="7">
        <f>IF(Table1[[#This Row],[Actual_Arrival After]]&lt;=Table1[[#This Row],[Ezpected_Arrival_After]],1,0)</f>
        <v>1</v>
      </c>
      <c r="L761" s="7">
        <f>(Table1[[#This Row],[Actual_Arrival After]]-Table1[[#This Row],[Dispatch_After]])</f>
        <v>0</v>
      </c>
      <c r="M761" t="s">
        <v>2032</v>
      </c>
      <c r="N761">
        <v>965</v>
      </c>
      <c r="O761" s="16">
        <v>848</v>
      </c>
      <c r="P761" s="16">
        <v>99</v>
      </c>
      <c r="Q761">
        <v>3</v>
      </c>
      <c r="R761" t="str">
        <f t="shared" si="46"/>
        <v>OK</v>
      </c>
      <c r="S761" t="s">
        <v>2036</v>
      </c>
      <c r="T761" t="s">
        <v>2040</v>
      </c>
      <c r="U761" t="s">
        <v>2073</v>
      </c>
      <c r="V761" t="s">
        <v>2092</v>
      </c>
      <c r="W761" t="s">
        <v>2096</v>
      </c>
      <c r="X761">
        <v>4</v>
      </c>
      <c r="Y761">
        <f t="shared" si="47"/>
        <v>4</v>
      </c>
      <c r="Z761" s="14" t="str">
        <f>LEFT(Table1[[#This Row],[Rating After]],3)</f>
        <v>4</v>
      </c>
      <c r="AA761" s="11">
        <f>Table1[[#This Row],[Revenue ($)]]/(Table1[[#This Row],[Distance (KM)]])</f>
        <v>0.87875647668393786</v>
      </c>
    </row>
    <row r="762" spans="1:27" x14ac:dyDescent="0.3">
      <c r="A762" t="s">
        <v>254</v>
      </c>
      <c r="B762" s="1" t="s">
        <v>1254</v>
      </c>
      <c r="C762" s="1" t="s">
        <v>2108</v>
      </c>
      <c r="D762" s="1" t="s">
        <v>1266</v>
      </c>
      <c r="E762" s="1" t="str">
        <f t="shared" si="45"/>
        <v>2024/01/11</v>
      </c>
      <c r="F762" s="1" t="s">
        <v>1264</v>
      </c>
      <c r="G762" t="str">
        <f t="shared" si="48"/>
        <v>2024/01/11</v>
      </c>
      <c r="H762" s="13" t="s">
        <v>2161</v>
      </c>
      <c r="I762" s="7">
        <f>(Table1[[#This Row],[Actual Arrival]]-Table1[[#This Row],[Ezpected_Arrival_After]])*24</f>
        <v>11.000000000058208</v>
      </c>
      <c r="J762" s="7">
        <f>(Table1[[#This Row],[Actual_Arrival After]]-Table1[[#This Row],[Ezpected_Arrival_After]])</f>
        <v>0</v>
      </c>
      <c r="K762" s="7">
        <f>IF(Table1[[#This Row],[Actual_Arrival After]]&lt;=Table1[[#This Row],[Ezpected_Arrival_After]],1,0)</f>
        <v>1</v>
      </c>
      <c r="L762" s="7">
        <f>(Table1[[#This Row],[Actual_Arrival After]]-Table1[[#This Row],[Dispatch_After]])</f>
        <v>1</v>
      </c>
      <c r="M762" t="s">
        <v>2030</v>
      </c>
      <c r="N762">
        <v>152</v>
      </c>
      <c r="O762" s="16">
        <v>3365</v>
      </c>
      <c r="P762" s="16">
        <v>272</v>
      </c>
      <c r="Q762">
        <v>23</v>
      </c>
      <c r="R762" t="str">
        <f t="shared" si="46"/>
        <v>OK</v>
      </c>
      <c r="S762" t="s">
        <v>2035</v>
      </c>
      <c r="T762" t="s">
        <v>2040</v>
      </c>
      <c r="U762" t="s">
        <v>2073</v>
      </c>
      <c r="V762" t="s">
        <v>2095</v>
      </c>
      <c r="W762" t="s">
        <v>2096</v>
      </c>
      <c r="X762">
        <v>4.2</v>
      </c>
      <c r="Y762">
        <f t="shared" si="47"/>
        <v>4.2</v>
      </c>
      <c r="Z762" s="14" t="str">
        <f>LEFT(Table1[[#This Row],[Rating After]],3)</f>
        <v>4.2</v>
      </c>
      <c r="AA762" s="11">
        <f>Table1[[#This Row],[Revenue ($)]]/(Table1[[#This Row],[Distance (KM)]])</f>
        <v>22.138157894736842</v>
      </c>
    </row>
    <row r="763" spans="1:27" x14ac:dyDescent="0.3">
      <c r="A763" t="s">
        <v>253</v>
      </c>
      <c r="B763" s="1" t="s">
        <v>1253</v>
      </c>
      <c r="C763" s="1" t="s">
        <v>2108</v>
      </c>
      <c r="D763" s="1" t="s">
        <v>1265</v>
      </c>
      <c r="E763" s="1" t="str">
        <f t="shared" si="45"/>
        <v>2024/01/11</v>
      </c>
      <c r="F763" s="1" t="s">
        <v>1263</v>
      </c>
      <c r="G763" t="str">
        <f t="shared" si="48"/>
        <v>2024/01/11</v>
      </c>
      <c r="H763" s="13" t="s">
        <v>2161</v>
      </c>
      <c r="I763" s="7">
        <f>(Table1[[#This Row],[Actual Arrival]]-Table1[[#This Row],[Ezpected_Arrival_After]])*24</f>
        <v>9.9999999999417923</v>
      </c>
      <c r="J763" s="7">
        <f>(Table1[[#This Row],[Actual_Arrival After]]-Table1[[#This Row],[Ezpected_Arrival_After]])</f>
        <v>0</v>
      </c>
      <c r="K763" s="7">
        <f>IF(Table1[[#This Row],[Actual_Arrival After]]&lt;=Table1[[#This Row],[Ezpected_Arrival_After]],1,0)</f>
        <v>1</v>
      </c>
      <c r="L763" s="7">
        <f>(Table1[[#This Row],[Actual_Arrival After]]-Table1[[#This Row],[Dispatch_After]])</f>
        <v>1</v>
      </c>
      <c r="M763" t="s">
        <v>2028</v>
      </c>
      <c r="N763">
        <v>802</v>
      </c>
      <c r="O763" s="16">
        <v>3396</v>
      </c>
      <c r="P763" s="16">
        <v>130</v>
      </c>
      <c r="Q763">
        <v>2</v>
      </c>
      <c r="R763" t="str">
        <f t="shared" si="46"/>
        <v>OK</v>
      </c>
      <c r="S763" t="s">
        <v>2033</v>
      </c>
      <c r="T763" t="s">
        <v>2039</v>
      </c>
      <c r="U763" t="s">
        <v>2068</v>
      </c>
      <c r="V763" t="s">
        <v>2093</v>
      </c>
      <c r="W763" t="s">
        <v>2097</v>
      </c>
      <c r="X763">
        <v>4</v>
      </c>
      <c r="Y763">
        <f t="shared" si="47"/>
        <v>4</v>
      </c>
      <c r="Z763" s="14" t="str">
        <f>LEFT(Table1[[#This Row],[Rating After]],3)</f>
        <v>4</v>
      </c>
      <c r="AA763" s="11">
        <f>Table1[[#This Row],[Revenue ($)]]/(Table1[[#This Row],[Distance (KM)]])</f>
        <v>4.2344139650872821</v>
      </c>
    </row>
    <row r="764" spans="1:27" x14ac:dyDescent="0.3">
      <c r="A764" t="s">
        <v>252</v>
      </c>
      <c r="B764" s="1" t="s">
        <v>1252</v>
      </c>
      <c r="C764" s="1" t="s">
        <v>2108</v>
      </c>
      <c r="D764" s="1" t="s">
        <v>1264</v>
      </c>
      <c r="E764" s="1" t="str">
        <f t="shared" si="45"/>
        <v>2024/01/11</v>
      </c>
      <c r="F764" s="1" t="s">
        <v>1262</v>
      </c>
      <c r="G764" t="str">
        <f t="shared" si="48"/>
        <v>2024/01/11</v>
      </c>
      <c r="H764" s="13" t="s">
        <v>2161</v>
      </c>
      <c r="I764" s="7">
        <f>(Table1[[#This Row],[Actual Arrival]]-Table1[[#This Row],[Ezpected_Arrival_After]])*24</f>
        <v>9</v>
      </c>
      <c r="J764" s="7">
        <f>(Table1[[#This Row],[Actual_Arrival After]]-Table1[[#This Row],[Ezpected_Arrival_After]])</f>
        <v>0</v>
      </c>
      <c r="K764" s="7">
        <f>IF(Table1[[#This Row],[Actual_Arrival After]]&lt;=Table1[[#This Row],[Ezpected_Arrival_After]],1,0)</f>
        <v>1</v>
      </c>
      <c r="L764" s="7">
        <f>(Table1[[#This Row],[Actual_Arrival After]]-Table1[[#This Row],[Dispatch_After]])</f>
        <v>1</v>
      </c>
      <c r="M764" t="s">
        <v>2028</v>
      </c>
      <c r="N764">
        <v>873</v>
      </c>
      <c r="O764" s="16">
        <v>4371</v>
      </c>
      <c r="P764" s="16">
        <v>581</v>
      </c>
      <c r="Q764">
        <v>2</v>
      </c>
      <c r="R764" t="str">
        <f t="shared" si="46"/>
        <v>OK</v>
      </c>
      <c r="S764" t="s">
        <v>2034</v>
      </c>
      <c r="T764" t="s">
        <v>2040</v>
      </c>
      <c r="U764" t="s">
        <v>2048</v>
      </c>
      <c r="V764" t="s">
        <v>2092</v>
      </c>
      <c r="W764" t="s">
        <v>2097</v>
      </c>
      <c r="X764">
        <v>4.7</v>
      </c>
      <c r="Y764">
        <f t="shared" si="47"/>
        <v>4.7</v>
      </c>
      <c r="Z764" s="14" t="str">
        <f>LEFT(Table1[[#This Row],[Rating After]],3)</f>
        <v>4.7</v>
      </c>
      <c r="AA764" s="11">
        <f>Table1[[#This Row],[Revenue ($)]]/(Table1[[#This Row],[Distance (KM)]])</f>
        <v>5.006872852233677</v>
      </c>
    </row>
    <row r="765" spans="1:27" x14ac:dyDescent="0.3">
      <c r="A765" t="s">
        <v>251</v>
      </c>
      <c r="B765" s="1" t="s">
        <v>1251</v>
      </c>
      <c r="C765" s="1" t="s">
        <v>2108</v>
      </c>
      <c r="D765" s="1" t="s">
        <v>1263</v>
      </c>
      <c r="E765" s="1" t="str">
        <f t="shared" si="45"/>
        <v>2024/01/11</v>
      </c>
      <c r="F765" s="1" t="s">
        <v>1261</v>
      </c>
      <c r="G765" t="str">
        <f t="shared" si="48"/>
        <v>2024/01/11</v>
      </c>
      <c r="H765" s="13" t="s">
        <v>2161</v>
      </c>
      <c r="I765" s="7">
        <f>(Table1[[#This Row],[Actual Arrival]]-Table1[[#This Row],[Ezpected_Arrival_After]])*24</f>
        <v>8.0000000000582077</v>
      </c>
      <c r="J765" s="7">
        <f>(Table1[[#This Row],[Actual_Arrival After]]-Table1[[#This Row],[Ezpected_Arrival_After]])</f>
        <v>0</v>
      </c>
      <c r="K765" s="7">
        <f>IF(Table1[[#This Row],[Actual_Arrival After]]&lt;=Table1[[#This Row],[Ezpected_Arrival_After]],1,0)</f>
        <v>1</v>
      </c>
      <c r="L765" s="7">
        <f>(Table1[[#This Row],[Actual_Arrival After]]-Table1[[#This Row],[Dispatch_After]])</f>
        <v>1</v>
      </c>
      <c r="M765" t="s">
        <v>2029</v>
      </c>
      <c r="N765">
        <v>99</v>
      </c>
      <c r="O765" s="16">
        <v>618</v>
      </c>
      <c r="P765" s="16">
        <v>517</v>
      </c>
      <c r="Q765">
        <v>29</v>
      </c>
      <c r="R765" t="str">
        <f t="shared" si="46"/>
        <v>OK</v>
      </c>
      <c r="S765" t="s">
        <v>2034</v>
      </c>
      <c r="T765" t="s">
        <v>2037</v>
      </c>
      <c r="U765" t="s">
        <v>2084</v>
      </c>
      <c r="V765" t="s">
        <v>2093</v>
      </c>
      <c r="W765" t="s">
        <v>2097</v>
      </c>
      <c r="X765">
        <v>4.2</v>
      </c>
      <c r="Y765">
        <f t="shared" si="47"/>
        <v>4.2</v>
      </c>
      <c r="Z765" s="14" t="str">
        <f>LEFT(Table1[[#This Row],[Rating After]],3)</f>
        <v>4.2</v>
      </c>
      <c r="AA765" s="11">
        <f>Table1[[#This Row],[Revenue ($)]]/(Table1[[#This Row],[Distance (KM)]])</f>
        <v>6.2424242424242422</v>
      </c>
    </row>
    <row r="766" spans="1:27" x14ac:dyDescent="0.3">
      <c r="A766" t="s">
        <v>250</v>
      </c>
      <c r="B766" s="1" t="s">
        <v>1250</v>
      </c>
      <c r="C766" s="1" t="s">
        <v>2108</v>
      </c>
      <c r="D766" s="1" t="s">
        <v>1262</v>
      </c>
      <c r="E766" s="1" t="str">
        <f t="shared" si="45"/>
        <v>2024/01/11</v>
      </c>
      <c r="F766" s="1" t="s">
        <v>1260</v>
      </c>
      <c r="G766" t="str">
        <f t="shared" si="48"/>
        <v>2024/01/11</v>
      </c>
      <c r="H766" s="13" t="s">
        <v>2161</v>
      </c>
      <c r="I766" s="7">
        <f>(Table1[[#This Row],[Actual Arrival]]-Table1[[#This Row],[Ezpected_Arrival_After]])*24</f>
        <v>6.9999999999417923</v>
      </c>
      <c r="J766" s="7">
        <f>(Table1[[#This Row],[Actual_Arrival After]]-Table1[[#This Row],[Ezpected_Arrival_After]])</f>
        <v>0</v>
      </c>
      <c r="K766" s="7">
        <f>IF(Table1[[#This Row],[Actual_Arrival After]]&lt;=Table1[[#This Row],[Ezpected_Arrival_After]],1,0)</f>
        <v>1</v>
      </c>
      <c r="L766" s="7">
        <f>(Table1[[#This Row],[Actual_Arrival After]]-Table1[[#This Row],[Dispatch_After]])</f>
        <v>1</v>
      </c>
      <c r="M766" t="s">
        <v>2030</v>
      </c>
      <c r="N766">
        <v>541</v>
      </c>
      <c r="O766" s="16">
        <v>2436</v>
      </c>
      <c r="P766" s="16">
        <v>226</v>
      </c>
      <c r="Q766">
        <v>10</v>
      </c>
      <c r="R766" t="str">
        <f t="shared" si="46"/>
        <v>OK</v>
      </c>
      <c r="S766" t="s">
        <v>2034</v>
      </c>
      <c r="T766" t="s">
        <v>2038</v>
      </c>
      <c r="U766" t="s">
        <v>2056</v>
      </c>
      <c r="V766" t="s">
        <v>2093</v>
      </c>
      <c r="W766" t="s">
        <v>2097</v>
      </c>
      <c r="X766">
        <v>3.8</v>
      </c>
      <c r="Y766">
        <f t="shared" si="47"/>
        <v>3.8</v>
      </c>
      <c r="Z766" s="14" t="str">
        <f>LEFT(Table1[[#This Row],[Rating After]],3)</f>
        <v>3.8</v>
      </c>
      <c r="AA766" s="11">
        <f>Table1[[#This Row],[Revenue ($)]]/(Table1[[#This Row],[Distance (KM)]])</f>
        <v>4.5027726432532349</v>
      </c>
    </row>
    <row r="767" spans="1:27" x14ac:dyDescent="0.3">
      <c r="A767" t="s">
        <v>249</v>
      </c>
      <c r="B767" s="1" t="s">
        <v>1249</v>
      </c>
      <c r="C767" s="1" t="s">
        <v>2108</v>
      </c>
      <c r="D767" s="1" t="s">
        <v>1261</v>
      </c>
      <c r="E767" s="1" t="str">
        <f t="shared" si="45"/>
        <v>2024/01/11</v>
      </c>
      <c r="F767" s="1" t="s">
        <v>1259</v>
      </c>
      <c r="G767" t="str">
        <f t="shared" si="48"/>
        <v>2024/01/11</v>
      </c>
      <c r="H767" s="13" t="s">
        <v>2161</v>
      </c>
      <c r="I767" s="7">
        <f>(Table1[[#This Row],[Actual Arrival]]-Table1[[#This Row],[Ezpected_Arrival_After]])*24</f>
        <v>6</v>
      </c>
      <c r="J767" s="7">
        <f>(Table1[[#This Row],[Actual_Arrival After]]-Table1[[#This Row],[Ezpected_Arrival_After]])</f>
        <v>0</v>
      </c>
      <c r="K767" s="7">
        <f>IF(Table1[[#This Row],[Actual_Arrival After]]&lt;=Table1[[#This Row],[Ezpected_Arrival_After]],1,0)</f>
        <v>1</v>
      </c>
      <c r="L767" s="7">
        <f>(Table1[[#This Row],[Actual_Arrival After]]-Table1[[#This Row],[Dispatch_After]])</f>
        <v>1</v>
      </c>
      <c r="M767" t="s">
        <v>2030</v>
      </c>
      <c r="N767">
        <v>223</v>
      </c>
      <c r="O767" s="16">
        <v>3441</v>
      </c>
      <c r="P767" s="16">
        <v>518</v>
      </c>
      <c r="Q767">
        <v>8</v>
      </c>
      <c r="R767" t="str">
        <f t="shared" si="46"/>
        <v>OK</v>
      </c>
      <c r="S767" t="s">
        <v>2034</v>
      </c>
      <c r="T767" t="s">
        <v>2038</v>
      </c>
      <c r="U767" t="s">
        <v>2066</v>
      </c>
      <c r="V767" t="s">
        <v>2093</v>
      </c>
      <c r="W767" t="s">
        <v>2097</v>
      </c>
      <c r="X767">
        <v>4.5</v>
      </c>
      <c r="Y767">
        <f t="shared" si="47"/>
        <v>4.5</v>
      </c>
      <c r="Z767" s="14" t="str">
        <f>LEFT(Table1[[#This Row],[Rating After]],3)</f>
        <v>4.5</v>
      </c>
      <c r="AA767" s="11">
        <f>Table1[[#This Row],[Revenue ($)]]/(Table1[[#This Row],[Distance (KM)]])</f>
        <v>15.4304932735426</v>
      </c>
    </row>
    <row r="768" spans="1:27" x14ac:dyDescent="0.3">
      <c r="A768" t="s">
        <v>248</v>
      </c>
      <c r="B768" s="1" t="s">
        <v>1248</v>
      </c>
      <c r="C768" s="1" t="s">
        <v>2108</v>
      </c>
      <c r="D768" s="1" t="s">
        <v>1260</v>
      </c>
      <c r="E768" s="1" t="str">
        <f t="shared" si="45"/>
        <v>2024/01/11</v>
      </c>
      <c r="F768" s="1" t="s">
        <v>1258</v>
      </c>
      <c r="G768" t="str">
        <f t="shared" si="48"/>
        <v>2024/01/11</v>
      </c>
      <c r="H768" s="13" t="s">
        <v>2161</v>
      </c>
      <c r="I768" s="7">
        <f>(Table1[[#This Row],[Actual Arrival]]-Table1[[#This Row],[Ezpected_Arrival_After]])*24</f>
        <v>5.0000000000582077</v>
      </c>
      <c r="J768" s="7">
        <f>(Table1[[#This Row],[Actual_Arrival After]]-Table1[[#This Row],[Ezpected_Arrival_After]])</f>
        <v>0</v>
      </c>
      <c r="K768" s="7">
        <f>IF(Table1[[#This Row],[Actual_Arrival After]]&lt;=Table1[[#This Row],[Ezpected_Arrival_After]],1,0)</f>
        <v>1</v>
      </c>
      <c r="L768" s="7">
        <f>(Table1[[#This Row],[Actual_Arrival After]]-Table1[[#This Row],[Dispatch_After]])</f>
        <v>1</v>
      </c>
      <c r="M768" t="s">
        <v>2032</v>
      </c>
      <c r="N768">
        <v>366</v>
      </c>
      <c r="O768" s="16">
        <v>2874</v>
      </c>
      <c r="P768" s="16">
        <v>289</v>
      </c>
      <c r="Q768">
        <v>2</v>
      </c>
      <c r="R768" t="str">
        <f t="shared" si="46"/>
        <v>OK</v>
      </c>
      <c r="S768" t="s">
        <v>2033</v>
      </c>
      <c r="T768" t="s">
        <v>2038</v>
      </c>
      <c r="U768" t="s">
        <v>2069</v>
      </c>
      <c r="V768" t="s">
        <v>2094</v>
      </c>
      <c r="W768" t="s">
        <v>2097</v>
      </c>
      <c r="X768">
        <v>4.7</v>
      </c>
      <c r="Y768">
        <f t="shared" si="47"/>
        <v>4.7</v>
      </c>
      <c r="Z768" s="14" t="str">
        <f>LEFT(Table1[[#This Row],[Rating After]],3)</f>
        <v>4.7</v>
      </c>
      <c r="AA768" s="11">
        <f>Table1[[#This Row],[Revenue ($)]]/(Table1[[#This Row],[Distance (KM)]])</f>
        <v>7.8524590163934427</v>
      </c>
    </row>
    <row r="769" spans="1:27" x14ac:dyDescent="0.3">
      <c r="A769" t="s">
        <v>247</v>
      </c>
      <c r="B769" s="1" t="s">
        <v>1247</v>
      </c>
      <c r="C769" s="1" t="s">
        <v>2108</v>
      </c>
      <c r="D769" s="1" t="s">
        <v>1259</v>
      </c>
      <c r="E769" s="1" t="str">
        <f t="shared" si="45"/>
        <v>2024/01/11</v>
      </c>
      <c r="F769" s="1" t="s">
        <v>1257</v>
      </c>
      <c r="G769" t="str">
        <f t="shared" si="48"/>
        <v>2024/01/11</v>
      </c>
      <c r="H769" s="13" t="s">
        <v>2161</v>
      </c>
      <c r="I769" s="7">
        <f>(Table1[[#This Row],[Actual Arrival]]-Table1[[#This Row],[Ezpected_Arrival_After]])*24</f>
        <v>3.9999999999417923</v>
      </c>
      <c r="J769" s="7">
        <f>(Table1[[#This Row],[Actual_Arrival After]]-Table1[[#This Row],[Ezpected_Arrival_After]])</f>
        <v>0</v>
      </c>
      <c r="K769" s="7">
        <f>IF(Table1[[#This Row],[Actual_Arrival After]]&lt;=Table1[[#This Row],[Ezpected_Arrival_After]],1,0)</f>
        <v>1</v>
      </c>
      <c r="L769" s="7">
        <f>(Table1[[#This Row],[Actual_Arrival After]]-Table1[[#This Row],[Dispatch_After]])</f>
        <v>1</v>
      </c>
      <c r="M769" t="s">
        <v>2031</v>
      </c>
      <c r="N769">
        <v>790</v>
      </c>
      <c r="O769" s="16">
        <v>4110</v>
      </c>
      <c r="P769" s="16">
        <v>289</v>
      </c>
      <c r="Q769">
        <v>24</v>
      </c>
      <c r="R769" t="str">
        <f t="shared" si="46"/>
        <v>OK</v>
      </c>
      <c r="S769" t="s">
        <v>2033</v>
      </c>
      <c r="T769" t="s">
        <v>2040</v>
      </c>
      <c r="U769" t="s">
        <v>2062</v>
      </c>
      <c r="V769" t="s">
        <v>2095</v>
      </c>
      <c r="W769" t="s">
        <v>2097</v>
      </c>
      <c r="Y769">
        <f t="shared" si="47"/>
        <v>4.3559999999999981</v>
      </c>
      <c r="Z769" s="14" t="str">
        <f>LEFT(Table1[[#This Row],[Rating After]],3)</f>
        <v>4.3</v>
      </c>
      <c r="AA769" s="11">
        <f>Table1[[#This Row],[Revenue ($)]]/(Table1[[#This Row],[Distance (KM)]])</f>
        <v>5.2025316455696204</v>
      </c>
    </row>
    <row r="770" spans="1:27" x14ac:dyDescent="0.3">
      <c r="A770" t="s">
        <v>246</v>
      </c>
      <c r="B770" s="1" t="s">
        <v>1246</v>
      </c>
      <c r="C770" s="1" t="s">
        <v>2108</v>
      </c>
      <c r="D770" s="1" t="s">
        <v>1258</v>
      </c>
      <c r="E770" s="1" t="str">
        <f t="shared" ref="E770:E833" si="49">TEXT(D770,"yyyy/mm/dd")</f>
        <v>2024/01/11</v>
      </c>
      <c r="F770" s="1" t="s">
        <v>1256</v>
      </c>
      <c r="G770" t="str">
        <f t="shared" si="48"/>
        <v>2024/01/11</v>
      </c>
      <c r="H770" s="13" t="s">
        <v>2161</v>
      </c>
      <c r="I770" s="7">
        <f>(Table1[[#This Row],[Actual Arrival]]-Table1[[#This Row],[Ezpected_Arrival_After]])*24</f>
        <v>3</v>
      </c>
      <c r="J770" s="7">
        <f>(Table1[[#This Row],[Actual_Arrival After]]-Table1[[#This Row],[Ezpected_Arrival_After]])</f>
        <v>0</v>
      </c>
      <c r="K770" s="7">
        <f>IF(Table1[[#This Row],[Actual_Arrival After]]&lt;=Table1[[#This Row],[Ezpected_Arrival_After]],1,0)</f>
        <v>1</v>
      </c>
      <c r="L770" s="7">
        <f>(Table1[[#This Row],[Actual_Arrival After]]-Table1[[#This Row],[Dispatch_After]])</f>
        <v>1</v>
      </c>
      <c r="M770" t="s">
        <v>2032</v>
      </c>
      <c r="N770">
        <v>476</v>
      </c>
      <c r="O770" s="16">
        <v>3965</v>
      </c>
      <c r="P770" s="16">
        <v>437</v>
      </c>
      <c r="Q770">
        <v>17</v>
      </c>
      <c r="R770" t="str">
        <f t="shared" ref="R770:R833" si="50">IF(Q770&lt;=0, "Flag Record", "OK")</f>
        <v>OK</v>
      </c>
      <c r="S770" t="s">
        <v>2035</v>
      </c>
      <c r="T770" t="s">
        <v>2039</v>
      </c>
      <c r="U770" t="s">
        <v>2065</v>
      </c>
      <c r="V770" t="s">
        <v>2091</v>
      </c>
      <c r="W770" t="s">
        <v>2097</v>
      </c>
      <c r="X770">
        <v>4.7</v>
      </c>
      <c r="Y770">
        <f t="shared" ref="Y770:Y833" si="51">IF(ISBLANK(X770), AVERAGEIFS(X:X, V:V, V770, W:W, W770), X770)</f>
        <v>4.7</v>
      </c>
      <c r="Z770" s="14" t="str">
        <f>LEFT(Table1[[#This Row],[Rating After]],3)</f>
        <v>4.7</v>
      </c>
      <c r="AA770" s="11">
        <f>Table1[[#This Row],[Revenue ($)]]/(Table1[[#This Row],[Distance (KM)]])</f>
        <v>8.329831932773109</v>
      </c>
    </row>
    <row r="771" spans="1:27" x14ac:dyDescent="0.3">
      <c r="A771" t="s">
        <v>245</v>
      </c>
      <c r="B771" s="1" t="s">
        <v>1245</v>
      </c>
      <c r="C771" s="1" t="s">
        <v>2108</v>
      </c>
      <c r="D771" s="1" t="s">
        <v>1257</v>
      </c>
      <c r="E771" s="1" t="str">
        <f t="shared" si="49"/>
        <v>2024/01/11</v>
      </c>
      <c r="F771" s="1" t="s">
        <v>1255</v>
      </c>
      <c r="G771" t="str">
        <f t="shared" si="48"/>
        <v>2024/01/11</v>
      </c>
      <c r="H771" s="13" t="s">
        <v>2161</v>
      </c>
      <c r="I771" s="7">
        <f>(Table1[[#This Row],[Actual Arrival]]-Table1[[#This Row],[Ezpected_Arrival_After]])*24</f>
        <v>2.0000000000582077</v>
      </c>
      <c r="J771" s="7">
        <f>(Table1[[#This Row],[Actual_Arrival After]]-Table1[[#This Row],[Ezpected_Arrival_After]])</f>
        <v>0</v>
      </c>
      <c r="K771" s="7">
        <f>IF(Table1[[#This Row],[Actual_Arrival After]]&lt;=Table1[[#This Row],[Ezpected_Arrival_After]],1,0)</f>
        <v>1</v>
      </c>
      <c r="L771" s="7">
        <f>(Table1[[#This Row],[Actual_Arrival After]]-Table1[[#This Row],[Dispatch_After]])</f>
        <v>1</v>
      </c>
      <c r="M771" t="s">
        <v>2030</v>
      </c>
      <c r="N771">
        <v>951</v>
      </c>
      <c r="O771" s="16">
        <v>722</v>
      </c>
      <c r="P771" s="16">
        <v>229</v>
      </c>
      <c r="Q771">
        <v>8</v>
      </c>
      <c r="R771" t="str">
        <f t="shared" si="50"/>
        <v>OK</v>
      </c>
      <c r="S771" t="s">
        <v>2036</v>
      </c>
      <c r="T771" t="s">
        <v>2039</v>
      </c>
      <c r="U771" t="s">
        <v>2051</v>
      </c>
      <c r="V771" t="s">
        <v>2092</v>
      </c>
      <c r="W771" t="s">
        <v>2096</v>
      </c>
      <c r="Y771">
        <f t="shared" si="51"/>
        <v>4.2649999999999979</v>
      </c>
      <c r="Z771" s="14" t="str">
        <f>LEFT(Table1[[#This Row],[Rating After]],3)</f>
        <v>4.2</v>
      </c>
      <c r="AA771" s="11">
        <f>Table1[[#This Row],[Revenue ($)]]/(Table1[[#This Row],[Distance (KM)]])</f>
        <v>0.75920084121976872</v>
      </c>
    </row>
    <row r="772" spans="1:27" x14ac:dyDescent="0.3">
      <c r="A772" t="s">
        <v>244</v>
      </c>
      <c r="B772" s="1" t="s">
        <v>1244</v>
      </c>
      <c r="C772" s="1" t="s">
        <v>2108</v>
      </c>
      <c r="D772" s="1" t="s">
        <v>1256</v>
      </c>
      <c r="E772" s="1" t="str">
        <f t="shared" si="49"/>
        <v>2024/01/11</v>
      </c>
      <c r="F772" s="1" t="s">
        <v>1254</v>
      </c>
      <c r="G772" t="str">
        <f t="shared" si="48"/>
        <v>2024/01/10</v>
      </c>
      <c r="H772" s="13" t="s">
        <v>2161</v>
      </c>
      <c r="I772" s="7">
        <f>(Table1[[#This Row],[Actual Arrival]]-Table1[[#This Row],[Ezpected_Arrival_After]])*24</f>
        <v>24.999999999941792</v>
      </c>
      <c r="J772" s="7">
        <f>(Table1[[#This Row],[Actual_Arrival After]]-Table1[[#This Row],[Ezpected_Arrival_After]])</f>
        <v>1</v>
      </c>
      <c r="K772" s="7">
        <f>IF(Table1[[#This Row],[Actual_Arrival After]]&lt;=Table1[[#This Row],[Ezpected_Arrival_After]],1,0)</f>
        <v>0</v>
      </c>
      <c r="L772" s="7">
        <f>(Table1[[#This Row],[Actual_Arrival After]]-Table1[[#This Row],[Dispatch_After]])</f>
        <v>1</v>
      </c>
      <c r="M772" t="s">
        <v>2028</v>
      </c>
      <c r="N772">
        <v>513</v>
      </c>
      <c r="O772" s="16">
        <v>4353</v>
      </c>
      <c r="P772" s="16">
        <v>531</v>
      </c>
      <c r="Q772">
        <v>19</v>
      </c>
      <c r="R772" t="str">
        <f t="shared" si="50"/>
        <v>OK</v>
      </c>
      <c r="S772" t="s">
        <v>2033</v>
      </c>
      <c r="T772" t="s">
        <v>2040</v>
      </c>
      <c r="U772" t="s">
        <v>2066</v>
      </c>
      <c r="V772" t="s">
        <v>2093</v>
      </c>
      <c r="W772" t="s">
        <v>2096</v>
      </c>
      <c r="X772">
        <v>4.2</v>
      </c>
      <c r="Y772">
        <f t="shared" si="51"/>
        <v>4.2</v>
      </c>
      <c r="Z772" s="14" t="str">
        <f>LEFT(Table1[[#This Row],[Rating After]],3)</f>
        <v>4.2</v>
      </c>
      <c r="AA772" s="11">
        <f>Table1[[#This Row],[Revenue ($)]]/(Table1[[#This Row],[Distance (KM)]])</f>
        <v>8.4853801169590639</v>
      </c>
    </row>
    <row r="773" spans="1:27" x14ac:dyDescent="0.3">
      <c r="A773" t="s">
        <v>243</v>
      </c>
      <c r="B773" s="1" t="s">
        <v>1243</v>
      </c>
      <c r="C773" s="1" t="s">
        <v>2108</v>
      </c>
      <c r="D773" s="1" t="s">
        <v>1255</v>
      </c>
      <c r="E773" s="1" t="str">
        <f t="shared" si="49"/>
        <v>2024/01/11</v>
      </c>
      <c r="F773" s="1" t="s">
        <v>1253</v>
      </c>
      <c r="G773" t="str">
        <f t="shared" si="48"/>
        <v>2024/01/10</v>
      </c>
      <c r="H773" s="13" t="s">
        <v>2161</v>
      </c>
      <c r="I773" s="7">
        <f>(Table1[[#This Row],[Actual Arrival]]-Table1[[#This Row],[Ezpected_Arrival_After]])*24</f>
        <v>24</v>
      </c>
      <c r="J773" s="7">
        <f>(Table1[[#This Row],[Actual_Arrival After]]-Table1[[#This Row],[Ezpected_Arrival_After]])</f>
        <v>1</v>
      </c>
      <c r="K773" s="7">
        <f>IF(Table1[[#This Row],[Actual_Arrival After]]&lt;=Table1[[#This Row],[Ezpected_Arrival_After]],1,0)</f>
        <v>0</v>
      </c>
      <c r="L773" s="7">
        <f>(Table1[[#This Row],[Actual_Arrival After]]-Table1[[#This Row],[Dispatch_After]])</f>
        <v>1</v>
      </c>
      <c r="M773" t="s">
        <v>2029</v>
      </c>
      <c r="N773">
        <v>315</v>
      </c>
      <c r="O773" s="16">
        <v>4815</v>
      </c>
      <c r="P773" s="16">
        <v>99</v>
      </c>
      <c r="Q773">
        <v>8</v>
      </c>
      <c r="R773" t="str">
        <f t="shared" si="50"/>
        <v>OK</v>
      </c>
      <c r="S773" t="s">
        <v>2036</v>
      </c>
      <c r="T773" t="s">
        <v>2039</v>
      </c>
      <c r="U773" t="s">
        <v>2085</v>
      </c>
      <c r="V773" t="s">
        <v>2091</v>
      </c>
      <c r="W773" t="s">
        <v>2097</v>
      </c>
      <c r="Y773">
        <f t="shared" si="51"/>
        <v>4.2415584415584409</v>
      </c>
      <c r="Z773" s="14" t="str">
        <f>LEFT(Table1[[#This Row],[Rating After]],3)</f>
        <v>4.2</v>
      </c>
      <c r="AA773" s="11">
        <f>Table1[[#This Row],[Revenue ($)]]/(Table1[[#This Row],[Distance (KM)]])</f>
        <v>15.285714285714286</v>
      </c>
    </row>
    <row r="774" spans="1:27" x14ac:dyDescent="0.3">
      <c r="A774" t="s">
        <v>242</v>
      </c>
      <c r="B774" s="1" t="s">
        <v>1242</v>
      </c>
      <c r="C774" s="1" t="s">
        <v>2108</v>
      </c>
      <c r="D774" s="1" t="s">
        <v>1254</v>
      </c>
      <c r="E774" s="1" t="str">
        <f t="shared" si="49"/>
        <v>2024/01/10</v>
      </c>
      <c r="F774" s="1" t="s">
        <v>1252</v>
      </c>
      <c r="G774" t="str">
        <f t="shared" si="48"/>
        <v>2024/01/10</v>
      </c>
      <c r="H774" s="13" t="s">
        <v>2161</v>
      </c>
      <c r="I774" s="7">
        <f>(Table1[[#This Row],[Actual Arrival]]-Table1[[#This Row],[Ezpected_Arrival_After]])*24</f>
        <v>23.000000000058208</v>
      </c>
      <c r="J774" s="7">
        <f>(Table1[[#This Row],[Actual_Arrival After]]-Table1[[#This Row],[Ezpected_Arrival_After]])</f>
        <v>0</v>
      </c>
      <c r="K774" s="7">
        <f>IF(Table1[[#This Row],[Actual_Arrival After]]&lt;=Table1[[#This Row],[Ezpected_Arrival_After]],1,0)</f>
        <v>1</v>
      </c>
      <c r="L774" s="7">
        <f>(Table1[[#This Row],[Actual_Arrival After]]-Table1[[#This Row],[Dispatch_After]])</f>
        <v>0</v>
      </c>
      <c r="M774" t="s">
        <v>2027</v>
      </c>
      <c r="N774">
        <v>494</v>
      </c>
      <c r="O774" s="16">
        <v>4269</v>
      </c>
      <c r="P774" s="16">
        <v>538</v>
      </c>
      <c r="Q774">
        <v>20</v>
      </c>
      <c r="R774" t="str">
        <f t="shared" si="50"/>
        <v>OK</v>
      </c>
      <c r="S774" t="s">
        <v>2034</v>
      </c>
      <c r="T774" t="s">
        <v>2040</v>
      </c>
      <c r="U774" t="s">
        <v>2079</v>
      </c>
      <c r="V774" t="s">
        <v>2092</v>
      </c>
      <c r="W774" t="s">
        <v>2096</v>
      </c>
      <c r="X774">
        <v>3.8</v>
      </c>
      <c r="Y774">
        <f t="shared" si="51"/>
        <v>3.8</v>
      </c>
      <c r="Z774" s="14" t="str">
        <f>LEFT(Table1[[#This Row],[Rating After]],3)</f>
        <v>3.8</v>
      </c>
      <c r="AA774" s="11">
        <f>Table1[[#This Row],[Revenue ($)]]/(Table1[[#This Row],[Distance (KM)]])</f>
        <v>8.6417004048582999</v>
      </c>
    </row>
    <row r="775" spans="1:27" x14ac:dyDescent="0.3">
      <c r="A775" t="s">
        <v>241</v>
      </c>
      <c r="B775" s="1" t="s">
        <v>1241</v>
      </c>
      <c r="C775" s="1" t="s">
        <v>2108</v>
      </c>
      <c r="D775" s="1" t="s">
        <v>1253</v>
      </c>
      <c r="E775" s="1" t="str">
        <f t="shared" si="49"/>
        <v>2024/01/10</v>
      </c>
      <c r="F775" s="1" t="s">
        <v>1251</v>
      </c>
      <c r="G775" t="str">
        <f t="shared" si="48"/>
        <v>2024/01/10</v>
      </c>
      <c r="H775" s="13" t="s">
        <v>2161</v>
      </c>
      <c r="I775" s="7">
        <f>(Table1[[#This Row],[Actual Arrival]]-Table1[[#This Row],[Ezpected_Arrival_After]])*24</f>
        <v>21.999999999941792</v>
      </c>
      <c r="J775" s="7">
        <f>(Table1[[#This Row],[Actual_Arrival After]]-Table1[[#This Row],[Ezpected_Arrival_After]])</f>
        <v>0</v>
      </c>
      <c r="K775" s="7">
        <f>IF(Table1[[#This Row],[Actual_Arrival After]]&lt;=Table1[[#This Row],[Ezpected_Arrival_After]],1,0)</f>
        <v>1</v>
      </c>
      <c r="L775" s="7">
        <f>(Table1[[#This Row],[Actual_Arrival After]]-Table1[[#This Row],[Dispatch_After]])</f>
        <v>0</v>
      </c>
      <c r="M775" t="s">
        <v>2028</v>
      </c>
      <c r="N775">
        <v>531</v>
      </c>
      <c r="O775" s="16">
        <v>1684</v>
      </c>
      <c r="P775" s="16">
        <v>506</v>
      </c>
      <c r="Q775">
        <v>20</v>
      </c>
      <c r="R775" t="str">
        <f t="shared" si="50"/>
        <v>OK</v>
      </c>
      <c r="S775" t="s">
        <v>2034</v>
      </c>
      <c r="T775" t="s">
        <v>2039</v>
      </c>
      <c r="U775" t="s">
        <v>2046</v>
      </c>
      <c r="V775" t="s">
        <v>2093</v>
      </c>
      <c r="W775" t="s">
        <v>2096</v>
      </c>
      <c r="X775">
        <v>4</v>
      </c>
      <c r="Y775">
        <f t="shared" si="51"/>
        <v>4</v>
      </c>
      <c r="Z775" s="14" t="str">
        <f>LEFT(Table1[[#This Row],[Rating After]],3)</f>
        <v>4</v>
      </c>
      <c r="AA775" s="11">
        <f>Table1[[#This Row],[Revenue ($)]]/(Table1[[#This Row],[Distance (KM)]])</f>
        <v>3.1713747645951034</v>
      </c>
    </row>
    <row r="776" spans="1:27" x14ac:dyDescent="0.3">
      <c r="A776" t="s">
        <v>240</v>
      </c>
      <c r="B776" s="1" t="s">
        <v>1240</v>
      </c>
      <c r="C776" s="1" t="s">
        <v>2108</v>
      </c>
      <c r="D776" s="1" t="s">
        <v>1252</v>
      </c>
      <c r="E776" s="1" t="str">
        <f t="shared" si="49"/>
        <v>2024/01/10</v>
      </c>
      <c r="F776" s="1" t="s">
        <v>1250</v>
      </c>
      <c r="G776" t="str">
        <f t="shared" si="48"/>
        <v>2024/01/10</v>
      </c>
      <c r="H776" s="13" t="s">
        <v>2161</v>
      </c>
      <c r="I776" s="7">
        <f>(Table1[[#This Row],[Actual Arrival]]-Table1[[#This Row],[Ezpected_Arrival_After]])*24</f>
        <v>21</v>
      </c>
      <c r="J776" s="7">
        <f>(Table1[[#This Row],[Actual_Arrival After]]-Table1[[#This Row],[Ezpected_Arrival_After]])</f>
        <v>0</v>
      </c>
      <c r="K776" s="7">
        <f>IF(Table1[[#This Row],[Actual_Arrival After]]&lt;=Table1[[#This Row],[Ezpected_Arrival_After]],1,0)</f>
        <v>1</v>
      </c>
      <c r="L776" s="7">
        <f>(Table1[[#This Row],[Actual_Arrival After]]-Table1[[#This Row],[Dispatch_After]])</f>
        <v>0</v>
      </c>
      <c r="M776" t="s">
        <v>2029</v>
      </c>
      <c r="N776">
        <v>834</v>
      </c>
      <c r="O776" s="16">
        <v>4050</v>
      </c>
      <c r="P776" s="16">
        <v>718</v>
      </c>
      <c r="Q776">
        <v>28</v>
      </c>
      <c r="R776" t="str">
        <f t="shared" si="50"/>
        <v>OK</v>
      </c>
      <c r="S776" t="s">
        <v>2036</v>
      </c>
      <c r="T776" t="s">
        <v>2037</v>
      </c>
      <c r="U776" t="s">
        <v>2073</v>
      </c>
      <c r="V776" t="s">
        <v>2091</v>
      </c>
      <c r="W776" t="s">
        <v>2096</v>
      </c>
      <c r="Y776">
        <f t="shared" si="51"/>
        <v>4.3169491525423709</v>
      </c>
      <c r="Z776" s="14" t="str">
        <f>LEFT(Table1[[#This Row],[Rating After]],3)</f>
        <v>4.3</v>
      </c>
      <c r="AA776" s="11">
        <f>Table1[[#This Row],[Revenue ($)]]/(Table1[[#This Row],[Distance (KM)]])</f>
        <v>4.8561151079136691</v>
      </c>
    </row>
    <row r="777" spans="1:27" x14ac:dyDescent="0.3">
      <c r="A777" t="s">
        <v>239</v>
      </c>
      <c r="B777" s="1" t="s">
        <v>1239</v>
      </c>
      <c r="C777" s="1" t="s">
        <v>2108</v>
      </c>
      <c r="D777" s="1" t="s">
        <v>1251</v>
      </c>
      <c r="E777" s="1" t="str">
        <f t="shared" si="49"/>
        <v>2024/01/10</v>
      </c>
      <c r="F777" s="1" t="s">
        <v>1249</v>
      </c>
      <c r="G777" t="str">
        <f t="shared" ref="G777:G840" si="52">TEXT(F777,"yyyy/mm/dd")</f>
        <v>2024/01/10</v>
      </c>
      <c r="H777" s="13" t="s">
        <v>2161</v>
      </c>
      <c r="I777" s="7">
        <f>(Table1[[#This Row],[Actual Arrival]]-Table1[[#This Row],[Ezpected_Arrival_After]])*24</f>
        <v>20.000000000058208</v>
      </c>
      <c r="J777" s="7">
        <f>(Table1[[#This Row],[Actual_Arrival After]]-Table1[[#This Row],[Ezpected_Arrival_After]])</f>
        <v>0</v>
      </c>
      <c r="K777" s="7">
        <f>IF(Table1[[#This Row],[Actual_Arrival After]]&lt;=Table1[[#This Row],[Ezpected_Arrival_After]],1,0)</f>
        <v>1</v>
      </c>
      <c r="L777" s="7">
        <f>(Table1[[#This Row],[Actual_Arrival After]]-Table1[[#This Row],[Dispatch_After]])</f>
        <v>0</v>
      </c>
      <c r="M777" t="s">
        <v>2031</v>
      </c>
      <c r="N777">
        <v>440</v>
      </c>
      <c r="O777" s="16">
        <v>2374</v>
      </c>
      <c r="P777" s="16">
        <v>484</v>
      </c>
      <c r="Q777">
        <v>19</v>
      </c>
      <c r="R777" t="str">
        <f t="shared" si="50"/>
        <v>OK</v>
      </c>
      <c r="S777" t="s">
        <v>2034</v>
      </c>
      <c r="T777" t="s">
        <v>2038</v>
      </c>
      <c r="U777" t="s">
        <v>2086</v>
      </c>
      <c r="V777" t="s">
        <v>2092</v>
      </c>
      <c r="W777" t="s">
        <v>2097</v>
      </c>
      <c r="X777">
        <v>4</v>
      </c>
      <c r="Y777">
        <f t="shared" si="51"/>
        <v>4</v>
      </c>
      <c r="Z777" s="14" t="str">
        <f>LEFT(Table1[[#This Row],[Rating After]],3)</f>
        <v>4</v>
      </c>
      <c r="AA777" s="11">
        <f>Table1[[#This Row],[Revenue ($)]]/(Table1[[#This Row],[Distance (KM)]])</f>
        <v>5.3954545454545455</v>
      </c>
    </row>
    <row r="778" spans="1:27" x14ac:dyDescent="0.3">
      <c r="A778" t="s">
        <v>238</v>
      </c>
      <c r="B778" s="1" t="s">
        <v>1238</v>
      </c>
      <c r="C778" s="1" t="s">
        <v>2108</v>
      </c>
      <c r="D778" s="1" t="s">
        <v>1250</v>
      </c>
      <c r="E778" s="1" t="str">
        <f t="shared" si="49"/>
        <v>2024/01/10</v>
      </c>
      <c r="F778" s="1" t="s">
        <v>1248</v>
      </c>
      <c r="G778" t="str">
        <f t="shared" si="52"/>
        <v>2024/01/10</v>
      </c>
      <c r="H778" s="13" t="s">
        <v>2161</v>
      </c>
      <c r="I778" s="7">
        <f>(Table1[[#This Row],[Actual Arrival]]-Table1[[#This Row],[Ezpected_Arrival_After]])*24</f>
        <v>18.999999999941792</v>
      </c>
      <c r="J778" s="7">
        <f>(Table1[[#This Row],[Actual_Arrival After]]-Table1[[#This Row],[Ezpected_Arrival_After]])</f>
        <v>0</v>
      </c>
      <c r="K778" s="7">
        <f>IF(Table1[[#This Row],[Actual_Arrival After]]&lt;=Table1[[#This Row],[Ezpected_Arrival_After]],1,0)</f>
        <v>1</v>
      </c>
      <c r="L778" s="7">
        <f>(Table1[[#This Row],[Actual_Arrival After]]-Table1[[#This Row],[Dispatch_After]])</f>
        <v>0</v>
      </c>
      <c r="M778" t="s">
        <v>2030</v>
      </c>
      <c r="N778">
        <v>782</v>
      </c>
      <c r="O778" s="16">
        <v>1122</v>
      </c>
      <c r="P778" s="16">
        <v>129</v>
      </c>
      <c r="Q778">
        <v>14</v>
      </c>
      <c r="R778" t="str">
        <f t="shared" si="50"/>
        <v>OK</v>
      </c>
      <c r="S778" t="s">
        <v>2036</v>
      </c>
      <c r="T778" t="s">
        <v>2037</v>
      </c>
      <c r="U778" t="s">
        <v>2051</v>
      </c>
      <c r="V778" t="s">
        <v>2094</v>
      </c>
      <c r="W778" t="s">
        <v>2097</v>
      </c>
      <c r="X778">
        <v>4.7</v>
      </c>
      <c r="Y778">
        <f t="shared" si="51"/>
        <v>4.7</v>
      </c>
      <c r="Z778" s="14" t="str">
        <f>LEFT(Table1[[#This Row],[Rating After]],3)</f>
        <v>4.7</v>
      </c>
      <c r="AA778" s="11">
        <f>Table1[[#This Row],[Revenue ($)]]/(Table1[[#This Row],[Distance (KM)]])</f>
        <v>1.4347826086956521</v>
      </c>
    </row>
    <row r="779" spans="1:27" x14ac:dyDescent="0.3">
      <c r="A779" t="s">
        <v>237</v>
      </c>
      <c r="B779" s="1" t="s">
        <v>1237</v>
      </c>
      <c r="C779" s="1" t="s">
        <v>2108</v>
      </c>
      <c r="D779" s="1" t="s">
        <v>1249</v>
      </c>
      <c r="E779" s="1" t="str">
        <f t="shared" si="49"/>
        <v>2024/01/10</v>
      </c>
      <c r="F779" s="1" t="s">
        <v>1247</v>
      </c>
      <c r="G779" t="str">
        <f t="shared" si="52"/>
        <v>2024/01/10</v>
      </c>
      <c r="H779" s="13" t="s">
        <v>2161</v>
      </c>
      <c r="I779" s="7">
        <f>(Table1[[#This Row],[Actual Arrival]]-Table1[[#This Row],[Ezpected_Arrival_After]])*24</f>
        <v>18</v>
      </c>
      <c r="J779" s="7">
        <f>(Table1[[#This Row],[Actual_Arrival After]]-Table1[[#This Row],[Ezpected_Arrival_After]])</f>
        <v>0</v>
      </c>
      <c r="K779" s="7">
        <f>IF(Table1[[#This Row],[Actual_Arrival After]]&lt;=Table1[[#This Row],[Ezpected_Arrival_After]],1,0)</f>
        <v>1</v>
      </c>
      <c r="L779" s="7">
        <f>(Table1[[#This Row],[Actual_Arrival After]]-Table1[[#This Row],[Dispatch_After]])</f>
        <v>0</v>
      </c>
      <c r="M779" t="s">
        <v>2030</v>
      </c>
      <c r="N779">
        <v>378</v>
      </c>
      <c r="O779" s="16">
        <v>3559</v>
      </c>
      <c r="P779" s="16">
        <v>748</v>
      </c>
      <c r="Q779">
        <v>2</v>
      </c>
      <c r="R779" t="str">
        <f t="shared" si="50"/>
        <v>OK</v>
      </c>
      <c r="S779" t="s">
        <v>2036</v>
      </c>
      <c r="T779" t="s">
        <v>2037</v>
      </c>
      <c r="U779" t="s">
        <v>2081</v>
      </c>
      <c r="V779" t="s">
        <v>2095</v>
      </c>
      <c r="W779" t="s">
        <v>2096</v>
      </c>
      <c r="Y779">
        <f t="shared" si="51"/>
        <v>4.2802816901408436</v>
      </c>
      <c r="Z779" s="14" t="str">
        <f>LEFT(Table1[[#This Row],[Rating After]],3)</f>
        <v>4.2</v>
      </c>
      <c r="AA779" s="11">
        <f>Table1[[#This Row],[Revenue ($)]]/(Table1[[#This Row],[Distance (KM)]])</f>
        <v>9.4153439153439145</v>
      </c>
    </row>
    <row r="780" spans="1:27" x14ac:dyDescent="0.3">
      <c r="A780" t="s">
        <v>236</v>
      </c>
      <c r="B780" s="1" t="s">
        <v>1236</v>
      </c>
      <c r="C780" s="1" t="s">
        <v>2108</v>
      </c>
      <c r="D780" s="1" t="s">
        <v>1248</v>
      </c>
      <c r="E780" s="1" t="str">
        <f t="shared" si="49"/>
        <v>2024/01/10</v>
      </c>
      <c r="F780" s="1" t="s">
        <v>1246</v>
      </c>
      <c r="G780" t="str">
        <f t="shared" si="52"/>
        <v>2024/01/10</v>
      </c>
      <c r="H780" s="13" t="s">
        <v>2161</v>
      </c>
      <c r="I780" s="7">
        <f>(Table1[[#This Row],[Actual Arrival]]-Table1[[#This Row],[Ezpected_Arrival_After]])*24</f>
        <v>17.000000000058208</v>
      </c>
      <c r="J780" s="7">
        <f>(Table1[[#This Row],[Actual_Arrival After]]-Table1[[#This Row],[Ezpected_Arrival_After]])</f>
        <v>0</v>
      </c>
      <c r="K780" s="7">
        <f>IF(Table1[[#This Row],[Actual_Arrival After]]&lt;=Table1[[#This Row],[Ezpected_Arrival_After]],1,0)</f>
        <v>1</v>
      </c>
      <c r="L780" s="7">
        <f>(Table1[[#This Row],[Actual_Arrival After]]-Table1[[#This Row],[Dispatch_After]])</f>
        <v>0</v>
      </c>
      <c r="M780" t="s">
        <v>2028</v>
      </c>
      <c r="N780">
        <v>171</v>
      </c>
      <c r="O780" s="16">
        <v>637</v>
      </c>
      <c r="P780" s="16">
        <v>71</v>
      </c>
      <c r="Q780">
        <v>1</v>
      </c>
      <c r="R780" t="str">
        <f t="shared" si="50"/>
        <v>OK</v>
      </c>
      <c r="S780" t="s">
        <v>2033</v>
      </c>
      <c r="T780" t="s">
        <v>2039</v>
      </c>
      <c r="U780" t="s">
        <v>2070</v>
      </c>
      <c r="V780" t="s">
        <v>2091</v>
      </c>
      <c r="W780" t="s">
        <v>2096</v>
      </c>
      <c r="X780">
        <v>4.5</v>
      </c>
      <c r="Y780">
        <f t="shared" si="51"/>
        <v>4.5</v>
      </c>
      <c r="Z780" s="14" t="str">
        <f>LEFT(Table1[[#This Row],[Rating After]],3)</f>
        <v>4.5</v>
      </c>
      <c r="AA780" s="11">
        <f>Table1[[#This Row],[Revenue ($)]]/(Table1[[#This Row],[Distance (KM)]])</f>
        <v>3.7251461988304095</v>
      </c>
    </row>
    <row r="781" spans="1:27" x14ac:dyDescent="0.3">
      <c r="A781" t="s">
        <v>235</v>
      </c>
      <c r="B781" s="1" t="s">
        <v>1235</v>
      </c>
      <c r="C781" s="1" t="s">
        <v>2108</v>
      </c>
      <c r="D781" s="1" t="s">
        <v>1247</v>
      </c>
      <c r="E781" s="1" t="str">
        <f t="shared" si="49"/>
        <v>2024/01/10</v>
      </c>
      <c r="F781" s="1" t="s">
        <v>1245</v>
      </c>
      <c r="G781" t="str">
        <f t="shared" si="52"/>
        <v>2024/01/10</v>
      </c>
      <c r="H781" s="13" t="s">
        <v>2161</v>
      </c>
      <c r="I781" s="7">
        <f>(Table1[[#This Row],[Actual Arrival]]-Table1[[#This Row],[Ezpected_Arrival_After]])*24</f>
        <v>15.999999999941792</v>
      </c>
      <c r="J781" s="7">
        <f>(Table1[[#This Row],[Actual_Arrival After]]-Table1[[#This Row],[Ezpected_Arrival_After]])</f>
        <v>0</v>
      </c>
      <c r="K781" s="7">
        <f>IF(Table1[[#This Row],[Actual_Arrival After]]&lt;=Table1[[#This Row],[Ezpected_Arrival_After]],1,0)</f>
        <v>1</v>
      </c>
      <c r="L781" s="7">
        <f>(Table1[[#This Row],[Actual_Arrival After]]-Table1[[#This Row],[Dispatch_After]])</f>
        <v>0</v>
      </c>
      <c r="M781" t="s">
        <v>2032</v>
      </c>
      <c r="N781">
        <v>250</v>
      </c>
      <c r="O781" s="16">
        <v>3594</v>
      </c>
      <c r="P781" s="16">
        <v>321</v>
      </c>
      <c r="Q781">
        <v>27</v>
      </c>
      <c r="R781" t="str">
        <f t="shared" si="50"/>
        <v>OK</v>
      </c>
      <c r="S781" t="s">
        <v>2033</v>
      </c>
      <c r="T781" t="s">
        <v>2037</v>
      </c>
      <c r="U781" t="s">
        <v>2047</v>
      </c>
      <c r="V781" t="s">
        <v>2094</v>
      </c>
      <c r="W781" t="s">
        <v>2096</v>
      </c>
      <c r="Y781">
        <f t="shared" si="51"/>
        <v>4.1939759036144579</v>
      </c>
      <c r="Z781" s="14" t="str">
        <f>LEFT(Table1[[#This Row],[Rating After]],3)</f>
        <v>4.1</v>
      </c>
      <c r="AA781" s="11">
        <f>Table1[[#This Row],[Revenue ($)]]/(Table1[[#This Row],[Distance (KM)]])</f>
        <v>14.375999999999999</v>
      </c>
    </row>
    <row r="782" spans="1:27" x14ac:dyDescent="0.3">
      <c r="A782" t="s">
        <v>234</v>
      </c>
      <c r="B782" s="1" t="s">
        <v>1234</v>
      </c>
      <c r="C782" s="1" t="s">
        <v>2108</v>
      </c>
      <c r="D782" s="1" t="s">
        <v>1246</v>
      </c>
      <c r="E782" s="1" t="str">
        <f t="shared" si="49"/>
        <v>2024/01/10</v>
      </c>
      <c r="F782" s="1" t="s">
        <v>1244</v>
      </c>
      <c r="G782" t="str">
        <f t="shared" si="52"/>
        <v>2024/01/10</v>
      </c>
      <c r="H782" s="13" t="s">
        <v>2161</v>
      </c>
      <c r="I782" s="7">
        <f>(Table1[[#This Row],[Actual Arrival]]-Table1[[#This Row],[Ezpected_Arrival_After]])*24</f>
        <v>15</v>
      </c>
      <c r="J782" s="7">
        <f>(Table1[[#This Row],[Actual_Arrival After]]-Table1[[#This Row],[Ezpected_Arrival_After]])</f>
        <v>0</v>
      </c>
      <c r="K782" s="7">
        <f>IF(Table1[[#This Row],[Actual_Arrival After]]&lt;=Table1[[#This Row],[Ezpected_Arrival_After]],1,0)</f>
        <v>1</v>
      </c>
      <c r="L782" s="7">
        <f>(Table1[[#This Row],[Actual_Arrival After]]-Table1[[#This Row],[Dispatch_After]])</f>
        <v>0</v>
      </c>
      <c r="M782" t="s">
        <v>2030</v>
      </c>
      <c r="N782">
        <v>543</v>
      </c>
      <c r="O782" s="16">
        <v>3096</v>
      </c>
      <c r="P782" s="16">
        <v>68</v>
      </c>
      <c r="Q782">
        <v>10</v>
      </c>
      <c r="R782" t="str">
        <f t="shared" si="50"/>
        <v>OK</v>
      </c>
      <c r="S782" t="s">
        <v>2036</v>
      </c>
      <c r="T782" t="s">
        <v>2040</v>
      </c>
      <c r="U782" t="s">
        <v>2077</v>
      </c>
      <c r="V782" t="s">
        <v>2094</v>
      </c>
      <c r="W782" t="s">
        <v>2097</v>
      </c>
      <c r="X782">
        <v>4</v>
      </c>
      <c r="Y782">
        <f t="shared" si="51"/>
        <v>4</v>
      </c>
      <c r="Z782" s="14" t="str">
        <f>LEFT(Table1[[#This Row],[Rating After]],3)</f>
        <v>4</v>
      </c>
      <c r="AA782" s="11">
        <f>Table1[[#This Row],[Revenue ($)]]/(Table1[[#This Row],[Distance (KM)]])</f>
        <v>5.7016574585635356</v>
      </c>
    </row>
    <row r="783" spans="1:27" x14ac:dyDescent="0.3">
      <c r="A783" t="s">
        <v>233</v>
      </c>
      <c r="B783" s="1" t="s">
        <v>1233</v>
      </c>
      <c r="C783" s="1" t="s">
        <v>2108</v>
      </c>
      <c r="D783" s="1" t="s">
        <v>1245</v>
      </c>
      <c r="E783" s="1" t="str">
        <f t="shared" si="49"/>
        <v>2024/01/10</v>
      </c>
      <c r="F783" s="1" t="s">
        <v>1243</v>
      </c>
      <c r="G783" t="str">
        <f t="shared" si="52"/>
        <v>2024/01/10</v>
      </c>
      <c r="H783" s="13" t="s">
        <v>2161</v>
      </c>
      <c r="I783" s="7">
        <f>(Table1[[#This Row],[Actual Arrival]]-Table1[[#This Row],[Ezpected_Arrival_After]])*24</f>
        <v>14.000000000058208</v>
      </c>
      <c r="J783" s="7">
        <f>(Table1[[#This Row],[Actual_Arrival After]]-Table1[[#This Row],[Ezpected_Arrival_After]])</f>
        <v>0</v>
      </c>
      <c r="K783" s="7">
        <f>IF(Table1[[#This Row],[Actual_Arrival After]]&lt;=Table1[[#This Row],[Ezpected_Arrival_After]],1,0)</f>
        <v>1</v>
      </c>
      <c r="L783" s="7">
        <f>(Table1[[#This Row],[Actual_Arrival After]]-Table1[[#This Row],[Dispatch_After]])</f>
        <v>0</v>
      </c>
      <c r="M783" t="s">
        <v>2028</v>
      </c>
      <c r="N783">
        <v>440</v>
      </c>
      <c r="O783" s="16">
        <v>3611</v>
      </c>
      <c r="P783" s="16">
        <v>633</v>
      </c>
      <c r="Q783">
        <v>1</v>
      </c>
      <c r="R783" t="str">
        <f t="shared" si="50"/>
        <v>OK</v>
      </c>
      <c r="S783" t="s">
        <v>2036</v>
      </c>
      <c r="T783" t="s">
        <v>2038</v>
      </c>
      <c r="U783" t="s">
        <v>2084</v>
      </c>
      <c r="V783" t="s">
        <v>2094</v>
      </c>
      <c r="W783" t="s">
        <v>2096</v>
      </c>
      <c r="X783">
        <v>4.7</v>
      </c>
      <c r="Y783">
        <f t="shared" si="51"/>
        <v>4.7</v>
      </c>
      <c r="Z783" s="14" t="str">
        <f>LEFT(Table1[[#This Row],[Rating After]],3)</f>
        <v>4.7</v>
      </c>
      <c r="AA783" s="11">
        <f>Table1[[#This Row],[Revenue ($)]]/(Table1[[#This Row],[Distance (KM)]])</f>
        <v>8.206818181818182</v>
      </c>
    </row>
    <row r="784" spans="1:27" x14ac:dyDescent="0.3">
      <c r="A784" t="s">
        <v>232</v>
      </c>
      <c r="B784" s="1" t="s">
        <v>1232</v>
      </c>
      <c r="C784" s="1" t="s">
        <v>2108</v>
      </c>
      <c r="D784" s="1" t="s">
        <v>1244</v>
      </c>
      <c r="E784" s="1" t="str">
        <f t="shared" si="49"/>
        <v>2024/01/10</v>
      </c>
      <c r="F784" s="1" t="s">
        <v>1242</v>
      </c>
      <c r="G784" t="str">
        <f t="shared" si="52"/>
        <v>2024/01/10</v>
      </c>
      <c r="H784" s="13" t="s">
        <v>2161</v>
      </c>
      <c r="I784" s="7">
        <f>(Table1[[#This Row],[Actual Arrival]]-Table1[[#This Row],[Ezpected_Arrival_After]])*24</f>
        <v>12.999999999941792</v>
      </c>
      <c r="J784" s="7">
        <f>(Table1[[#This Row],[Actual_Arrival After]]-Table1[[#This Row],[Ezpected_Arrival_After]])</f>
        <v>0</v>
      </c>
      <c r="K784" s="7">
        <f>IF(Table1[[#This Row],[Actual_Arrival After]]&lt;=Table1[[#This Row],[Ezpected_Arrival_After]],1,0)</f>
        <v>1</v>
      </c>
      <c r="L784" s="7">
        <f>(Table1[[#This Row],[Actual_Arrival After]]-Table1[[#This Row],[Dispatch_After]])</f>
        <v>0</v>
      </c>
      <c r="M784" t="s">
        <v>2028</v>
      </c>
      <c r="N784">
        <v>331</v>
      </c>
      <c r="O784" s="16">
        <v>3186</v>
      </c>
      <c r="P784" s="16">
        <v>624</v>
      </c>
      <c r="Q784">
        <v>4</v>
      </c>
      <c r="R784" t="str">
        <f t="shared" si="50"/>
        <v>OK</v>
      </c>
      <c r="S784" t="s">
        <v>2034</v>
      </c>
      <c r="T784" t="s">
        <v>2039</v>
      </c>
      <c r="U784" t="s">
        <v>2047</v>
      </c>
      <c r="V784" t="s">
        <v>2091</v>
      </c>
      <c r="W784" t="s">
        <v>2096</v>
      </c>
      <c r="Y784">
        <f t="shared" si="51"/>
        <v>4.3169491525423709</v>
      </c>
      <c r="Z784" s="14" t="str">
        <f>LEFT(Table1[[#This Row],[Rating After]],3)</f>
        <v>4.3</v>
      </c>
      <c r="AA784" s="11">
        <f>Table1[[#This Row],[Revenue ($)]]/(Table1[[#This Row],[Distance (KM)]])</f>
        <v>9.6253776435045317</v>
      </c>
    </row>
    <row r="785" spans="1:27" x14ac:dyDescent="0.3">
      <c r="A785" t="s">
        <v>231</v>
      </c>
      <c r="B785" s="1" t="s">
        <v>1231</v>
      </c>
      <c r="C785" s="1" t="s">
        <v>2108</v>
      </c>
      <c r="D785" s="1" t="s">
        <v>1243</v>
      </c>
      <c r="E785" s="1" t="str">
        <f t="shared" si="49"/>
        <v>2024/01/10</v>
      </c>
      <c r="F785" s="1" t="s">
        <v>1241</v>
      </c>
      <c r="G785" t="str">
        <f t="shared" si="52"/>
        <v>2024/01/10</v>
      </c>
      <c r="H785" s="13" t="s">
        <v>2161</v>
      </c>
      <c r="I785" s="7">
        <f>(Table1[[#This Row],[Actual Arrival]]-Table1[[#This Row],[Ezpected_Arrival_After]])*24</f>
        <v>12</v>
      </c>
      <c r="J785" s="7">
        <f>(Table1[[#This Row],[Actual_Arrival After]]-Table1[[#This Row],[Ezpected_Arrival_After]])</f>
        <v>0</v>
      </c>
      <c r="K785" s="7">
        <f>IF(Table1[[#This Row],[Actual_Arrival After]]&lt;=Table1[[#This Row],[Ezpected_Arrival_After]],1,0)</f>
        <v>1</v>
      </c>
      <c r="L785" s="7">
        <f>(Table1[[#This Row],[Actual_Arrival After]]-Table1[[#This Row],[Dispatch_After]])</f>
        <v>0</v>
      </c>
      <c r="M785" t="s">
        <v>2028</v>
      </c>
      <c r="N785">
        <v>867</v>
      </c>
      <c r="O785" s="16">
        <v>4563</v>
      </c>
      <c r="P785" s="16">
        <v>573</v>
      </c>
      <c r="Q785">
        <v>24</v>
      </c>
      <c r="R785" t="str">
        <f t="shared" si="50"/>
        <v>OK</v>
      </c>
      <c r="S785" t="s">
        <v>2036</v>
      </c>
      <c r="T785" t="s">
        <v>2038</v>
      </c>
      <c r="U785" t="s">
        <v>2041</v>
      </c>
      <c r="V785" t="s">
        <v>2093</v>
      </c>
      <c r="W785" t="s">
        <v>2096</v>
      </c>
      <c r="Y785">
        <f t="shared" si="51"/>
        <v>4.2184210526315784</v>
      </c>
      <c r="Z785" s="14" t="str">
        <f>LEFT(Table1[[#This Row],[Rating After]],3)</f>
        <v>4.2</v>
      </c>
      <c r="AA785" s="11">
        <f>Table1[[#This Row],[Revenue ($)]]/(Table1[[#This Row],[Distance (KM)]])</f>
        <v>5.2629757785467124</v>
      </c>
    </row>
    <row r="786" spans="1:27" x14ac:dyDescent="0.3">
      <c r="A786" t="s">
        <v>230</v>
      </c>
      <c r="B786" s="1" t="s">
        <v>1230</v>
      </c>
      <c r="C786" s="1" t="s">
        <v>2107</v>
      </c>
      <c r="D786" s="1" t="s">
        <v>1242</v>
      </c>
      <c r="E786" s="1" t="str">
        <f t="shared" si="49"/>
        <v>2024/01/10</v>
      </c>
      <c r="F786" s="1" t="s">
        <v>1240</v>
      </c>
      <c r="G786" t="str">
        <f t="shared" si="52"/>
        <v>2024/01/10</v>
      </c>
      <c r="H786" s="13" t="s">
        <v>2161</v>
      </c>
      <c r="I786" s="7">
        <f>(Table1[[#This Row],[Actual Arrival]]-Table1[[#This Row],[Ezpected_Arrival_After]])*24</f>
        <v>11.000000000058208</v>
      </c>
      <c r="J786" s="7">
        <f>(Table1[[#This Row],[Actual_Arrival After]]-Table1[[#This Row],[Ezpected_Arrival_After]])</f>
        <v>0</v>
      </c>
      <c r="K786" s="7">
        <f>IF(Table1[[#This Row],[Actual_Arrival After]]&lt;=Table1[[#This Row],[Ezpected_Arrival_After]],1,0)</f>
        <v>1</v>
      </c>
      <c r="L786" s="7">
        <f>(Table1[[#This Row],[Actual_Arrival After]]-Table1[[#This Row],[Dispatch_After]])</f>
        <v>1</v>
      </c>
      <c r="M786" t="s">
        <v>2031</v>
      </c>
      <c r="N786">
        <v>944</v>
      </c>
      <c r="O786" s="16">
        <v>905</v>
      </c>
      <c r="P786" s="16">
        <v>350</v>
      </c>
      <c r="Q786">
        <v>9</v>
      </c>
      <c r="R786" t="str">
        <f t="shared" si="50"/>
        <v>OK</v>
      </c>
      <c r="S786" t="s">
        <v>2034</v>
      </c>
      <c r="T786" t="s">
        <v>2039</v>
      </c>
      <c r="U786" t="s">
        <v>2063</v>
      </c>
      <c r="V786" t="s">
        <v>2094</v>
      </c>
      <c r="W786" t="s">
        <v>2097</v>
      </c>
      <c r="X786">
        <v>4.5</v>
      </c>
      <c r="Y786">
        <f t="shared" si="51"/>
        <v>4.5</v>
      </c>
      <c r="Z786" s="14" t="str">
        <f>LEFT(Table1[[#This Row],[Rating After]],3)</f>
        <v>4.5</v>
      </c>
      <c r="AA786" s="11">
        <f>Table1[[#This Row],[Revenue ($)]]/(Table1[[#This Row],[Distance (KM)]])</f>
        <v>0.95868644067796616</v>
      </c>
    </row>
    <row r="787" spans="1:27" x14ac:dyDescent="0.3">
      <c r="A787" t="s">
        <v>229</v>
      </c>
      <c r="B787" s="1" t="s">
        <v>1229</v>
      </c>
      <c r="C787" s="1" t="s">
        <v>2107</v>
      </c>
      <c r="D787" s="1" t="s">
        <v>1241</v>
      </c>
      <c r="E787" s="1" t="str">
        <f t="shared" si="49"/>
        <v>2024/01/10</v>
      </c>
      <c r="F787" s="1" t="s">
        <v>1239</v>
      </c>
      <c r="G787" t="str">
        <f t="shared" si="52"/>
        <v>2024/01/10</v>
      </c>
      <c r="H787" s="13" t="s">
        <v>2161</v>
      </c>
      <c r="I787" s="7">
        <f>(Table1[[#This Row],[Actual Arrival]]-Table1[[#This Row],[Ezpected_Arrival_After]])*24</f>
        <v>9.9999999999417923</v>
      </c>
      <c r="J787" s="7">
        <f>(Table1[[#This Row],[Actual_Arrival After]]-Table1[[#This Row],[Ezpected_Arrival_After]])</f>
        <v>0</v>
      </c>
      <c r="K787" s="7">
        <f>IF(Table1[[#This Row],[Actual_Arrival After]]&lt;=Table1[[#This Row],[Ezpected_Arrival_After]],1,0)</f>
        <v>1</v>
      </c>
      <c r="L787" s="7">
        <f>(Table1[[#This Row],[Actual_Arrival After]]-Table1[[#This Row],[Dispatch_After]])</f>
        <v>1</v>
      </c>
      <c r="M787" t="s">
        <v>2029</v>
      </c>
      <c r="N787">
        <v>304</v>
      </c>
      <c r="O787" s="16">
        <v>1004</v>
      </c>
      <c r="P787" s="16">
        <v>738</v>
      </c>
      <c r="Q787">
        <v>20</v>
      </c>
      <c r="R787" t="str">
        <f t="shared" si="50"/>
        <v>OK</v>
      </c>
      <c r="S787" t="s">
        <v>2034</v>
      </c>
      <c r="T787" t="s">
        <v>2039</v>
      </c>
      <c r="U787" t="s">
        <v>2062</v>
      </c>
      <c r="V787" t="s">
        <v>2094</v>
      </c>
      <c r="W787" t="s">
        <v>2097</v>
      </c>
      <c r="Y787">
        <f t="shared" si="51"/>
        <v>4.2263888888888879</v>
      </c>
      <c r="Z787" s="14" t="str">
        <f>LEFT(Table1[[#This Row],[Rating After]],3)</f>
        <v>4.2</v>
      </c>
      <c r="AA787" s="11">
        <f>Table1[[#This Row],[Revenue ($)]]/(Table1[[#This Row],[Distance (KM)]])</f>
        <v>3.3026315789473686</v>
      </c>
    </row>
    <row r="788" spans="1:27" x14ac:dyDescent="0.3">
      <c r="A788" t="s">
        <v>228</v>
      </c>
      <c r="B788" s="1" t="s">
        <v>1228</v>
      </c>
      <c r="C788" s="1" t="s">
        <v>2107</v>
      </c>
      <c r="D788" s="1" t="s">
        <v>1240</v>
      </c>
      <c r="E788" s="1" t="str">
        <f t="shared" si="49"/>
        <v>2024/01/10</v>
      </c>
      <c r="F788" s="1" t="s">
        <v>1238</v>
      </c>
      <c r="G788" t="str">
        <f t="shared" si="52"/>
        <v>2024/01/10</v>
      </c>
      <c r="H788" s="13" t="s">
        <v>2161</v>
      </c>
      <c r="I788" s="7">
        <f>(Table1[[#This Row],[Actual Arrival]]-Table1[[#This Row],[Ezpected_Arrival_After]])*24</f>
        <v>9</v>
      </c>
      <c r="J788" s="7">
        <f>(Table1[[#This Row],[Actual_Arrival After]]-Table1[[#This Row],[Ezpected_Arrival_After]])</f>
        <v>0</v>
      </c>
      <c r="K788" s="7">
        <f>IF(Table1[[#This Row],[Actual_Arrival After]]&lt;=Table1[[#This Row],[Ezpected_Arrival_After]],1,0)</f>
        <v>1</v>
      </c>
      <c r="L788" s="7">
        <f>(Table1[[#This Row],[Actual_Arrival After]]-Table1[[#This Row],[Dispatch_After]])</f>
        <v>1</v>
      </c>
      <c r="M788" t="s">
        <v>2029</v>
      </c>
      <c r="N788">
        <v>474</v>
      </c>
      <c r="O788" s="16">
        <v>670</v>
      </c>
      <c r="P788" s="16">
        <v>260</v>
      </c>
      <c r="Q788">
        <v>2</v>
      </c>
      <c r="R788" t="str">
        <f t="shared" si="50"/>
        <v>OK</v>
      </c>
      <c r="S788" t="s">
        <v>2033</v>
      </c>
      <c r="T788" t="s">
        <v>2039</v>
      </c>
      <c r="U788" t="s">
        <v>2075</v>
      </c>
      <c r="V788" t="s">
        <v>2092</v>
      </c>
      <c r="W788" t="s">
        <v>2097</v>
      </c>
      <c r="X788">
        <v>4.2</v>
      </c>
      <c r="Y788">
        <f t="shared" si="51"/>
        <v>4.2</v>
      </c>
      <c r="Z788" s="14" t="str">
        <f>LEFT(Table1[[#This Row],[Rating After]],3)</f>
        <v>4.2</v>
      </c>
      <c r="AA788" s="11">
        <f>Table1[[#This Row],[Revenue ($)]]/(Table1[[#This Row],[Distance (KM)]])</f>
        <v>1.4135021097046414</v>
      </c>
    </row>
    <row r="789" spans="1:27" x14ac:dyDescent="0.3">
      <c r="A789" t="s">
        <v>227</v>
      </c>
      <c r="B789" s="1" t="s">
        <v>1227</v>
      </c>
      <c r="C789" s="1" t="s">
        <v>2107</v>
      </c>
      <c r="D789" s="1" t="s">
        <v>1239</v>
      </c>
      <c r="E789" s="1" t="str">
        <f t="shared" si="49"/>
        <v>2024/01/10</v>
      </c>
      <c r="F789" s="1" t="s">
        <v>1237</v>
      </c>
      <c r="G789" t="str">
        <f t="shared" si="52"/>
        <v>2024/01/10</v>
      </c>
      <c r="H789" s="13" t="s">
        <v>2161</v>
      </c>
      <c r="I789" s="7">
        <f>(Table1[[#This Row],[Actual Arrival]]-Table1[[#This Row],[Ezpected_Arrival_After]])*24</f>
        <v>8.0000000000582077</v>
      </c>
      <c r="J789" s="7">
        <f>(Table1[[#This Row],[Actual_Arrival After]]-Table1[[#This Row],[Ezpected_Arrival_After]])</f>
        <v>0</v>
      </c>
      <c r="K789" s="7">
        <f>IF(Table1[[#This Row],[Actual_Arrival After]]&lt;=Table1[[#This Row],[Ezpected_Arrival_After]],1,0)</f>
        <v>1</v>
      </c>
      <c r="L789" s="7">
        <f>(Table1[[#This Row],[Actual_Arrival After]]-Table1[[#This Row],[Dispatch_After]])</f>
        <v>1</v>
      </c>
      <c r="M789" t="s">
        <v>2032</v>
      </c>
      <c r="N789">
        <v>433</v>
      </c>
      <c r="O789" s="16">
        <v>1501</v>
      </c>
      <c r="P789" s="16">
        <v>219</v>
      </c>
      <c r="Q789">
        <v>26</v>
      </c>
      <c r="R789" t="str">
        <f t="shared" si="50"/>
        <v>OK</v>
      </c>
      <c r="S789" t="s">
        <v>2036</v>
      </c>
      <c r="T789" t="s">
        <v>2038</v>
      </c>
      <c r="U789" t="s">
        <v>2060</v>
      </c>
      <c r="V789" t="s">
        <v>2095</v>
      </c>
      <c r="W789" t="s">
        <v>2096</v>
      </c>
      <c r="X789">
        <v>4.7</v>
      </c>
      <c r="Y789">
        <f t="shared" si="51"/>
        <v>4.7</v>
      </c>
      <c r="Z789" s="14" t="str">
        <f>LEFT(Table1[[#This Row],[Rating After]],3)</f>
        <v>4.7</v>
      </c>
      <c r="AA789" s="11">
        <f>Table1[[#This Row],[Revenue ($)]]/(Table1[[#This Row],[Distance (KM)]])</f>
        <v>3.4665127020785218</v>
      </c>
    </row>
    <row r="790" spans="1:27" x14ac:dyDescent="0.3">
      <c r="A790" t="s">
        <v>226</v>
      </c>
      <c r="B790" s="1" t="s">
        <v>1226</v>
      </c>
      <c r="C790" s="1" t="s">
        <v>2107</v>
      </c>
      <c r="D790" s="1" t="s">
        <v>1238</v>
      </c>
      <c r="E790" s="1" t="str">
        <f t="shared" si="49"/>
        <v>2024/01/10</v>
      </c>
      <c r="F790" s="1" t="s">
        <v>1236</v>
      </c>
      <c r="G790" t="str">
        <f t="shared" si="52"/>
        <v>2024/01/10</v>
      </c>
      <c r="H790" s="13" t="s">
        <v>2161</v>
      </c>
      <c r="I790" s="7">
        <f>(Table1[[#This Row],[Actual Arrival]]-Table1[[#This Row],[Ezpected_Arrival_After]])*24</f>
        <v>6.9999999999417923</v>
      </c>
      <c r="J790" s="7">
        <f>(Table1[[#This Row],[Actual_Arrival After]]-Table1[[#This Row],[Ezpected_Arrival_After]])</f>
        <v>0</v>
      </c>
      <c r="K790" s="7">
        <f>IF(Table1[[#This Row],[Actual_Arrival After]]&lt;=Table1[[#This Row],[Ezpected_Arrival_After]],1,0)</f>
        <v>1</v>
      </c>
      <c r="L790" s="7">
        <f>(Table1[[#This Row],[Actual_Arrival After]]-Table1[[#This Row],[Dispatch_After]])</f>
        <v>1</v>
      </c>
      <c r="M790" t="s">
        <v>2028</v>
      </c>
      <c r="N790">
        <v>671</v>
      </c>
      <c r="O790" s="16">
        <v>2313</v>
      </c>
      <c r="P790" s="16">
        <v>658</v>
      </c>
      <c r="Q790">
        <v>18</v>
      </c>
      <c r="R790" t="str">
        <f t="shared" si="50"/>
        <v>OK</v>
      </c>
      <c r="S790" t="s">
        <v>2035</v>
      </c>
      <c r="T790" t="s">
        <v>2040</v>
      </c>
      <c r="U790" t="s">
        <v>2045</v>
      </c>
      <c r="V790" t="s">
        <v>2091</v>
      </c>
      <c r="W790" t="s">
        <v>2097</v>
      </c>
      <c r="X790">
        <v>4.5</v>
      </c>
      <c r="Y790">
        <f t="shared" si="51"/>
        <v>4.5</v>
      </c>
      <c r="Z790" s="14" t="str">
        <f>LEFT(Table1[[#This Row],[Rating After]],3)</f>
        <v>4.5</v>
      </c>
      <c r="AA790" s="11">
        <f>Table1[[#This Row],[Revenue ($)]]/(Table1[[#This Row],[Distance (KM)]])</f>
        <v>3.4470938897168404</v>
      </c>
    </row>
    <row r="791" spans="1:27" x14ac:dyDescent="0.3">
      <c r="A791" t="s">
        <v>225</v>
      </c>
      <c r="B791" s="1" t="s">
        <v>1225</v>
      </c>
      <c r="C791" s="1" t="s">
        <v>2107</v>
      </c>
      <c r="D791" s="1" t="s">
        <v>1237</v>
      </c>
      <c r="E791" s="1" t="str">
        <f t="shared" si="49"/>
        <v>2024/01/10</v>
      </c>
      <c r="F791" s="1" t="s">
        <v>1235</v>
      </c>
      <c r="G791" t="str">
        <f t="shared" si="52"/>
        <v>2024/01/10</v>
      </c>
      <c r="H791" s="13" t="s">
        <v>2161</v>
      </c>
      <c r="I791" s="7">
        <f>(Table1[[#This Row],[Actual Arrival]]-Table1[[#This Row],[Ezpected_Arrival_After]])*24</f>
        <v>6</v>
      </c>
      <c r="J791" s="7">
        <f>(Table1[[#This Row],[Actual_Arrival After]]-Table1[[#This Row],[Ezpected_Arrival_After]])</f>
        <v>0</v>
      </c>
      <c r="K791" s="7">
        <f>IF(Table1[[#This Row],[Actual_Arrival After]]&lt;=Table1[[#This Row],[Ezpected_Arrival_After]],1,0)</f>
        <v>1</v>
      </c>
      <c r="L791" s="7">
        <f>(Table1[[#This Row],[Actual_Arrival After]]-Table1[[#This Row],[Dispatch_After]])</f>
        <v>1</v>
      </c>
      <c r="M791" t="s">
        <v>2027</v>
      </c>
      <c r="N791">
        <v>300</v>
      </c>
      <c r="O791" s="16">
        <v>3898</v>
      </c>
      <c r="P791" s="16">
        <v>148</v>
      </c>
      <c r="Q791">
        <v>22</v>
      </c>
      <c r="R791" t="str">
        <f t="shared" si="50"/>
        <v>OK</v>
      </c>
      <c r="S791" t="s">
        <v>2036</v>
      </c>
      <c r="T791" t="s">
        <v>2040</v>
      </c>
      <c r="U791" t="s">
        <v>2064</v>
      </c>
      <c r="V791" t="s">
        <v>2094</v>
      </c>
      <c r="W791" t="s">
        <v>2096</v>
      </c>
      <c r="X791">
        <v>3.8</v>
      </c>
      <c r="Y791">
        <f t="shared" si="51"/>
        <v>3.8</v>
      </c>
      <c r="Z791" s="14" t="str">
        <f>LEFT(Table1[[#This Row],[Rating After]],3)</f>
        <v>3.8</v>
      </c>
      <c r="AA791" s="11">
        <f>Table1[[#This Row],[Revenue ($)]]/(Table1[[#This Row],[Distance (KM)]])</f>
        <v>12.993333333333334</v>
      </c>
    </row>
    <row r="792" spans="1:27" x14ac:dyDescent="0.3">
      <c r="A792" t="s">
        <v>224</v>
      </c>
      <c r="B792" s="1" t="s">
        <v>1224</v>
      </c>
      <c r="C792" s="1" t="s">
        <v>2107</v>
      </c>
      <c r="D792" s="1" t="s">
        <v>1236</v>
      </c>
      <c r="E792" s="1" t="str">
        <f t="shared" si="49"/>
        <v>2024/01/10</v>
      </c>
      <c r="F792" s="1" t="s">
        <v>1234</v>
      </c>
      <c r="G792" t="str">
        <f t="shared" si="52"/>
        <v>2024/01/10</v>
      </c>
      <c r="H792" s="13" t="s">
        <v>2161</v>
      </c>
      <c r="I792" s="7">
        <f>(Table1[[#This Row],[Actual Arrival]]-Table1[[#This Row],[Ezpected_Arrival_After]])*24</f>
        <v>5.0000000000582077</v>
      </c>
      <c r="J792" s="7">
        <f>(Table1[[#This Row],[Actual_Arrival After]]-Table1[[#This Row],[Ezpected_Arrival_After]])</f>
        <v>0</v>
      </c>
      <c r="K792" s="7">
        <f>IF(Table1[[#This Row],[Actual_Arrival After]]&lt;=Table1[[#This Row],[Ezpected_Arrival_After]],1,0)</f>
        <v>1</v>
      </c>
      <c r="L792" s="7">
        <f>(Table1[[#This Row],[Actual_Arrival After]]-Table1[[#This Row],[Dispatch_After]])</f>
        <v>1</v>
      </c>
      <c r="M792" t="s">
        <v>2029</v>
      </c>
      <c r="N792">
        <v>491</v>
      </c>
      <c r="O792" s="16">
        <v>3997</v>
      </c>
      <c r="P792" s="16">
        <v>761</v>
      </c>
      <c r="Q792">
        <v>19</v>
      </c>
      <c r="R792" t="str">
        <f t="shared" si="50"/>
        <v>OK</v>
      </c>
      <c r="S792" t="s">
        <v>2036</v>
      </c>
      <c r="T792" t="s">
        <v>2037</v>
      </c>
      <c r="U792" t="s">
        <v>2087</v>
      </c>
      <c r="V792" t="s">
        <v>2092</v>
      </c>
      <c r="W792" t="s">
        <v>2097</v>
      </c>
      <c r="X792">
        <v>4.2</v>
      </c>
      <c r="Y792">
        <f t="shared" si="51"/>
        <v>4.2</v>
      </c>
      <c r="Z792" s="14" t="str">
        <f>LEFT(Table1[[#This Row],[Rating After]],3)</f>
        <v>4.2</v>
      </c>
      <c r="AA792" s="11">
        <f>Table1[[#This Row],[Revenue ($)]]/(Table1[[#This Row],[Distance (KM)]])</f>
        <v>8.1405295315682284</v>
      </c>
    </row>
    <row r="793" spans="1:27" x14ac:dyDescent="0.3">
      <c r="A793" t="s">
        <v>223</v>
      </c>
      <c r="B793" s="1" t="s">
        <v>1223</v>
      </c>
      <c r="C793" s="1" t="s">
        <v>2107</v>
      </c>
      <c r="D793" s="1" t="s">
        <v>1235</v>
      </c>
      <c r="E793" s="1" t="str">
        <f t="shared" si="49"/>
        <v>2024/01/10</v>
      </c>
      <c r="F793" s="1" t="s">
        <v>1233</v>
      </c>
      <c r="G793" t="str">
        <f t="shared" si="52"/>
        <v>2024/01/10</v>
      </c>
      <c r="H793" s="13" t="s">
        <v>2161</v>
      </c>
      <c r="I793" s="7">
        <f>(Table1[[#This Row],[Actual Arrival]]-Table1[[#This Row],[Ezpected_Arrival_After]])*24</f>
        <v>3.9999999999417923</v>
      </c>
      <c r="J793" s="7">
        <f>(Table1[[#This Row],[Actual_Arrival After]]-Table1[[#This Row],[Ezpected_Arrival_After]])</f>
        <v>0</v>
      </c>
      <c r="K793" s="7">
        <f>IF(Table1[[#This Row],[Actual_Arrival After]]&lt;=Table1[[#This Row],[Ezpected_Arrival_After]],1,0)</f>
        <v>1</v>
      </c>
      <c r="L793" s="7">
        <f>(Table1[[#This Row],[Actual_Arrival After]]-Table1[[#This Row],[Dispatch_After]])</f>
        <v>1</v>
      </c>
      <c r="M793" t="s">
        <v>2029</v>
      </c>
      <c r="N793">
        <v>956</v>
      </c>
      <c r="O793" s="16">
        <v>3402</v>
      </c>
      <c r="P793" s="16">
        <v>273</v>
      </c>
      <c r="Q793">
        <v>27</v>
      </c>
      <c r="R793" t="str">
        <f t="shared" si="50"/>
        <v>OK</v>
      </c>
      <c r="S793" t="s">
        <v>2036</v>
      </c>
      <c r="T793" t="s">
        <v>2037</v>
      </c>
      <c r="U793" t="s">
        <v>2042</v>
      </c>
      <c r="V793" t="s">
        <v>2093</v>
      </c>
      <c r="W793" t="s">
        <v>2096</v>
      </c>
      <c r="X793">
        <v>4.2</v>
      </c>
      <c r="Y793">
        <f t="shared" si="51"/>
        <v>4.2</v>
      </c>
      <c r="Z793" s="14" t="str">
        <f>LEFT(Table1[[#This Row],[Rating After]],3)</f>
        <v>4.2</v>
      </c>
      <c r="AA793" s="11">
        <f>Table1[[#This Row],[Revenue ($)]]/(Table1[[#This Row],[Distance (KM)]])</f>
        <v>3.5585774058577404</v>
      </c>
    </row>
    <row r="794" spans="1:27" x14ac:dyDescent="0.3">
      <c r="A794" t="s">
        <v>222</v>
      </c>
      <c r="B794" s="1" t="s">
        <v>1222</v>
      </c>
      <c r="C794" s="1" t="s">
        <v>2107</v>
      </c>
      <c r="D794" s="1" t="s">
        <v>1234</v>
      </c>
      <c r="E794" s="1" t="str">
        <f t="shared" si="49"/>
        <v>2024/01/10</v>
      </c>
      <c r="F794" s="1" t="s">
        <v>1232</v>
      </c>
      <c r="G794" t="str">
        <f t="shared" si="52"/>
        <v>2024/01/10</v>
      </c>
      <c r="H794" s="13" t="s">
        <v>2161</v>
      </c>
      <c r="I794" s="7">
        <f>(Table1[[#This Row],[Actual Arrival]]-Table1[[#This Row],[Ezpected_Arrival_After]])*24</f>
        <v>3</v>
      </c>
      <c r="J794" s="7">
        <f>(Table1[[#This Row],[Actual_Arrival After]]-Table1[[#This Row],[Ezpected_Arrival_After]])</f>
        <v>0</v>
      </c>
      <c r="K794" s="7">
        <f>IF(Table1[[#This Row],[Actual_Arrival After]]&lt;=Table1[[#This Row],[Ezpected_Arrival_After]],1,0)</f>
        <v>1</v>
      </c>
      <c r="L794" s="7">
        <f>(Table1[[#This Row],[Actual_Arrival After]]-Table1[[#This Row],[Dispatch_After]])</f>
        <v>1</v>
      </c>
      <c r="M794" t="s">
        <v>2031</v>
      </c>
      <c r="N794">
        <v>624</v>
      </c>
      <c r="O794" s="16">
        <v>1778</v>
      </c>
      <c r="P794" s="16">
        <v>201</v>
      </c>
      <c r="Q794">
        <v>23</v>
      </c>
      <c r="R794" t="str">
        <f t="shared" si="50"/>
        <v>OK</v>
      </c>
      <c r="S794" t="s">
        <v>2036</v>
      </c>
      <c r="T794" t="s">
        <v>2038</v>
      </c>
      <c r="U794" t="s">
        <v>2067</v>
      </c>
      <c r="V794" t="s">
        <v>2091</v>
      </c>
      <c r="W794" t="s">
        <v>2096</v>
      </c>
      <c r="X794">
        <v>4.2</v>
      </c>
      <c r="Y794">
        <f t="shared" si="51"/>
        <v>4.2</v>
      </c>
      <c r="Z794" s="14" t="str">
        <f>LEFT(Table1[[#This Row],[Rating After]],3)</f>
        <v>4.2</v>
      </c>
      <c r="AA794" s="11">
        <f>Table1[[#This Row],[Revenue ($)]]/(Table1[[#This Row],[Distance (KM)]])</f>
        <v>2.8493589743589745</v>
      </c>
    </row>
    <row r="795" spans="1:27" x14ac:dyDescent="0.3">
      <c r="A795" t="s">
        <v>221</v>
      </c>
      <c r="B795" s="1" t="s">
        <v>1221</v>
      </c>
      <c r="C795" s="1" t="s">
        <v>2107</v>
      </c>
      <c r="D795" s="1" t="s">
        <v>1233</v>
      </c>
      <c r="E795" s="1" t="str">
        <f t="shared" si="49"/>
        <v>2024/01/10</v>
      </c>
      <c r="F795" s="1" t="s">
        <v>1231</v>
      </c>
      <c r="G795" t="str">
        <f t="shared" si="52"/>
        <v>2024/01/10</v>
      </c>
      <c r="H795" s="13" t="s">
        <v>2161</v>
      </c>
      <c r="I795" s="7">
        <f>(Table1[[#This Row],[Actual Arrival]]-Table1[[#This Row],[Ezpected_Arrival_After]])*24</f>
        <v>2.0000000000582077</v>
      </c>
      <c r="J795" s="7">
        <f>(Table1[[#This Row],[Actual_Arrival After]]-Table1[[#This Row],[Ezpected_Arrival_After]])</f>
        <v>0</v>
      </c>
      <c r="K795" s="7">
        <f>IF(Table1[[#This Row],[Actual_Arrival After]]&lt;=Table1[[#This Row],[Ezpected_Arrival_After]],1,0)</f>
        <v>1</v>
      </c>
      <c r="L795" s="7">
        <f>(Table1[[#This Row],[Actual_Arrival After]]-Table1[[#This Row],[Dispatch_After]])</f>
        <v>1</v>
      </c>
      <c r="M795" t="s">
        <v>2031</v>
      </c>
      <c r="N795">
        <v>407</v>
      </c>
      <c r="O795" s="16">
        <v>1939</v>
      </c>
      <c r="P795" s="16">
        <v>637</v>
      </c>
      <c r="Q795">
        <v>29</v>
      </c>
      <c r="R795" t="str">
        <f t="shared" si="50"/>
        <v>OK</v>
      </c>
      <c r="S795" t="s">
        <v>2033</v>
      </c>
      <c r="T795" t="s">
        <v>2038</v>
      </c>
      <c r="U795" t="s">
        <v>2056</v>
      </c>
      <c r="V795" t="s">
        <v>2091</v>
      </c>
      <c r="W795" t="s">
        <v>2096</v>
      </c>
      <c r="X795">
        <v>3.8</v>
      </c>
      <c r="Y795">
        <f t="shared" si="51"/>
        <v>3.8</v>
      </c>
      <c r="Z795" s="14" t="str">
        <f>LEFT(Table1[[#This Row],[Rating After]],3)</f>
        <v>3.8</v>
      </c>
      <c r="AA795" s="11">
        <f>Table1[[#This Row],[Revenue ($)]]/(Table1[[#This Row],[Distance (KM)]])</f>
        <v>4.764127764127764</v>
      </c>
    </row>
    <row r="796" spans="1:27" x14ac:dyDescent="0.3">
      <c r="A796" t="s">
        <v>220</v>
      </c>
      <c r="B796" s="1" t="s">
        <v>1220</v>
      </c>
      <c r="C796" s="1" t="s">
        <v>2107</v>
      </c>
      <c r="D796" s="1" t="s">
        <v>1232</v>
      </c>
      <c r="E796" s="1" t="str">
        <f t="shared" si="49"/>
        <v>2024/01/10</v>
      </c>
      <c r="F796" s="1" t="s">
        <v>1230</v>
      </c>
      <c r="G796" t="str">
        <f t="shared" si="52"/>
        <v>2024/01/09</v>
      </c>
      <c r="H796" s="13" t="s">
        <v>2161</v>
      </c>
      <c r="I796" s="7">
        <f>(Table1[[#This Row],[Actual Arrival]]-Table1[[#This Row],[Ezpected_Arrival_After]])*24</f>
        <v>24.999999999941792</v>
      </c>
      <c r="J796" s="7">
        <f>(Table1[[#This Row],[Actual_Arrival After]]-Table1[[#This Row],[Ezpected_Arrival_After]])</f>
        <v>1</v>
      </c>
      <c r="K796" s="7">
        <f>IF(Table1[[#This Row],[Actual_Arrival After]]&lt;=Table1[[#This Row],[Ezpected_Arrival_After]],1,0)</f>
        <v>0</v>
      </c>
      <c r="L796" s="7">
        <f>(Table1[[#This Row],[Actual_Arrival After]]-Table1[[#This Row],[Dispatch_After]])</f>
        <v>1</v>
      </c>
      <c r="M796" t="s">
        <v>2027</v>
      </c>
      <c r="N796">
        <v>346</v>
      </c>
      <c r="O796" s="16">
        <v>4970</v>
      </c>
      <c r="P796" s="16">
        <v>143</v>
      </c>
      <c r="Q796">
        <v>21</v>
      </c>
      <c r="R796" t="str">
        <f t="shared" si="50"/>
        <v>OK</v>
      </c>
      <c r="S796" t="s">
        <v>2035</v>
      </c>
      <c r="T796" t="s">
        <v>2038</v>
      </c>
      <c r="U796" t="s">
        <v>2077</v>
      </c>
      <c r="V796" t="s">
        <v>2093</v>
      </c>
      <c r="W796" t="s">
        <v>2096</v>
      </c>
      <c r="X796">
        <v>4.5</v>
      </c>
      <c r="Y796">
        <f t="shared" si="51"/>
        <v>4.5</v>
      </c>
      <c r="Z796" s="14" t="str">
        <f>LEFT(Table1[[#This Row],[Rating After]],3)</f>
        <v>4.5</v>
      </c>
      <c r="AA796" s="11">
        <f>Table1[[#This Row],[Revenue ($)]]/(Table1[[#This Row],[Distance (KM)]])</f>
        <v>14.364161849710984</v>
      </c>
    </row>
    <row r="797" spans="1:27" x14ac:dyDescent="0.3">
      <c r="A797" t="s">
        <v>219</v>
      </c>
      <c r="B797" s="1" t="s">
        <v>1219</v>
      </c>
      <c r="C797" s="1" t="s">
        <v>2107</v>
      </c>
      <c r="D797" s="1" t="s">
        <v>1231</v>
      </c>
      <c r="E797" s="1" t="str">
        <f t="shared" si="49"/>
        <v>2024/01/10</v>
      </c>
      <c r="F797" s="1" t="s">
        <v>1229</v>
      </c>
      <c r="G797" t="str">
        <f t="shared" si="52"/>
        <v>2024/01/09</v>
      </c>
      <c r="H797" s="13" t="s">
        <v>2161</v>
      </c>
      <c r="I797" s="7">
        <f>(Table1[[#This Row],[Actual Arrival]]-Table1[[#This Row],[Ezpected_Arrival_After]])*24</f>
        <v>24</v>
      </c>
      <c r="J797" s="7">
        <f>(Table1[[#This Row],[Actual_Arrival After]]-Table1[[#This Row],[Ezpected_Arrival_After]])</f>
        <v>1</v>
      </c>
      <c r="K797" s="7">
        <f>IF(Table1[[#This Row],[Actual_Arrival After]]&lt;=Table1[[#This Row],[Ezpected_Arrival_After]],1,0)</f>
        <v>0</v>
      </c>
      <c r="L797" s="7">
        <f>(Table1[[#This Row],[Actual_Arrival After]]-Table1[[#This Row],[Dispatch_After]])</f>
        <v>1</v>
      </c>
      <c r="M797" t="s">
        <v>2028</v>
      </c>
      <c r="N797">
        <v>803</v>
      </c>
      <c r="O797" s="16">
        <v>4895</v>
      </c>
      <c r="P797" s="16">
        <v>477</v>
      </c>
      <c r="Q797">
        <v>1</v>
      </c>
      <c r="R797" t="str">
        <f t="shared" si="50"/>
        <v>OK</v>
      </c>
      <c r="S797" t="s">
        <v>2034</v>
      </c>
      <c r="T797" t="s">
        <v>2040</v>
      </c>
      <c r="U797" t="s">
        <v>2084</v>
      </c>
      <c r="V797" t="s">
        <v>2092</v>
      </c>
      <c r="W797" t="s">
        <v>2096</v>
      </c>
      <c r="Y797">
        <f t="shared" si="51"/>
        <v>4.2649999999999979</v>
      </c>
      <c r="Z797" s="14" t="str">
        <f>LEFT(Table1[[#This Row],[Rating After]],3)</f>
        <v>4.2</v>
      </c>
      <c r="AA797" s="11">
        <f>Table1[[#This Row],[Revenue ($)]]/(Table1[[#This Row],[Distance (KM)]])</f>
        <v>6.095890410958904</v>
      </c>
    </row>
    <row r="798" spans="1:27" x14ac:dyDescent="0.3">
      <c r="A798" t="s">
        <v>218</v>
      </c>
      <c r="B798" s="1" t="s">
        <v>1218</v>
      </c>
      <c r="C798" s="1" t="s">
        <v>2107</v>
      </c>
      <c r="D798" s="1" t="s">
        <v>1230</v>
      </c>
      <c r="E798" s="1" t="str">
        <f t="shared" si="49"/>
        <v>2024/01/09</v>
      </c>
      <c r="F798" s="1" t="s">
        <v>1228</v>
      </c>
      <c r="G798" t="str">
        <f t="shared" si="52"/>
        <v>2024/01/09</v>
      </c>
      <c r="H798" s="13" t="s">
        <v>2161</v>
      </c>
      <c r="I798" s="7">
        <f>(Table1[[#This Row],[Actual Arrival]]-Table1[[#This Row],[Ezpected_Arrival_After]])*24</f>
        <v>23.000000000058208</v>
      </c>
      <c r="J798" s="7">
        <f>(Table1[[#This Row],[Actual_Arrival After]]-Table1[[#This Row],[Ezpected_Arrival_After]])</f>
        <v>0</v>
      </c>
      <c r="K798" s="7">
        <f>IF(Table1[[#This Row],[Actual_Arrival After]]&lt;=Table1[[#This Row],[Ezpected_Arrival_After]],1,0)</f>
        <v>1</v>
      </c>
      <c r="L798" s="7">
        <f>(Table1[[#This Row],[Actual_Arrival After]]-Table1[[#This Row],[Dispatch_After]])</f>
        <v>0</v>
      </c>
      <c r="M798" t="s">
        <v>2032</v>
      </c>
      <c r="N798">
        <v>369</v>
      </c>
      <c r="O798" s="16">
        <v>3573</v>
      </c>
      <c r="P798" s="16">
        <v>156</v>
      </c>
      <c r="Q798">
        <v>17</v>
      </c>
      <c r="R798" t="str">
        <f t="shared" si="50"/>
        <v>OK</v>
      </c>
      <c r="S798" t="s">
        <v>2036</v>
      </c>
      <c r="T798" t="s">
        <v>2038</v>
      </c>
      <c r="U798" t="s">
        <v>2060</v>
      </c>
      <c r="V798" t="s">
        <v>2094</v>
      </c>
      <c r="W798" t="s">
        <v>2096</v>
      </c>
      <c r="X798">
        <v>4.7</v>
      </c>
      <c r="Y798">
        <f t="shared" si="51"/>
        <v>4.7</v>
      </c>
      <c r="Z798" s="14" t="str">
        <f>LEFT(Table1[[#This Row],[Rating After]],3)</f>
        <v>4.7</v>
      </c>
      <c r="AA798" s="11">
        <f>Table1[[#This Row],[Revenue ($)]]/(Table1[[#This Row],[Distance (KM)]])</f>
        <v>9.6829268292682933</v>
      </c>
    </row>
    <row r="799" spans="1:27" x14ac:dyDescent="0.3">
      <c r="A799" t="s">
        <v>217</v>
      </c>
      <c r="B799" s="1" t="s">
        <v>1217</v>
      </c>
      <c r="C799" s="1" t="s">
        <v>2107</v>
      </c>
      <c r="D799" s="1" t="s">
        <v>1229</v>
      </c>
      <c r="E799" s="1" t="str">
        <f t="shared" si="49"/>
        <v>2024/01/09</v>
      </c>
      <c r="F799" s="1" t="s">
        <v>1227</v>
      </c>
      <c r="G799" t="str">
        <f t="shared" si="52"/>
        <v>2024/01/09</v>
      </c>
      <c r="H799" s="13" t="s">
        <v>2161</v>
      </c>
      <c r="I799" s="7">
        <f>(Table1[[#This Row],[Actual Arrival]]-Table1[[#This Row],[Ezpected_Arrival_After]])*24</f>
        <v>21.999999999941792</v>
      </c>
      <c r="J799" s="7">
        <f>(Table1[[#This Row],[Actual_Arrival After]]-Table1[[#This Row],[Ezpected_Arrival_After]])</f>
        <v>0</v>
      </c>
      <c r="K799" s="7">
        <f>IF(Table1[[#This Row],[Actual_Arrival After]]&lt;=Table1[[#This Row],[Ezpected_Arrival_After]],1,0)</f>
        <v>1</v>
      </c>
      <c r="L799" s="7">
        <f>(Table1[[#This Row],[Actual_Arrival After]]-Table1[[#This Row],[Dispatch_After]])</f>
        <v>0</v>
      </c>
      <c r="M799" t="s">
        <v>2027</v>
      </c>
      <c r="N799">
        <v>845</v>
      </c>
      <c r="O799" s="16">
        <v>1659</v>
      </c>
      <c r="P799" s="16">
        <v>142</v>
      </c>
      <c r="Q799">
        <v>14</v>
      </c>
      <c r="R799" t="str">
        <f t="shared" si="50"/>
        <v>OK</v>
      </c>
      <c r="S799" t="s">
        <v>2033</v>
      </c>
      <c r="T799" t="s">
        <v>2038</v>
      </c>
      <c r="U799" t="s">
        <v>2051</v>
      </c>
      <c r="V799" t="s">
        <v>2092</v>
      </c>
      <c r="W799" t="s">
        <v>2097</v>
      </c>
      <c r="X799">
        <v>4</v>
      </c>
      <c r="Y799">
        <f t="shared" si="51"/>
        <v>4</v>
      </c>
      <c r="Z799" s="14" t="str">
        <f>LEFT(Table1[[#This Row],[Rating After]],3)</f>
        <v>4</v>
      </c>
      <c r="AA799" s="11">
        <f>Table1[[#This Row],[Revenue ($)]]/(Table1[[#This Row],[Distance (KM)]])</f>
        <v>1.9633136094674557</v>
      </c>
    </row>
    <row r="800" spans="1:27" x14ac:dyDescent="0.3">
      <c r="A800" t="s">
        <v>216</v>
      </c>
      <c r="B800" s="1" t="s">
        <v>1216</v>
      </c>
      <c r="C800" s="1" t="s">
        <v>2107</v>
      </c>
      <c r="D800" s="1" t="s">
        <v>1228</v>
      </c>
      <c r="E800" s="1" t="str">
        <f t="shared" si="49"/>
        <v>2024/01/09</v>
      </c>
      <c r="F800" s="1" t="s">
        <v>1226</v>
      </c>
      <c r="G800" t="str">
        <f t="shared" si="52"/>
        <v>2024/01/09</v>
      </c>
      <c r="H800" s="13" t="s">
        <v>2161</v>
      </c>
      <c r="I800" s="7">
        <f>(Table1[[#This Row],[Actual Arrival]]-Table1[[#This Row],[Ezpected_Arrival_After]])*24</f>
        <v>21</v>
      </c>
      <c r="J800" s="7">
        <f>(Table1[[#This Row],[Actual_Arrival After]]-Table1[[#This Row],[Ezpected_Arrival_After]])</f>
        <v>0</v>
      </c>
      <c r="K800" s="7">
        <f>IF(Table1[[#This Row],[Actual_Arrival After]]&lt;=Table1[[#This Row],[Ezpected_Arrival_After]],1,0)</f>
        <v>1</v>
      </c>
      <c r="L800" s="7">
        <f>(Table1[[#This Row],[Actual_Arrival After]]-Table1[[#This Row],[Dispatch_After]])</f>
        <v>0</v>
      </c>
      <c r="M800" t="s">
        <v>2032</v>
      </c>
      <c r="N800">
        <v>417</v>
      </c>
      <c r="O800" s="16">
        <v>4333</v>
      </c>
      <c r="P800" s="16">
        <v>217</v>
      </c>
      <c r="Q800">
        <v>1</v>
      </c>
      <c r="R800" t="str">
        <f t="shared" si="50"/>
        <v>OK</v>
      </c>
      <c r="S800" t="s">
        <v>2033</v>
      </c>
      <c r="T800" t="s">
        <v>2040</v>
      </c>
      <c r="U800" t="s">
        <v>2074</v>
      </c>
      <c r="V800" t="s">
        <v>2095</v>
      </c>
      <c r="W800" t="s">
        <v>2097</v>
      </c>
      <c r="X800">
        <v>4.5</v>
      </c>
      <c r="Y800">
        <f t="shared" si="51"/>
        <v>4.5</v>
      </c>
      <c r="Z800" s="14" t="str">
        <f>LEFT(Table1[[#This Row],[Rating After]],3)</f>
        <v>4.5</v>
      </c>
      <c r="AA800" s="11">
        <f>Table1[[#This Row],[Revenue ($)]]/(Table1[[#This Row],[Distance (KM)]])</f>
        <v>10.390887290167866</v>
      </c>
    </row>
    <row r="801" spans="1:27" x14ac:dyDescent="0.3">
      <c r="A801" t="s">
        <v>215</v>
      </c>
      <c r="B801" s="1" t="s">
        <v>1215</v>
      </c>
      <c r="C801" s="1" t="s">
        <v>2107</v>
      </c>
      <c r="D801" s="1" t="s">
        <v>1227</v>
      </c>
      <c r="E801" s="1" t="str">
        <f t="shared" si="49"/>
        <v>2024/01/09</v>
      </c>
      <c r="F801" s="1" t="s">
        <v>1225</v>
      </c>
      <c r="G801" t="str">
        <f t="shared" si="52"/>
        <v>2024/01/09</v>
      </c>
      <c r="H801" s="13" t="s">
        <v>2161</v>
      </c>
      <c r="I801" s="7">
        <f>(Table1[[#This Row],[Actual Arrival]]-Table1[[#This Row],[Ezpected_Arrival_After]])*24</f>
        <v>20.000000000058208</v>
      </c>
      <c r="J801" s="7">
        <f>(Table1[[#This Row],[Actual_Arrival After]]-Table1[[#This Row],[Ezpected_Arrival_After]])</f>
        <v>0</v>
      </c>
      <c r="K801" s="7">
        <f>IF(Table1[[#This Row],[Actual_Arrival After]]&lt;=Table1[[#This Row],[Ezpected_Arrival_After]],1,0)</f>
        <v>1</v>
      </c>
      <c r="L801" s="7">
        <f>(Table1[[#This Row],[Actual_Arrival After]]-Table1[[#This Row],[Dispatch_After]])</f>
        <v>0</v>
      </c>
      <c r="M801" t="s">
        <v>2031</v>
      </c>
      <c r="N801">
        <v>267</v>
      </c>
      <c r="O801" s="16">
        <v>3876</v>
      </c>
      <c r="P801" s="16">
        <v>72</v>
      </c>
      <c r="Q801">
        <v>5</v>
      </c>
      <c r="R801" t="str">
        <f t="shared" si="50"/>
        <v>OK</v>
      </c>
      <c r="S801" t="s">
        <v>2034</v>
      </c>
      <c r="T801" t="s">
        <v>2039</v>
      </c>
      <c r="U801" t="s">
        <v>2052</v>
      </c>
      <c r="V801" t="s">
        <v>2093</v>
      </c>
      <c r="W801" t="s">
        <v>2097</v>
      </c>
      <c r="Y801">
        <f t="shared" si="51"/>
        <v>4.2134146341463401</v>
      </c>
      <c r="Z801" s="14" t="str">
        <f>LEFT(Table1[[#This Row],[Rating After]],3)</f>
        <v>4.2</v>
      </c>
      <c r="AA801" s="11">
        <f>Table1[[#This Row],[Revenue ($)]]/(Table1[[#This Row],[Distance (KM)]])</f>
        <v>14.51685393258427</v>
      </c>
    </row>
    <row r="802" spans="1:27" x14ac:dyDescent="0.3">
      <c r="A802" t="s">
        <v>214</v>
      </c>
      <c r="B802" s="1" t="s">
        <v>1214</v>
      </c>
      <c r="C802" s="1" t="s">
        <v>2107</v>
      </c>
      <c r="D802" s="1" t="s">
        <v>1226</v>
      </c>
      <c r="E802" s="1" t="str">
        <f t="shared" si="49"/>
        <v>2024/01/09</v>
      </c>
      <c r="F802" s="1" t="s">
        <v>1224</v>
      </c>
      <c r="G802" t="str">
        <f t="shared" si="52"/>
        <v>2024/01/09</v>
      </c>
      <c r="H802" s="13" t="s">
        <v>2161</v>
      </c>
      <c r="I802" s="7">
        <f>(Table1[[#This Row],[Actual Arrival]]-Table1[[#This Row],[Ezpected_Arrival_After]])*24</f>
        <v>18.999999999941792</v>
      </c>
      <c r="J802" s="7">
        <f>(Table1[[#This Row],[Actual_Arrival After]]-Table1[[#This Row],[Ezpected_Arrival_After]])</f>
        <v>0</v>
      </c>
      <c r="K802" s="7">
        <f>IF(Table1[[#This Row],[Actual_Arrival After]]&lt;=Table1[[#This Row],[Ezpected_Arrival_After]],1,0)</f>
        <v>1</v>
      </c>
      <c r="L802" s="7">
        <f>(Table1[[#This Row],[Actual_Arrival After]]-Table1[[#This Row],[Dispatch_After]])</f>
        <v>0</v>
      </c>
      <c r="M802" t="s">
        <v>2030</v>
      </c>
      <c r="N802">
        <v>537</v>
      </c>
      <c r="O802" s="16">
        <v>3224</v>
      </c>
      <c r="P802" s="16">
        <v>402</v>
      </c>
      <c r="Q802">
        <v>24</v>
      </c>
      <c r="R802" t="str">
        <f t="shared" si="50"/>
        <v>OK</v>
      </c>
      <c r="S802" t="s">
        <v>2033</v>
      </c>
      <c r="T802" t="s">
        <v>2038</v>
      </c>
      <c r="U802" t="s">
        <v>2041</v>
      </c>
      <c r="V802" t="s">
        <v>2092</v>
      </c>
      <c r="W802" t="s">
        <v>2096</v>
      </c>
      <c r="X802">
        <v>4.7</v>
      </c>
      <c r="Y802">
        <f t="shared" si="51"/>
        <v>4.7</v>
      </c>
      <c r="Z802" s="14" t="str">
        <f>LEFT(Table1[[#This Row],[Rating After]],3)</f>
        <v>4.7</v>
      </c>
      <c r="AA802" s="11">
        <f>Table1[[#This Row],[Revenue ($)]]/(Table1[[#This Row],[Distance (KM)]])</f>
        <v>6.0037243947858476</v>
      </c>
    </row>
    <row r="803" spans="1:27" x14ac:dyDescent="0.3">
      <c r="A803" t="s">
        <v>213</v>
      </c>
      <c r="B803" s="1" t="s">
        <v>1213</v>
      </c>
      <c r="C803" s="1" t="s">
        <v>2107</v>
      </c>
      <c r="D803" s="1" t="s">
        <v>1225</v>
      </c>
      <c r="E803" s="1" t="str">
        <f t="shared" si="49"/>
        <v>2024/01/09</v>
      </c>
      <c r="F803" s="1" t="s">
        <v>1223</v>
      </c>
      <c r="G803" t="str">
        <f t="shared" si="52"/>
        <v>2024/01/09</v>
      </c>
      <c r="H803" s="13" t="s">
        <v>2161</v>
      </c>
      <c r="I803" s="7">
        <f>(Table1[[#This Row],[Actual Arrival]]-Table1[[#This Row],[Ezpected_Arrival_After]])*24</f>
        <v>18</v>
      </c>
      <c r="J803" s="7">
        <f>(Table1[[#This Row],[Actual_Arrival After]]-Table1[[#This Row],[Ezpected_Arrival_After]])</f>
        <v>0</v>
      </c>
      <c r="K803" s="7">
        <f>IF(Table1[[#This Row],[Actual_Arrival After]]&lt;=Table1[[#This Row],[Ezpected_Arrival_After]],1,0)</f>
        <v>1</v>
      </c>
      <c r="L803" s="7">
        <f>(Table1[[#This Row],[Actual_Arrival After]]-Table1[[#This Row],[Dispatch_After]])</f>
        <v>0</v>
      </c>
      <c r="M803" t="s">
        <v>2028</v>
      </c>
      <c r="N803">
        <v>485</v>
      </c>
      <c r="O803" s="16">
        <v>1136</v>
      </c>
      <c r="P803" s="16">
        <v>610</v>
      </c>
      <c r="Q803">
        <v>11</v>
      </c>
      <c r="R803" t="str">
        <f t="shared" si="50"/>
        <v>OK</v>
      </c>
      <c r="S803" t="s">
        <v>2034</v>
      </c>
      <c r="T803" t="s">
        <v>2038</v>
      </c>
      <c r="U803" t="s">
        <v>2071</v>
      </c>
      <c r="V803" t="s">
        <v>2093</v>
      </c>
      <c r="W803" t="s">
        <v>2096</v>
      </c>
      <c r="X803">
        <v>4.2</v>
      </c>
      <c r="Y803">
        <f t="shared" si="51"/>
        <v>4.2</v>
      </c>
      <c r="Z803" s="14" t="str">
        <f>LEFT(Table1[[#This Row],[Rating After]],3)</f>
        <v>4.2</v>
      </c>
      <c r="AA803" s="11">
        <f>Table1[[#This Row],[Revenue ($)]]/(Table1[[#This Row],[Distance (KM)]])</f>
        <v>2.3422680412371135</v>
      </c>
    </row>
    <row r="804" spans="1:27" x14ac:dyDescent="0.3">
      <c r="A804" t="s">
        <v>212</v>
      </c>
      <c r="B804" s="1" t="s">
        <v>1212</v>
      </c>
      <c r="C804" s="1" t="s">
        <v>2107</v>
      </c>
      <c r="D804" s="1" t="s">
        <v>1224</v>
      </c>
      <c r="E804" s="1" t="str">
        <f t="shared" si="49"/>
        <v>2024/01/09</v>
      </c>
      <c r="F804" s="1" t="s">
        <v>1222</v>
      </c>
      <c r="G804" t="str">
        <f t="shared" si="52"/>
        <v>2024/01/09</v>
      </c>
      <c r="H804" s="13" t="s">
        <v>2161</v>
      </c>
      <c r="I804" s="7">
        <f>(Table1[[#This Row],[Actual Arrival]]-Table1[[#This Row],[Ezpected_Arrival_After]])*24</f>
        <v>17.000000000058208</v>
      </c>
      <c r="J804" s="7">
        <f>(Table1[[#This Row],[Actual_Arrival After]]-Table1[[#This Row],[Ezpected_Arrival_After]])</f>
        <v>0</v>
      </c>
      <c r="K804" s="7">
        <f>IF(Table1[[#This Row],[Actual_Arrival After]]&lt;=Table1[[#This Row],[Ezpected_Arrival_After]],1,0)</f>
        <v>1</v>
      </c>
      <c r="L804" s="7">
        <f>(Table1[[#This Row],[Actual_Arrival After]]-Table1[[#This Row],[Dispatch_After]])</f>
        <v>0</v>
      </c>
      <c r="M804" t="s">
        <v>2028</v>
      </c>
      <c r="N804">
        <v>994</v>
      </c>
      <c r="O804" s="16">
        <v>2279</v>
      </c>
      <c r="P804" s="16">
        <v>333</v>
      </c>
      <c r="Q804">
        <v>25</v>
      </c>
      <c r="R804" t="str">
        <f t="shared" si="50"/>
        <v>OK</v>
      </c>
      <c r="S804" t="s">
        <v>2036</v>
      </c>
      <c r="T804" t="s">
        <v>2038</v>
      </c>
      <c r="U804" t="s">
        <v>2077</v>
      </c>
      <c r="V804" t="s">
        <v>2091</v>
      </c>
      <c r="W804" t="s">
        <v>2097</v>
      </c>
      <c r="X804">
        <v>3.8</v>
      </c>
      <c r="Y804">
        <f t="shared" si="51"/>
        <v>3.8</v>
      </c>
      <c r="Z804" s="14" t="str">
        <f>LEFT(Table1[[#This Row],[Rating After]],3)</f>
        <v>3.8</v>
      </c>
      <c r="AA804" s="11">
        <f>Table1[[#This Row],[Revenue ($)]]/(Table1[[#This Row],[Distance (KM)]])</f>
        <v>2.2927565392354126</v>
      </c>
    </row>
    <row r="805" spans="1:27" x14ac:dyDescent="0.3">
      <c r="A805" t="s">
        <v>211</v>
      </c>
      <c r="B805" s="1" t="s">
        <v>1211</v>
      </c>
      <c r="C805" s="1" t="s">
        <v>2107</v>
      </c>
      <c r="D805" s="1" t="s">
        <v>1223</v>
      </c>
      <c r="E805" s="1" t="str">
        <f t="shared" si="49"/>
        <v>2024/01/09</v>
      </c>
      <c r="F805" s="1" t="s">
        <v>1221</v>
      </c>
      <c r="G805" t="str">
        <f t="shared" si="52"/>
        <v>2024/01/09</v>
      </c>
      <c r="H805" s="13" t="s">
        <v>2161</v>
      </c>
      <c r="I805" s="7">
        <f>(Table1[[#This Row],[Actual Arrival]]-Table1[[#This Row],[Ezpected_Arrival_After]])*24</f>
        <v>15.999999999941792</v>
      </c>
      <c r="J805" s="7">
        <f>(Table1[[#This Row],[Actual_Arrival After]]-Table1[[#This Row],[Ezpected_Arrival_After]])</f>
        <v>0</v>
      </c>
      <c r="K805" s="7">
        <f>IF(Table1[[#This Row],[Actual_Arrival After]]&lt;=Table1[[#This Row],[Ezpected_Arrival_After]],1,0)</f>
        <v>1</v>
      </c>
      <c r="L805" s="7">
        <f>(Table1[[#This Row],[Actual_Arrival After]]-Table1[[#This Row],[Dispatch_After]])</f>
        <v>0</v>
      </c>
      <c r="M805" t="s">
        <v>2028</v>
      </c>
      <c r="N805">
        <v>110</v>
      </c>
      <c r="O805" s="16">
        <v>606</v>
      </c>
      <c r="P805" s="16">
        <v>634</v>
      </c>
      <c r="Q805">
        <v>24</v>
      </c>
      <c r="R805" t="str">
        <f t="shared" si="50"/>
        <v>OK</v>
      </c>
      <c r="S805" t="s">
        <v>2033</v>
      </c>
      <c r="T805" t="s">
        <v>2038</v>
      </c>
      <c r="U805" t="s">
        <v>2074</v>
      </c>
      <c r="V805" t="s">
        <v>2095</v>
      </c>
      <c r="W805" t="s">
        <v>2096</v>
      </c>
      <c r="Y805">
        <f t="shared" si="51"/>
        <v>4.2802816901408436</v>
      </c>
      <c r="Z805" s="14" t="str">
        <f>LEFT(Table1[[#This Row],[Rating After]],3)</f>
        <v>4.2</v>
      </c>
      <c r="AA805" s="11">
        <f>Table1[[#This Row],[Revenue ($)]]/(Table1[[#This Row],[Distance (KM)]])</f>
        <v>5.5090909090909088</v>
      </c>
    </row>
    <row r="806" spans="1:27" x14ac:dyDescent="0.3">
      <c r="A806" t="s">
        <v>210</v>
      </c>
      <c r="B806" s="1" t="s">
        <v>1210</v>
      </c>
      <c r="C806" s="1" t="s">
        <v>2107</v>
      </c>
      <c r="D806" s="1" t="s">
        <v>1222</v>
      </c>
      <c r="E806" s="1" t="str">
        <f t="shared" si="49"/>
        <v>2024/01/09</v>
      </c>
      <c r="F806" s="1" t="s">
        <v>1220</v>
      </c>
      <c r="G806" t="str">
        <f t="shared" si="52"/>
        <v>2024/01/09</v>
      </c>
      <c r="H806" s="13" t="s">
        <v>2161</v>
      </c>
      <c r="I806" s="7">
        <f>(Table1[[#This Row],[Actual Arrival]]-Table1[[#This Row],[Ezpected_Arrival_After]])*24</f>
        <v>15</v>
      </c>
      <c r="J806" s="7">
        <f>(Table1[[#This Row],[Actual_Arrival After]]-Table1[[#This Row],[Ezpected_Arrival_After]])</f>
        <v>0</v>
      </c>
      <c r="K806" s="7">
        <f>IF(Table1[[#This Row],[Actual_Arrival After]]&lt;=Table1[[#This Row],[Ezpected_Arrival_After]],1,0)</f>
        <v>1</v>
      </c>
      <c r="L806" s="7">
        <f>(Table1[[#This Row],[Actual_Arrival After]]-Table1[[#This Row],[Dispatch_After]])</f>
        <v>0</v>
      </c>
      <c r="M806" t="s">
        <v>2028</v>
      </c>
      <c r="N806">
        <v>275</v>
      </c>
      <c r="O806" s="16">
        <v>3872</v>
      </c>
      <c r="P806" s="16">
        <v>435</v>
      </c>
      <c r="Q806">
        <v>15</v>
      </c>
      <c r="R806" t="str">
        <f t="shared" si="50"/>
        <v>OK</v>
      </c>
      <c r="S806" t="s">
        <v>2033</v>
      </c>
      <c r="T806" t="s">
        <v>2037</v>
      </c>
      <c r="U806" t="s">
        <v>2043</v>
      </c>
      <c r="V806" t="s">
        <v>2091</v>
      </c>
      <c r="W806" t="s">
        <v>2097</v>
      </c>
      <c r="X806">
        <v>4.7</v>
      </c>
      <c r="Y806">
        <f t="shared" si="51"/>
        <v>4.7</v>
      </c>
      <c r="Z806" s="14" t="str">
        <f>LEFT(Table1[[#This Row],[Rating After]],3)</f>
        <v>4.7</v>
      </c>
      <c r="AA806" s="11">
        <f>Table1[[#This Row],[Revenue ($)]]/(Table1[[#This Row],[Distance (KM)]])</f>
        <v>14.08</v>
      </c>
    </row>
    <row r="807" spans="1:27" x14ac:dyDescent="0.3">
      <c r="A807" t="s">
        <v>209</v>
      </c>
      <c r="B807" s="1" t="s">
        <v>1209</v>
      </c>
      <c r="C807" s="1" t="s">
        <v>2107</v>
      </c>
      <c r="D807" s="1" t="s">
        <v>1221</v>
      </c>
      <c r="E807" s="1" t="str">
        <f t="shared" si="49"/>
        <v>2024/01/09</v>
      </c>
      <c r="F807" s="1" t="s">
        <v>1219</v>
      </c>
      <c r="G807" t="str">
        <f t="shared" si="52"/>
        <v>2024/01/09</v>
      </c>
      <c r="H807" s="13" t="s">
        <v>2161</v>
      </c>
      <c r="I807" s="7">
        <f>(Table1[[#This Row],[Actual Arrival]]-Table1[[#This Row],[Ezpected_Arrival_After]])*24</f>
        <v>14.000000000058208</v>
      </c>
      <c r="J807" s="7">
        <f>(Table1[[#This Row],[Actual_Arrival After]]-Table1[[#This Row],[Ezpected_Arrival_After]])</f>
        <v>0</v>
      </c>
      <c r="K807" s="7">
        <f>IF(Table1[[#This Row],[Actual_Arrival After]]&lt;=Table1[[#This Row],[Ezpected_Arrival_After]],1,0)</f>
        <v>1</v>
      </c>
      <c r="L807" s="7">
        <f>(Table1[[#This Row],[Actual_Arrival After]]-Table1[[#This Row],[Dispatch_After]])</f>
        <v>0</v>
      </c>
      <c r="M807" t="s">
        <v>2027</v>
      </c>
      <c r="N807">
        <v>198</v>
      </c>
      <c r="O807" s="16">
        <v>4412</v>
      </c>
      <c r="P807" s="16">
        <v>350</v>
      </c>
      <c r="Q807">
        <v>24</v>
      </c>
      <c r="R807" t="str">
        <f t="shared" si="50"/>
        <v>OK</v>
      </c>
      <c r="S807" t="s">
        <v>2036</v>
      </c>
      <c r="T807" t="s">
        <v>2037</v>
      </c>
      <c r="U807" t="s">
        <v>2066</v>
      </c>
      <c r="V807" t="s">
        <v>2092</v>
      </c>
      <c r="W807" t="s">
        <v>2097</v>
      </c>
      <c r="X807">
        <v>3.8</v>
      </c>
      <c r="Y807">
        <f t="shared" si="51"/>
        <v>3.8</v>
      </c>
      <c r="Z807" s="14" t="str">
        <f>LEFT(Table1[[#This Row],[Rating After]],3)</f>
        <v>3.8</v>
      </c>
      <c r="AA807" s="11">
        <f>Table1[[#This Row],[Revenue ($)]]/(Table1[[#This Row],[Distance (KM)]])</f>
        <v>22.282828282828284</v>
      </c>
    </row>
    <row r="808" spans="1:27" x14ac:dyDescent="0.3">
      <c r="A808" t="s">
        <v>208</v>
      </c>
      <c r="B808" s="1" t="s">
        <v>1208</v>
      </c>
      <c r="C808" s="1" t="s">
        <v>2107</v>
      </c>
      <c r="D808" s="1" t="s">
        <v>1220</v>
      </c>
      <c r="E808" s="1" t="str">
        <f t="shared" si="49"/>
        <v>2024/01/09</v>
      </c>
      <c r="F808" s="1" t="s">
        <v>1218</v>
      </c>
      <c r="G808" t="str">
        <f t="shared" si="52"/>
        <v>2024/01/09</v>
      </c>
      <c r="H808" s="13" t="s">
        <v>2161</v>
      </c>
      <c r="I808" s="7">
        <f>(Table1[[#This Row],[Actual Arrival]]-Table1[[#This Row],[Ezpected_Arrival_After]])*24</f>
        <v>12.999999999941792</v>
      </c>
      <c r="J808" s="7">
        <f>(Table1[[#This Row],[Actual_Arrival After]]-Table1[[#This Row],[Ezpected_Arrival_After]])</f>
        <v>0</v>
      </c>
      <c r="K808" s="7">
        <f>IF(Table1[[#This Row],[Actual_Arrival After]]&lt;=Table1[[#This Row],[Ezpected_Arrival_After]],1,0)</f>
        <v>1</v>
      </c>
      <c r="L808" s="7">
        <f>(Table1[[#This Row],[Actual_Arrival After]]-Table1[[#This Row],[Dispatch_After]])</f>
        <v>0</v>
      </c>
      <c r="M808" t="s">
        <v>2027</v>
      </c>
      <c r="N808">
        <v>775</v>
      </c>
      <c r="O808" s="16">
        <v>571</v>
      </c>
      <c r="P808" s="16">
        <v>50</v>
      </c>
      <c r="Q808">
        <v>19</v>
      </c>
      <c r="R808" t="str">
        <f t="shared" si="50"/>
        <v>OK</v>
      </c>
      <c r="S808" t="s">
        <v>2036</v>
      </c>
      <c r="T808" t="s">
        <v>2040</v>
      </c>
      <c r="U808" t="s">
        <v>2078</v>
      </c>
      <c r="V808" t="s">
        <v>2094</v>
      </c>
      <c r="W808" t="s">
        <v>2096</v>
      </c>
      <c r="Y808">
        <f t="shared" si="51"/>
        <v>4.1939759036144579</v>
      </c>
      <c r="Z808" s="14" t="str">
        <f>LEFT(Table1[[#This Row],[Rating After]],3)</f>
        <v>4.1</v>
      </c>
      <c r="AA808" s="11">
        <f>Table1[[#This Row],[Revenue ($)]]/(Table1[[#This Row],[Distance (KM)]])</f>
        <v>0.73677419354838714</v>
      </c>
    </row>
    <row r="809" spans="1:27" x14ac:dyDescent="0.3">
      <c r="A809" t="s">
        <v>207</v>
      </c>
      <c r="B809" s="1" t="s">
        <v>1207</v>
      </c>
      <c r="C809" s="1" t="s">
        <v>2107</v>
      </c>
      <c r="D809" s="1" t="s">
        <v>1219</v>
      </c>
      <c r="E809" s="1" t="str">
        <f t="shared" si="49"/>
        <v>2024/01/09</v>
      </c>
      <c r="F809" s="1" t="s">
        <v>1217</v>
      </c>
      <c r="G809" t="str">
        <f t="shared" si="52"/>
        <v>2024/01/09</v>
      </c>
      <c r="H809" s="13" t="s">
        <v>2161</v>
      </c>
      <c r="I809" s="7">
        <f>(Table1[[#This Row],[Actual Arrival]]-Table1[[#This Row],[Ezpected_Arrival_After]])*24</f>
        <v>12</v>
      </c>
      <c r="J809" s="7">
        <f>(Table1[[#This Row],[Actual_Arrival After]]-Table1[[#This Row],[Ezpected_Arrival_After]])</f>
        <v>0</v>
      </c>
      <c r="K809" s="7">
        <f>IF(Table1[[#This Row],[Actual_Arrival After]]&lt;=Table1[[#This Row],[Ezpected_Arrival_After]],1,0)</f>
        <v>1</v>
      </c>
      <c r="L809" s="7">
        <f>(Table1[[#This Row],[Actual_Arrival After]]-Table1[[#This Row],[Dispatch_After]])</f>
        <v>0</v>
      </c>
      <c r="M809" t="s">
        <v>2029</v>
      </c>
      <c r="N809">
        <v>681</v>
      </c>
      <c r="O809" s="16">
        <v>826</v>
      </c>
      <c r="P809" s="16">
        <v>615</v>
      </c>
      <c r="Q809">
        <v>20</v>
      </c>
      <c r="R809" t="str">
        <f t="shared" si="50"/>
        <v>OK</v>
      </c>
      <c r="S809" t="s">
        <v>2033</v>
      </c>
      <c r="T809" t="s">
        <v>2039</v>
      </c>
      <c r="U809" t="s">
        <v>2052</v>
      </c>
      <c r="V809" t="s">
        <v>2091</v>
      </c>
      <c r="W809" t="s">
        <v>2097</v>
      </c>
      <c r="X809">
        <v>4</v>
      </c>
      <c r="Y809">
        <f t="shared" si="51"/>
        <v>4</v>
      </c>
      <c r="Z809" s="14" t="str">
        <f>LEFT(Table1[[#This Row],[Rating After]],3)</f>
        <v>4</v>
      </c>
      <c r="AA809" s="11">
        <f>Table1[[#This Row],[Revenue ($)]]/(Table1[[#This Row],[Distance (KM)]])</f>
        <v>1.2129221732745963</v>
      </c>
    </row>
    <row r="810" spans="1:27" x14ac:dyDescent="0.3">
      <c r="A810" t="s">
        <v>206</v>
      </c>
      <c r="B810" s="1" t="s">
        <v>1206</v>
      </c>
      <c r="C810" s="1" t="s">
        <v>2106</v>
      </c>
      <c r="D810" s="1" t="s">
        <v>1218</v>
      </c>
      <c r="E810" s="1" t="str">
        <f t="shared" si="49"/>
        <v>2024/01/09</v>
      </c>
      <c r="F810" s="1" t="s">
        <v>1216</v>
      </c>
      <c r="G810" t="str">
        <f t="shared" si="52"/>
        <v>2024/01/09</v>
      </c>
      <c r="H810" s="13" t="s">
        <v>2161</v>
      </c>
      <c r="I810" s="7">
        <f>(Table1[[#This Row],[Actual Arrival]]-Table1[[#This Row],[Ezpected_Arrival_After]])*24</f>
        <v>11.000000000058208</v>
      </c>
      <c r="J810" s="7">
        <f>(Table1[[#This Row],[Actual_Arrival After]]-Table1[[#This Row],[Ezpected_Arrival_After]])</f>
        <v>0</v>
      </c>
      <c r="K810" s="7">
        <f>IF(Table1[[#This Row],[Actual_Arrival After]]&lt;=Table1[[#This Row],[Ezpected_Arrival_After]],1,0)</f>
        <v>1</v>
      </c>
      <c r="L810" s="7">
        <f>(Table1[[#This Row],[Actual_Arrival After]]-Table1[[#This Row],[Dispatch_After]])</f>
        <v>1</v>
      </c>
      <c r="M810" t="s">
        <v>2029</v>
      </c>
      <c r="N810">
        <v>189</v>
      </c>
      <c r="O810" s="16">
        <v>1728</v>
      </c>
      <c r="P810" s="16">
        <v>413</v>
      </c>
      <c r="Q810">
        <v>19</v>
      </c>
      <c r="R810" t="str">
        <f t="shared" si="50"/>
        <v>OK</v>
      </c>
      <c r="S810" t="s">
        <v>2034</v>
      </c>
      <c r="T810" t="s">
        <v>2040</v>
      </c>
      <c r="U810" t="s">
        <v>2066</v>
      </c>
      <c r="V810" t="s">
        <v>2091</v>
      </c>
      <c r="W810" t="s">
        <v>2097</v>
      </c>
      <c r="Y810">
        <f t="shared" si="51"/>
        <v>4.2415584415584409</v>
      </c>
      <c r="Z810" s="14" t="str">
        <f>LEFT(Table1[[#This Row],[Rating After]],3)</f>
        <v>4.2</v>
      </c>
      <c r="AA810" s="11">
        <f>Table1[[#This Row],[Revenue ($)]]/(Table1[[#This Row],[Distance (KM)]])</f>
        <v>9.1428571428571423</v>
      </c>
    </row>
    <row r="811" spans="1:27" x14ac:dyDescent="0.3">
      <c r="A811" t="s">
        <v>205</v>
      </c>
      <c r="B811" s="1" t="s">
        <v>1205</v>
      </c>
      <c r="C811" s="1" t="s">
        <v>2106</v>
      </c>
      <c r="D811" s="1" t="s">
        <v>1217</v>
      </c>
      <c r="E811" s="1" t="str">
        <f t="shared" si="49"/>
        <v>2024/01/09</v>
      </c>
      <c r="F811" s="1" t="s">
        <v>1215</v>
      </c>
      <c r="G811" t="str">
        <f t="shared" si="52"/>
        <v>2024/01/09</v>
      </c>
      <c r="H811" s="13" t="s">
        <v>2161</v>
      </c>
      <c r="I811" s="7">
        <f>(Table1[[#This Row],[Actual Arrival]]-Table1[[#This Row],[Ezpected_Arrival_After]])*24</f>
        <v>9.9999999999417923</v>
      </c>
      <c r="J811" s="7">
        <f>(Table1[[#This Row],[Actual_Arrival After]]-Table1[[#This Row],[Ezpected_Arrival_After]])</f>
        <v>0</v>
      </c>
      <c r="K811" s="7">
        <f>IF(Table1[[#This Row],[Actual_Arrival After]]&lt;=Table1[[#This Row],[Ezpected_Arrival_After]],1,0)</f>
        <v>1</v>
      </c>
      <c r="L811" s="7">
        <f>(Table1[[#This Row],[Actual_Arrival After]]-Table1[[#This Row],[Dispatch_After]])</f>
        <v>1</v>
      </c>
      <c r="M811" t="s">
        <v>2028</v>
      </c>
      <c r="N811">
        <v>779</v>
      </c>
      <c r="O811" s="16">
        <v>3575</v>
      </c>
      <c r="P811" s="16">
        <v>299</v>
      </c>
      <c r="Q811">
        <v>6</v>
      </c>
      <c r="R811" t="str">
        <f t="shared" si="50"/>
        <v>OK</v>
      </c>
      <c r="S811" t="s">
        <v>2034</v>
      </c>
      <c r="T811" t="s">
        <v>2038</v>
      </c>
      <c r="U811" t="s">
        <v>2086</v>
      </c>
      <c r="V811" t="s">
        <v>2091</v>
      </c>
      <c r="W811" t="s">
        <v>2097</v>
      </c>
      <c r="X811">
        <v>4.2</v>
      </c>
      <c r="Y811">
        <f t="shared" si="51"/>
        <v>4.2</v>
      </c>
      <c r="Z811" s="14" t="str">
        <f>LEFT(Table1[[#This Row],[Rating After]],3)</f>
        <v>4.2</v>
      </c>
      <c r="AA811" s="11">
        <f>Table1[[#This Row],[Revenue ($)]]/(Table1[[#This Row],[Distance (KM)]])</f>
        <v>4.5892169448010272</v>
      </c>
    </row>
    <row r="812" spans="1:27" x14ac:dyDescent="0.3">
      <c r="A812" t="s">
        <v>204</v>
      </c>
      <c r="B812" s="1" t="s">
        <v>1204</v>
      </c>
      <c r="C812" s="1" t="s">
        <v>2106</v>
      </c>
      <c r="D812" s="1" t="s">
        <v>1216</v>
      </c>
      <c r="E812" s="1" t="str">
        <f t="shared" si="49"/>
        <v>2024/01/09</v>
      </c>
      <c r="F812" s="1" t="s">
        <v>1214</v>
      </c>
      <c r="G812" t="str">
        <f t="shared" si="52"/>
        <v>2024/01/09</v>
      </c>
      <c r="H812" s="13" t="s">
        <v>2161</v>
      </c>
      <c r="I812" s="7">
        <f>(Table1[[#This Row],[Actual Arrival]]-Table1[[#This Row],[Ezpected_Arrival_After]])*24</f>
        <v>9</v>
      </c>
      <c r="J812" s="7">
        <f>(Table1[[#This Row],[Actual_Arrival After]]-Table1[[#This Row],[Ezpected_Arrival_After]])</f>
        <v>0</v>
      </c>
      <c r="K812" s="7">
        <f>IF(Table1[[#This Row],[Actual_Arrival After]]&lt;=Table1[[#This Row],[Ezpected_Arrival_After]],1,0)</f>
        <v>1</v>
      </c>
      <c r="L812" s="7">
        <f>(Table1[[#This Row],[Actual_Arrival After]]-Table1[[#This Row],[Dispatch_After]])</f>
        <v>1</v>
      </c>
      <c r="M812" t="s">
        <v>2032</v>
      </c>
      <c r="N812">
        <v>68</v>
      </c>
      <c r="O812" s="16">
        <v>1270</v>
      </c>
      <c r="P812" s="16">
        <v>661</v>
      </c>
      <c r="Q812">
        <v>20</v>
      </c>
      <c r="R812" t="str">
        <f t="shared" si="50"/>
        <v>OK</v>
      </c>
      <c r="S812" t="s">
        <v>2036</v>
      </c>
      <c r="T812" t="s">
        <v>2038</v>
      </c>
      <c r="U812" t="s">
        <v>2057</v>
      </c>
      <c r="V812" t="s">
        <v>2092</v>
      </c>
      <c r="W812" t="s">
        <v>2096</v>
      </c>
      <c r="Y812">
        <f t="shared" si="51"/>
        <v>4.2649999999999979</v>
      </c>
      <c r="Z812" s="14" t="str">
        <f>LEFT(Table1[[#This Row],[Rating After]],3)</f>
        <v>4.2</v>
      </c>
      <c r="AA812" s="11">
        <f>Table1[[#This Row],[Revenue ($)]]/(Table1[[#This Row],[Distance (KM)]])</f>
        <v>18.676470588235293</v>
      </c>
    </row>
    <row r="813" spans="1:27" x14ac:dyDescent="0.3">
      <c r="A813" t="s">
        <v>203</v>
      </c>
      <c r="B813" s="1" t="s">
        <v>1203</v>
      </c>
      <c r="C813" s="1" t="s">
        <v>2106</v>
      </c>
      <c r="D813" s="1" t="s">
        <v>1215</v>
      </c>
      <c r="E813" s="1" t="str">
        <f t="shared" si="49"/>
        <v>2024/01/09</v>
      </c>
      <c r="F813" s="1" t="s">
        <v>1213</v>
      </c>
      <c r="G813" t="str">
        <f t="shared" si="52"/>
        <v>2024/01/09</v>
      </c>
      <c r="H813" s="13" t="s">
        <v>2161</v>
      </c>
      <c r="I813" s="7">
        <f>(Table1[[#This Row],[Actual Arrival]]-Table1[[#This Row],[Ezpected_Arrival_After]])*24</f>
        <v>8.0000000000582077</v>
      </c>
      <c r="J813" s="7">
        <f>(Table1[[#This Row],[Actual_Arrival After]]-Table1[[#This Row],[Ezpected_Arrival_After]])</f>
        <v>0</v>
      </c>
      <c r="K813" s="7">
        <f>IF(Table1[[#This Row],[Actual_Arrival After]]&lt;=Table1[[#This Row],[Ezpected_Arrival_After]],1,0)</f>
        <v>1</v>
      </c>
      <c r="L813" s="7">
        <f>(Table1[[#This Row],[Actual_Arrival After]]-Table1[[#This Row],[Dispatch_After]])</f>
        <v>1</v>
      </c>
      <c r="M813" t="s">
        <v>2029</v>
      </c>
      <c r="N813">
        <v>253</v>
      </c>
      <c r="O813" s="16">
        <v>3730</v>
      </c>
      <c r="P813" s="16">
        <v>148</v>
      </c>
      <c r="Q813">
        <v>1</v>
      </c>
      <c r="R813" t="str">
        <f t="shared" si="50"/>
        <v>OK</v>
      </c>
      <c r="S813" t="s">
        <v>2034</v>
      </c>
      <c r="T813" t="s">
        <v>2038</v>
      </c>
      <c r="U813" t="s">
        <v>2045</v>
      </c>
      <c r="V813" t="s">
        <v>2092</v>
      </c>
      <c r="W813" t="s">
        <v>2097</v>
      </c>
      <c r="Y813">
        <f t="shared" si="51"/>
        <v>4.280555555555555</v>
      </c>
      <c r="Z813" s="14" t="str">
        <f>LEFT(Table1[[#This Row],[Rating After]],3)</f>
        <v>4.2</v>
      </c>
      <c r="AA813" s="11">
        <f>Table1[[#This Row],[Revenue ($)]]/(Table1[[#This Row],[Distance (KM)]])</f>
        <v>14.743083003952568</v>
      </c>
    </row>
    <row r="814" spans="1:27" x14ac:dyDescent="0.3">
      <c r="A814" t="s">
        <v>202</v>
      </c>
      <c r="B814" s="1" t="s">
        <v>1202</v>
      </c>
      <c r="C814" s="1" t="s">
        <v>2106</v>
      </c>
      <c r="D814" s="1" t="s">
        <v>1214</v>
      </c>
      <c r="E814" s="1" t="str">
        <f t="shared" si="49"/>
        <v>2024/01/09</v>
      </c>
      <c r="F814" s="1" t="s">
        <v>1212</v>
      </c>
      <c r="G814" t="str">
        <f t="shared" si="52"/>
        <v>2024/01/09</v>
      </c>
      <c r="H814" s="13" t="s">
        <v>2161</v>
      </c>
      <c r="I814" s="7">
        <f>(Table1[[#This Row],[Actual Arrival]]-Table1[[#This Row],[Ezpected_Arrival_After]])*24</f>
        <v>6.9999999999417923</v>
      </c>
      <c r="J814" s="7">
        <f>(Table1[[#This Row],[Actual_Arrival After]]-Table1[[#This Row],[Ezpected_Arrival_After]])</f>
        <v>0</v>
      </c>
      <c r="K814" s="7">
        <f>IF(Table1[[#This Row],[Actual_Arrival After]]&lt;=Table1[[#This Row],[Ezpected_Arrival_After]],1,0)</f>
        <v>1</v>
      </c>
      <c r="L814" s="7">
        <f>(Table1[[#This Row],[Actual_Arrival After]]-Table1[[#This Row],[Dispatch_After]])</f>
        <v>1</v>
      </c>
      <c r="M814" t="s">
        <v>2028</v>
      </c>
      <c r="N814">
        <v>153</v>
      </c>
      <c r="O814" s="16">
        <v>1607</v>
      </c>
      <c r="P814" s="16">
        <v>680</v>
      </c>
      <c r="Q814">
        <v>11</v>
      </c>
      <c r="R814" t="str">
        <f t="shared" si="50"/>
        <v>OK</v>
      </c>
      <c r="S814" t="s">
        <v>2034</v>
      </c>
      <c r="T814" t="s">
        <v>2039</v>
      </c>
      <c r="U814" t="s">
        <v>2049</v>
      </c>
      <c r="V814" t="s">
        <v>2092</v>
      </c>
      <c r="W814" t="s">
        <v>2097</v>
      </c>
      <c r="X814">
        <v>3.8</v>
      </c>
      <c r="Y814">
        <f t="shared" si="51"/>
        <v>3.8</v>
      </c>
      <c r="Z814" s="14" t="str">
        <f>LEFT(Table1[[#This Row],[Rating After]],3)</f>
        <v>3.8</v>
      </c>
      <c r="AA814" s="11">
        <f>Table1[[#This Row],[Revenue ($)]]/(Table1[[#This Row],[Distance (KM)]])</f>
        <v>10.503267973856209</v>
      </c>
    </row>
    <row r="815" spans="1:27" x14ac:dyDescent="0.3">
      <c r="A815" t="s">
        <v>201</v>
      </c>
      <c r="B815" s="1" t="s">
        <v>1201</v>
      </c>
      <c r="C815" s="1" t="s">
        <v>2106</v>
      </c>
      <c r="D815" s="1" t="s">
        <v>1213</v>
      </c>
      <c r="E815" s="1" t="str">
        <f t="shared" si="49"/>
        <v>2024/01/09</v>
      </c>
      <c r="F815" s="1" t="s">
        <v>1211</v>
      </c>
      <c r="G815" t="str">
        <f t="shared" si="52"/>
        <v>2024/01/09</v>
      </c>
      <c r="H815" s="13" t="s">
        <v>2161</v>
      </c>
      <c r="I815" s="7">
        <f>(Table1[[#This Row],[Actual Arrival]]-Table1[[#This Row],[Ezpected_Arrival_After]])*24</f>
        <v>6</v>
      </c>
      <c r="J815" s="7">
        <f>(Table1[[#This Row],[Actual_Arrival After]]-Table1[[#This Row],[Ezpected_Arrival_After]])</f>
        <v>0</v>
      </c>
      <c r="K815" s="7">
        <f>IF(Table1[[#This Row],[Actual_Arrival After]]&lt;=Table1[[#This Row],[Ezpected_Arrival_After]],1,0)</f>
        <v>1</v>
      </c>
      <c r="L815" s="7">
        <f>(Table1[[#This Row],[Actual_Arrival After]]-Table1[[#This Row],[Dispatch_After]])</f>
        <v>1</v>
      </c>
      <c r="M815" t="s">
        <v>2029</v>
      </c>
      <c r="N815">
        <v>918</v>
      </c>
      <c r="O815" s="16">
        <v>4766</v>
      </c>
      <c r="P815" s="16">
        <v>332</v>
      </c>
      <c r="Q815">
        <v>13</v>
      </c>
      <c r="R815" t="str">
        <f t="shared" si="50"/>
        <v>OK</v>
      </c>
      <c r="S815" t="s">
        <v>2035</v>
      </c>
      <c r="T815" t="s">
        <v>2038</v>
      </c>
      <c r="U815" t="s">
        <v>2059</v>
      </c>
      <c r="V815" t="s">
        <v>2093</v>
      </c>
      <c r="W815" t="s">
        <v>2096</v>
      </c>
      <c r="X815">
        <v>4.2</v>
      </c>
      <c r="Y815">
        <f t="shared" si="51"/>
        <v>4.2</v>
      </c>
      <c r="Z815" s="14" t="str">
        <f>LEFT(Table1[[#This Row],[Rating After]],3)</f>
        <v>4.2</v>
      </c>
      <c r="AA815" s="11">
        <f>Table1[[#This Row],[Revenue ($)]]/(Table1[[#This Row],[Distance (KM)]])</f>
        <v>5.1917211328976034</v>
      </c>
    </row>
    <row r="816" spans="1:27" x14ac:dyDescent="0.3">
      <c r="A816" t="s">
        <v>200</v>
      </c>
      <c r="B816" s="1" t="s">
        <v>1200</v>
      </c>
      <c r="C816" s="1" t="s">
        <v>2106</v>
      </c>
      <c r="D816" s="1" t="s">
        <v>1212</v>
      </c>
      <c r="E816" s="1" t="str">
        <f t="shared" si="49"/>
        <v>2024/01/09</v>
      </c>
      <c r="F816" s="1" t="s">
        <v>1210</v>
      </c>
      <c r="G816" t="str">
        <f t="shared" si="52"/>
        <v>2024/01/09</v>
      </c>
      <c r="H816" s="13" t="s">
        <v>2161</v>
      </c>
      <c r="I816" s="7">
        <f>(Table1[[#This Row],[Actual Arrival]]-Table1[[#This Row],[Ezpected_Arrival_After]])*24</f>
        <v>5.0000000000582077</v>
      </c>
      <c r="J816" s="7">
        <f>(Table1[[#This Row],[Actual_Arrival After]]-Table1[[#This Row],[Ezpected_Arrival_After]])</f>
        <v>0</v>
      </c>
      <c r="K816" s="7">
        <f>IF(Table1[[#This Row],[Actual_Arrival After]]&lt;=Table1[[#This Row],[Ezpected_Arrival_After]],1,0)</f>
        <v>1</v>
      </c>
      <c r="L816" s="7">
        <f>(Table1[[#This Row],[Actual_Arrival After]]-Table1[[#This Row],[Dispatch_After]])</f>
        <v>1</v>
      </c>
      <c r="M816" t="s">
        <v>2032</v>
      </c>
      <c r="N816">
        <v>221</v>
      </c>
      <c r="O816" s="16">
        <v>4253</v>
      </c>
      <c r="P816" s="16">
        <v>269</v>
      </c>
      <c r="Q816">
        <v>2</v>
      </c>
      <c r="R816" t="str">
        <f t="shared" si="50"/>
        <v>OK</v>
      </c>
      <c r="S816" t="s">
        <v>2034</v>
      </c>
      <c r="T816" t="s">
        <v>2040</v>
      </c>
      <c r="U816" t="s">
        <v>2042</v>
      </c>
      <c r="V816" t="s">
        <v>2092</v>
      </c>
      <c r="W816" t="s">
        <v>2097</v>
      </c>
      <c r="Y816">
        <f t="shared" si="51"/>
        <v>4.280555555555555</v>
      </c>
      <c r="Z816" s="14" t="str">
        <f>LEFT(Table1[[#This Row],[Rating After]],3)</f>
        <v>4.2</v>
      </c>
      <c r="AA816" s="11">
        <f>Table1[[#This Row],[Revenue ($)]]/(Table1[[#This Row],[Distance (KM)]])</f>
        <v>19.244343891402714</v>
      </c>
    </row>
    <row r="817" spans="1:27" x14ac:dyDescent="0.3">
      <c r="A817" t="s">
        <v>199</v>
      </c>
      <c r="B817" s="1" t="s">
        <v>1199</v>
      </c>
      <c r="C817" s="1" t="s">
        <v>2106</v>
      </c>
      <c r="D817" s="1" t="s">
        <v>1211</v>
      </c>
      <c r="E817" s="1" t="str">
        <f t="shared" si="49"/>
        <v>2024/01/09</v>
      </c>
      <c r="F817" s="1" t="s">
        <v>1209</v>
      </c>
      <c r="G817" t="str">
        <f t="shared" si="52"/>
        <v>2024/01/09</v>
      </c>
      <c r="H817" s="13" t="s">
        <v>2161</v>
      </c>
      <c r="I817" s="7">
        <f>(Table1[[#This Row],[Actual Arrival]]-Table1[[#This Row],[Ezpected_Arrival_After]])*24</f>
        <v>3.9999999999417923</v>
      </c>
      <c r="J817" s="7">
        <f>(Table1[[#This Row],[Actual_Arrival After]]-Table1[[#This Row],[Ezpected_Arrival_After]])</f>
        <v>0</v>
      </c>
      <c r="K817" s="7">
        <f>IF(Table1[[#This Row],[Actual_Arrival After]]&lt;=Table1[[#This Row],[Ezpected_Arrival_After]],1,0)</f>
        <v>1</v>
      </c>
      <c r="L817" s="7">
        <f>(Table1[[#This Row],[Actual_Arrival After]]-Table1[[#This Row],[Dispatch_After]])</f>
        <v>1</v>
      </c>
      <c r="M817" t="s">
        <v>2027</v>
      </c>
      <c r="N817">
        <v>948</v>
      </c>
      <c r="O817" s="16">
        <v>4854</v>
      </c>
      <c r="P817" s="16">
        <v>166</v>
      </c>
      <c r="Q817">
        <v>7</v>
      </c>
      <c r="R817" t="str">
        <f t="shared" si="50"/>
        <v>OK</v>
      </c>
      <c r="S817" t="s">
        <v>2036</v>
      </c>
      <c r="T817" t="s">
        <v>2037</v>
      </c>
      <c r="U817" t="s">
        <v>2082</v>
      </c>
      <c r="V817" t="s">
        <v>2091</v>
      </c>
      <c r="W817" t="s">
        <v>2096</v>
      </c>
      <c r="X817">
        <v>4.5</v>
      </c>
      <c r="Y817">
        <f t="shared" si="51"/>
        <v>4.5</v>
      </c>
      <c r="Z817" s="14" t="str">
        <f>LEFT(Table1[[#This Row],[Rating After]],3)</f>
        <v>4.5</v>
      </c>
      <c r="AA817" s="11">
        <f>Table1[[#This Row],[Revenue ($)]]/(Table1[[#This Row],[Distance (KM)]])</f>
        <v>5.1202531645569618</v>
      </c>
    </row>
    <row r="818" spans="1:27" x14ac:dyDescent="0.3">
      <c r="A818" t="s">
        <v>198</v>
      </c>
      <c r="B818" s="1" t="s">
        <v>1198</v>
      </c>
      <c r="C818" s="1" t="s">
        <v>2106</v>
      </c>
      <c r="D818" s="1" t="s">
        <v>1210</v>
      </c>
      <c r="E818" s="1" t="str">
        <f t="shared" si="49"/>
        <v>2024/01/09</v>
      </c>
      <c r="F818" s="1" t="s">
        <v>1208</v>
      </c>
      <c r="G818" t="str">
        <f t="shared" si="52"/>
        <v>2024/01/09</v>
      </c>
      <c r="H818" s="13" t="s">
        <v>2161</v>
      </c>
      <c r="I818" s="7">
        <f>(Table1[[#This Row],[Actual Arrival]]-Table1[[#This Row],[Ezpected_Arrival_After]])*24</f>
        <v>3</v>
      </c>
      <c r="J818" s="7">
        <f>(Table1[[#This Row],[Actual_Arrival After]]-Table1[[#This Row],[Ezpected_Arrival_After]])</f>
        <v>0</v>
      </c>
      <c r="K818" s="7">
        <f>IF(Table1[[#This Row],[Actual_Arrival After]]&lt;=Table1[[#This Row],[Ezpected_Arrival_After]],1,0)</f>
        <v>1</v>
      </c>
      <c r="L818" s="7">
        <f>(Table1[[#This Row],[Actual_Arrival After]]-Table1[[#This Row],[Dispatch_After]])</f>
        <v>1</v>
      </c>
      <c r="M818" t="s">
        <v>2029</v>
      </c>
      <c r="N818">
        <v>262</v>
      </c>
      <c r="O818" s="16">
        <v>4326</v>
      </c>
      <c r="P818" s="16">
        <v>303</v>
      </c>
      <c r="Q818">
        <v>27</v>
      </c>
      <c r="R818" t="str">
        <f t="shared" si="50"/>
        <v>OK</v>
      </c>
      <c r="S818" t="s">
        <v>2033</v>
      </c>
      <c r="T818" t="s">
        <v>2038</v>
      </c>
      <c r="U818" t="s">
        <v>2058</v>
      </c>
      <c r="V818" t="s">
        <v>2095</v>
      </c>
      <c r="W818" t="s">
        <v>2097</v>
      </c>
      <c r="X818">
        <v>3.8</v>
      </c>
      <c r="Y818">
        <f t="shared" si="51"/>
        <v>3.8</v>
      </c>
      <c r="Z818" s="14" t="str">
        <f>LEFT(Table1[[#This Row],[Rating After]],3)</f>
        <v>3.8</v>
      </c>
      <c r="AA818" s="11">
        <f>Table1[[#This Row],[Revenue ($)]]/(Table1[[#This Row],[Distance (KM)]])</f>
        <v>16.511450381679388</v>
      </c>
    </row>
    <row r="819" spans="1:27" x14ac:dyDescent="0.3">
      <c r="A819" t="s">
        <v>197</v>
      </c>
      <c r="B819" s="1" t="s">
        <v>1197</v>
      </c>
      <c r="C819" s="1" t="s">
        <v>2106</v>
      </c>
      <c r="D819" s="1" t="s">
        <v>1209</v>
      </c>
      <c r="E819" s="1" t="str">
        <f t="shared" si="49"/>
        <v>2024/01/09</v>
      </c>
      <c r="F819" s="1" t="s">
        <v>1207</v>
      </c>
      <c r="G819" t="str">
        <f t="shared" si="52"/>
        <v>2024/01/09</v>
      </c>
      <c r="H819" s="13" t="s">
        <v>2161</v>
      </c>
      <c r="I819" s="7">
        <f>(Table1[[#This Row],[Actual Arrival]]-Table1[[#This Row],[Ezpected_Arrival_After]])*24</f>
        <v>2.0000000000582077</v>
      </c>
      <c r="J819" s="7">
        <f>(Table1[[#This Row],[Actual_Arrival After]]-Table1[[#This Row],[Ezpected_Arrival_After]])</f>
        <v>0</v>
      </c>
      <c r="K819" s="7">
        <f>IF(Table1[[#This Row],[Actual_Arrival After]]&lt;=Table1[[#This Row],[Ezpected_Arrival_After]],1,0)</f>
        <v>1</v>
      </c>
      <c r="L819" s="7">
        <f>(Table1[[#This Row],[Actual_Arrival After]]-Table1[[#This Row],[Dispatch_After]])</f>
        <v>1</v>
      </c>
      <c r="M819" t="s">
        <v>2031</v>
      </c>
      <c r="N819">
        <v>201</v>
      </c>
      <c r="O819" s="16">
        <v>4566</v>
      </c>
      <c r="P819" s="16">
        <v>737</v>
      </c>
      <c r="Q819">
        <v>20</v>
      </c>
      <c r="R819" t="str">
        <f t="shared" si="50"/>
        <v>OK</v>
      </c>
      <c r="S819" t="s">
        <v>2033</v>
      </c>
      <c r="T819" t="s">
        <v>2038</v>
      </c>
      <c r="U819" t="s">
        <v>2089</v>
      </c>
      <c r="V819" t="s">
        <v>2095</v>
      </c>
      <c r="W819" t="s">
        <v>2096</v>
      </c>
      <c r="X819">
        <v>3.8</v>
      </c>
      <c r="Y819">
        <f t="shared" si="51"/>
        <v>3.8</v>
      </c>
      <c r="Z819" s="14" t="str">
        <f>LEFT(Table1[[#This Row],[Rating After]],3)</f>
        <v>3.8</v>
      </c>
      <c r="AA819" s="11">
        <f>Table1[[#This Row],[Revenue ($)]]/(Table1[[#This Row],[Distance (KM)]])</f>
        <v>22.71641791044776</v>
      </c>
    </row>
    <row r="820" spans="1:27" x14ac:dyDescent="0.3">
      <c r="A820" t="s">
        <v>196</v>
      </c>
      <c r="B820" s="1" t="s">
        <v>1196</v>
      </c>
      <c r="C820" s="1" t="s">
        <v>2106</v>
      </c>
      <c r="D820" s="1" t="s">
        <v>1208</v>
      </c>
      <c r="E820" s="1" t="str">
        <f t="shared" si="49"/>
        <v>2024/01/09</v>
      </c>
      <c r="F820" s="1" t="s">
        <v>1206</v>
      </c>
      <c r="G820" t="str">
        <f t="shared" si="52"/>
        <v>2024/01/08</v>
      </c>
      <c r="H820" s="13" t="s">
        <v>2161</v>
      </c>
      <c r="I820" s="7">
        <f>(Table1[[#This Row],[Actual Arrival]]-Table1[[#This Row],[Ezpected_Arrival_After]])*24</f>
        <v>24.999999999941792</v>
      </c>
      <c r="J820" s="7">
        <f>(Table1[[#This Row],[Actual_Arrival After]]-Table1[[#This Row],[Ezpected_Arrival_After]])</f>
        <v>1</v>
      </c>
      <c r="K820" s="7">
        <f>IF(Table1[[#This Row],[Actual_Arrival After]]&lt;=Table1[[#This Row],[Ezpected_Arrival_After]],1,0)</f>
        <v>0</v>
      </c>
      <c r="L820" s="7">
        <f>(Table1[[#This Row],[Actual_Arrival After]]-Table1[[#This Row],[Dispatch_After]])</f>
        <v>1</v>
      </c>
      <c r="M820" t="s">
        <v>2027</v>
      </c>
      <c r="N820">
        <v>672</v>
      </c>
      <c r="O820" s="16">
        <v>3679</v>
      </c>
      <c r="P820" s="16">
        <v>685</v>
      </c>
      <c r="Q820">
        <v>20</v>
      </c>
      <c r="R820" t="str">
        <f t="shared" si="50"/>
        <v>OK</v>
      </c>
      <c r="S820" t="s">
        <v>2034</v>
      </c>
      <c r="T820" t="s">
        <v>2037</v>
      </c>
      <c r="U820" t="s">
        <v>2088</v>
      </c>
      <c r="V820" t="s">
        <v>2095</v>
      </c>
      <c r="W820" t="s">
        <v>2097</v>
      </c>
      <c r="X820">
        <v>4.2</v>
      </c>
      <c r="Y820">
        <f t="shared" si="51"/>
        <v>4.2</v>
      </c>
      <c r="Z820" s="14" t="str">
        <f>LEFT(Table1[[#This Row],[Rating After]],3)</f>
        <v>4.2</v>
      </c>
      <c r="AA820" s="11">
        <f>Table1[[#This Row],[Revenue ($)]]/(Table1[[#This Row],[Distance (KM)]])</f>
        <v>5.4747023809523814</v>
      </c>
    </row>
    <row r="821" spans="1:27" x14ac:dyDescent="0.3">
      <c r="A821" t="s">
        <v>195</v>
      </c>
      <c r="B821" s="1" t="s">
        <v>1195</v>
      </c>
      <c r="C821" s="1" t="s">
        <v>2106</v>
      </c>
      <c r="D821" s="1" t="s">
        <v>1207</v>
      </c>
      <c r="E821" s="1" t="str">
        <f t="shared" si="49"/>
        <v>2024/01/09</v>
      </c>
      <c r="F821" s="1" t="s">
        <v>1205</v>
      </c>
      <c r="G821" t="str">
        <f t="shared" si="52"/>
        <v>2024/01/08</v>
      </c>
      <c r="H821" s="13" t="s">
        <v>2161</v>
      </c>
      <c r="I821" s="7">
        <f>(Table1[[#This Row],[Actual Arrival]]-Table1[[#This Row],[Ezpected_Arrival_After]])*24</f>
        <v>24</v>
      </c>
      <c r="J821" s="7">
        <f>(Table1[[#This Row],[Actual_Arrival After]]-Table1[[#This Row],[Ezpected_Arrival_After]])</f>
        <v>1</v>
      </c>
      <c r="K821" s="7">
        <f>IF(Table1[[#This Row],[Actual_Arrival After]]&lt;=Table1[[#This Row],[Ezpected_Arrival_After]],1,0)</f>
        <v>0</v>
      </c>
      <c r="L821" s="7">
        <f>(Table1[[#This Row],[Actual_Arrival After]]-Table1[[#This Row],[Dispatch_After]])</f>
        <v>1</v>
      </c>
      <c r="M821" t="s">
        <v>2027</v>
      </c>
      <c r="N821">
        <v>776</v>
      </c>
      <c r="O821" s="16">
        <v>1148</v>
      </c>
      <c r="P821" s="16">
        <v>198</v>
      </c>
      <c r="Q821">
        <v>26</v>
      </c>
      <c r="R821" t="str">
        <f t="shared" si="50"/>
        <v>OK</v>
      </c>
      <c r="S821" t="s">
        <v>2036</v>
      </c>
      <c r="T821" t="s">
        <v>2037</v>
      </c>
      <c r="U821" t="s">
        <v>2089</v>
      </c>
      <c r="V821" t="s">
        <v>2094</v>
      </c>
      <c r="W821" t="s">
        <v>2097</v>
      </c>
      <c r="X821">
        <v>4.2</v>
      </c>
      <c r="Y821">
        <f t="shared" si="51"/>
        <v>4.2</v>
      </c>
      <c r="Z821" s="14" t="str">
        <f>LEFT(Table1[[#This Row],[Rating After]],3)</f>
        <v>4.2</v>
      </c>
      <c r="AA821" s="11">
        <f>Table1[[#This Row],[Revenue ($)]]/(Table1[[#This Row],[Distance (KM)]])</f>
        <v>1.4793814432989691</v>
      </c>
    </row>
    <row r="822" spans="1:27" x14ac:dyDescent="0.3">
      <c r="A822" t="s">
        <v>194</v>
      </c>
      <c r="B822" s="1" t="s">
        <v>1194</v>
      </c>
      <c r="C822" s="1" t="s">
        <v>2106</v>
      </c>
      <c r="D822" s="1" t="s">
        <v>1206</v>
      </c>
      <c r="E822" s="1" t="str">
        <f t="shared" si="49"/>
        <v>2024/01/08</v>
      </c>
      <c r="F822" s="1" t="s">
        <v>1204</v>
      </c>
      <c r="G822" t="str">
        <f t="shared" si="52"/>
        <v>2024/01/08</v>
      </c>
      <c r="H822" s="13" t="s">
        <v>2161</v>
      </c>
      <c r="I822" s="7">
        <f>(Table1[[#This Row],[Actual Arrival]]-Table1[[#This Row],[Ezpected_Arrival_After]])*24</f>
        <v>23.000000000058208</v>
      </c>
      <c r="J822" s="7">
        <f>(Table1[[#This Row],[Actual_Arrival After]]-Table1[[#This Row],[Ezpected_Arrival_After]])</f>
        <v>0</v>
      </c>
      <c r="K822" s="7">
        <f>IF(Table1[[#This Row],[Actual_Arrival After]]&lt;=Table1[[#This Row],[Ezpected_Arrival_After]],1,0)</f>
        <v>1</v>
      </c>
      <c r="L822" s="7">
        <f>(Table1[[#This Row],[Actual_Arrival After]]-Table1[[#This Row],[Dispatch_After]])</f>
        <v>0</v>
      </c>
      <c r="M822" t="s">
        <v>2027</v>
      </c>
      <c r="N822">
        <v>252</v>
      </c>
      <c r="O822" s="16">
        <v>719</v>
      </c>
      <c r="P822" s="16">
        <v>684</v>
      </c>
      <c r="Q822">
        <v>21</v>
      </c>
      <c r="R822" t="str">
        <f t="shared" si="50"/>
        <v>OK</v>
      </c>
      <c r="S822" t="s">
        <v>2036</v>
      </c>
      <c r="T822" t="s">
        <v>2040</v>
      </c>
      <c r="U822" t="s">
        <v>2047</v>
      </c>
      <c r="V822" t="s">
        <v>2091</v>
      </c>
      <c r="W822" t="s">
        <v>2097</v>
      </c>
      <c r="X822">
        <v>4</v>
      </c>
      <c r="Y822">
        <f t="shared" si="51"/>
        <v>4</v>
      </c>
      <c r="Z822" s="14" t="str">
        <f>LEFT(Table1[[#This Row],[Rating After]],3)</f>
        <v>4</v>
      </c>
      <c r="AA822" s="11">
        <f>Table1[[#This Row],[Revenue ($)]]/(Table1[[#This Row],[Distance (KM)]])</f>
        <v>2.8531746031746033</v>
      </c>
    </row>
    <row r="823" spans="1:27" x14ac:dyDescent="0.3">
      <c r="A823" t="s">
        <v>193</v>
      </c>
      <c r="B823" s="1" t="s">
        <v>1193</v>
      </c>
      <c r="C823" s="1" t="s">
        <v>2106</v>
      </c>
      <c r="D823" s="1" t="s">
        <v>1205</v>
      </c>
      <c r="E823" s="1" t="str">
        <f t="shared" si="49"/>
        <v>2024/01/08</v>
      </c>
      <c r="F823" s="1" t="s">
        <v>1203</v>
      </c>
      <c r="G823" t="str">
        <f t="shared" si="52"/>
        <v>2024/01/08</v>
      </c>
      <c r="H823" s="13" t="s">
        <v>2161</v>
      </c>
      <c r="I823" s="7">
        <f>(Table1[[#This Row],[Actual Arrival]]-Table1[[#This Row],[Ezpected_Arrival_After]])*24</f>
        <v>21.999999999941792</v>
      </c>
      <c r="J823" s="7">
        <f>(Table1[[#This Row],[Actual_Arrival After]]-Table1[[#This Row],[Ezpected_Arrival_After]])</f>
        <v>0</v>
      </c>
      <c r="K823" s="7">
        <f>IF(Table1[[#This Row],[Actual_Arrival After]]&lt;=Table1[[#This Row],[Ezpected_Arrival_After]],1,0)</f>
        <v>1</v>
      </c>
      <c r="L823" s="7">
        <f>(Table1[[#This Row],[Actual_Arrival After]]-Table1[[#This Row],[Dispatch_After]])</f>
        <v>0</v>
      </c>
      <c r="M823" t="s">
        <v>2027</v>
      </c>
      <c r="N823">
        <v>755</v>
      </c>
      <c r="O823" s="16">
        <v>2959</v>
      </c>
      <c r="P823" s="16">
        <v>573</v>
      </c>
      <c r="Q823">
        <v>28</v>
      </c>
      <c r="R823" t="str">
        <f t="shared" si="50"/>
        <v>OK</v>
      </c>
      <c r="S823" t="s">
        <v>2036</v>
      </c>
      <c r="T823" t="s">
        <v>2039</v>
      </c>
      <c r="U823" t="s">
        <v>2043</v>
      </c>
      <c r="V823" t="s">
        <v>2092</v>
      </c>
      <c r="W823" t="s">
        <v>2097</v>
      </c>
      <c r="Y823">
        <f t="shared" si="51"/>
        <v>4.280555555555555</v>
      </c>
      <c r="Z823" s="14" t="str">
        <f>LEFT(Table1[[#This Row],[Rating After]],3)</f>
        <v>4.2</v>
      </c>
      <c r="AA823" s="11">
        <f>Table1[[#This Row],[Revenue ($)]]/(Table1[[#This Row],[Distance (KM)]])</f>
        <v>3.919205298013245</v>
      </c>
    </row>
    <row r="824" spans="1:27" x14ac:dyDescent="0.3">
      <c r="A824" t="s">
        <v>192</v>
      </c>
      <c r="B824" s="1" t="s">
        <v>1192</v>
      </c>
      <c r="C824" s="1" t="s">
        <v>2106</v>
      </c>
      <c r="D824" s="1" t="s">
        <v>1204</v>
      </c>
      <c r="E824" s="1" t="str">
        <f t="shared" si="49"/>
        <v>2024/01/08</v>
      </c>
      <c r="F824" s="1" t="s">
        <v>1202</v>
      </c>
      <c r="G824" t="str">
        <f t="shared" si="52"/>
        <v>2024/01/08</v>
      </c>
      <c r="H824" s="13" t="s">
        <v>2161</v>
      </c>
      <c r="I824" s="7">
        <f>(Table1[[#This Row],[Actual Arrival]]-Table1[[#This Row],[Ezpected_Arrival_After]])*24</f>
        <v>21</v>
      </c>
      <c r="J824" s="7">
        <f>(Table1[[#This Row],[Actual_Arrival After]]-Table1[[#This Row],[Ezpected_Arrival_After]])</f>
        <v>0</v>
      </c>
      <c r="K824" s="7">
        <f>IF(Table1[[#This Row],[Actual_Arrival After]]&lt;=Table1[[#This Row],[Ezpected_Arrival_After]],1,0)</f>
        <v>1</v>
      </c>
      <c r="L824" s="7">
        <f>(Table1[[#This Row],[Actual_Arrival After]]-Table1[[#This Row],[Dispatch_After]])</f>
        <v>0</v>
      </c>
      <c r="M824" t="s">
        <v>2028</v>
      </c>
      <c r="N824">
        <v>505</v>
      </c>
      <c r="O824" s="16">
        <v>2453</v>
      </c>
      <c r="P824" s="16">
        <v>54</v>
      </c>
      <c r="Q824">
        <v>29</v>
      </c>
      <c r="R824" t="str">
        <f t="shared" si="50"/>
        <v>OK</v>
      </c>
      <c r="S824" t="s">
        <v>2033</v>
      </c>
      <c r="T824" t="s">
        <v>2039</v>
      </c>
      <c r="U824" t="s">
        <v>2089</v>
      </c>
      <c r="V824" t="s">
        <v>2095</v>
      </c>
      <c r="W824" t="s">
        <v>2096</v>
      </c>
      <c r="Y824">
        <f t="shared" si="51"/>
        <v>4.2802816901408436</v>
      </c>
      <c r="Z824" s="14" t="str">
        <f>LEFT(Table1[[#This Row],[Rating After]],3)</f>
        <v>4.2</v>
      </c>
      <c r="AA824" s="11">
        <f>Table1[[#This Row],[Revenue ($)]]/(Table1[[#This Row],[Distance (KM)]])</f>
        <v>4.8574257425742573</v>
      </c>
    </row>
    <row r="825" spans="1:27" x14ac:dyDescent="0.3">
      <c r="A825" t="s">
        <v>191</v>
      </c>
      <c r="B825" s="1" t="s">
        <v>1191</v>
      </c>
      <c r="C825" s="1" t="s">
        <v>2106</v>
      </c>
      <c r="D825" s="1" t="s">
        <v>1203</v>
      </c>
      <c r="E825" s="1" t="str">
        <f t="shared" si="49"/>
        <v>2024/01/08</v>
      </c>
      <c r="F825" s="1" t="s">
        <v>1201</v>
      </c>
      <c r="G825" t="str">
        <f t="shared" si="52"/>
        <v>2024/01/08</v>
      </c>
      <c r="H825" s="13" t="s">
        <v>2161</v>
      </c>
      <c r="I825" s="7">
        <f>(Table1[[#This Row],[Actual Arrival]]-Table1[[#This Row],[Ezpected_Arrival_After]])*24</f>
        <v>20.000000000058208</v>
      </c>
      <c r="J825" s="7">
        <f>(Table1[[#This Row],[Actual_Arrival After]]-Table1[[#This Row],[Ezpected_Arrival_After]])</f>
        <v>0</v>
      </c>
      <c r="K825" s="7">
        <f>IF(Table1[[#This Row],[Actual_Arrival After]]&lt;=Table1[[#This Row],[Ezpected_Arrival_After]],1,0)</f>
        <v>1</v>
      </c>
      <c r="L825" s="7">
        <f>(Table1[[#This Row],[Actual_Arrival After]]-Table1[[#This Row],[Dispatch_After]])</f>
        <v>0</v>
      </c>
      <c r="M825" t="s">
        <v>2032</v>
      </c>
      <c r="N825">
        <v>764</v>
      </c>
      <c r="O825" s="16">
        <v>500</v>
      </c>
      <c r="P825" s="16">
        <v>655</v>
      </c>
      <c r="Q825">
        <v>27</v>
      </c>
      <c r="R825" t="str">
        <f t="shared" si="50"/>
        <v>OK</v>
      </c>
      <c r="S825" t="s">
        <v>2035</v>
      </c>
      <c r="T825" t="s">
        <v>2038</v>
      </c>
      <c r="U825" t="s">
        <v>2075</v>
      </c>
      <c r="V825" t="s">
        <v>2094</v>
      </c>
      <c r="W825" t="s">
        <v>2097</v>
      </c>
      <c r="X825">
        <v>4.2</v>
      </c>
      <c r="Y825">
        <f t="shared" si="51"/>
        <v>4.2</v>
      </c>
      <c r="Z825" s="14" t="str">
        <f>LEFT(Table1[[#This Row],[Rating After]],3)</f>
        <v>4.2</v>
      </c>
      <c r="AA825" s="11">
        <f>Table1[[#This Row],[Revenue ($)]]/(Table1[[#This Row],[Distance (KM)]])</f>
        <v>0.65445026178010468</v>
      </c>
    </row>
    <row r="826" spans="1:27" x14ac:dyDescent="0.3">
      <c r="A826" t="s">
        <v>190</v>
      </c>
      <c r="B826" s="1" t="s">
        <v>1190</v>
      </c>
      <c r="C826" s="1" t="s">
        <v>2106</v>
      </c>
      <c r="D826" s="1" t="s">
        <v>1202</v>
      </c>
      <c r="E826" s="1" t="str">
        <f t="shared" si="49"/>
        <v>2024/01/08</v>
      </c>
      <c r="F826" s="1" t="s">
        <v>1200</v>
      </c>
      <c r="G826" t="str">
        <f t="shared" si="52"/>
        <v>2024/01/08</v>
      </c>
      <c r="H826" s="13" t="s">
        <v>2161</v>
      </c>
      <c r="I826" s="7">
        <f>(Table1[[#This Row],[Actual Arrival]]-Table1[[#This Row],[Ezpected_Arrival_After]])*24</f>
        <v>18.999999999941792</v>
      </c>
      <c r="J826" s="7">
        <f>(Table1[[#This Row],[Actual_Arrival After]]-Table1[[#This Row],[Ezpected_Arrival_After]])</f>
        <v>0</v>
      </c>
      <c r="K826" s="7">
        <f>IF(Table1[[#This Row],[Actual_Arrival After]]&lt;=Table1[[#This Row],[Ezpected_Arrival_After]],1,0)</f>
        <v>1</v>
      </c>
      <c r="L826" s="7">
        <f>(Table1[[#This Row],[Actual_Arrival After]]-Table1[[#This Row],[Dispatch_After]])</f>
        <v>0</v>
      </c>
      <c r="M826" t="s">
        <v>2028</v>
      </c>
      <c r="N826">
        <v>136</v>
      </c>
      <c r="O826" s="16">
        <v>1715</v>
      </c>
      <c r="P826" s="16">
        <v>692</v>
      </c>
      <c r="Q826">
        <v>10</v>
      </c>
      <c r="R826" t="str">
        <f t="shared" si="50"/>
        <v>OK</v>
      </c>
      <c r="S826" t="s">
        <v>2036</v>
      </c>
      <c r="T826" t="s">
        <v>2037</v>
      </c>
      <c r="U826" t="s">
        <v>2066</v>
      </c>
      <c r="V826" t="s">
        <v>2094</v>
      </c>
      <c r="W826" t="s">
        <v>2096</v>
      </c>
      <c r="X826">
        <v>4.5</v>
      </c>
      <c r="Y826">
        <f t="shared" si="51"/>
        <v>4.5</v>
      </c>
      <c r="Z826" s="14" t="str">
        <f>LEFT(Table1[[#This Row],[Rating After]],3)</f>
        <v>4.5</v>
      </c>
      <c r="AA826" s="11">
        <f>Table1[[#This Row],[Revenue ($)]]/(Table1[[#This Row],[Distance (KM)]])</f>
        <v>12.610294117647058</v>
      </c>
    </row>
    <row r="827" spans="1:27" x14ac:dyDescent="0.3">
      <c r="A827" t="s">
        <v>189</v>
      </c>
      <c r="B827" s="1" t="s">
        <v>1189</v>
      </c>
      <c r="C827" s="1" t="s">
        <v>2106</v>
      </c>
      <c r="D827" s="1" t="s">
        <v>1201</v>
      </c>
      <c r="E827" s="1" t="str">
        <f t="shared" si="49"/>
        <v>2024/01/08</v>
      </c>
      <c r="F827" s="1" t="s">
        <v>1199</v>
      </c>
      <c r="G827" t="str">
        <f t="shared" si="52"/>
        <v>2024/01/08</v>
      </c>
      <c r="H827" s="13" t="s">
        <v>2161</v>
      </c>
      <c r="I827" s="7">
        <f>(Table1[[#This Row],[Actual Arrival]]-Table1[[#This Row],[Ezpected_Arrival_After]])*24</f>
        <v>18</v>
      </c>
      <c r="J827" s="7">
        <f>(Table1[[#This Row],[Actual_Arrival After]]-Table1[[#This Row],[Ezpected_Arrival_After]])</f>
        <v>0</v>
      </c>
      <c r="K827" s="7">
        <f>IF(Table1[[#This Row],[Actual_Arrival After]]&lt;=Table1[[#This Row],[Ezpected_Arrival_After]],1,0)</f>
        <v>1</v>
      </c>
      <c r="L827" s="7">
        <f>(Table1[[#This Row],[Actual_Arrival After]]-Table1[[#This Row],[Dispatch_After]])</f>
        <v>0</v>
      </c>
      <c r="M827" t="s">
        <v>2028</v>
      </c>
      <c r="N827">
        <v>80</v>
      </c>
      <c r="O827" s="16">
        <v>3877</v>
      </c>
      <c r="P827" s="16">
        <v>346</v>
      </c>
      <c r="Q827">
        <v>19</v>
      </c>
      <c r="R827" t="str">
        <f t="shared" si="50"/>
        <v>OK</v>
      </c>
      <c r="S827" t="s">
        <v>2035</v>
      </c>
      <c r="T827" t="s">
        <v>2038</v>
      </c>
      <c r="U827" t="s">
        <v>2068</v>
      </c>
      <c r="V827" t="s">
        <v>2094</v>
      </c>
      <c r="W827" t="s">
        <v>2097</v>
      </c>
      <c r="X827">
        <v>4.7</v>
      </c>
      <c r="Y827">
        <f t="shared" si="51"/>
        <v>4.7</v>
      </c>
      <c r="Z827" s="14" t="str">
        <f>LEFT(Table1[[#This Row],[Rating After]],3)</f>
        <v>4.7</v>
      </c>
      <c r="AA827" s="11">
        <f>Table1[[#This Row],[Revenue ($)]]/(Table1[[#This Row],[Distance (KM)]])</f>
        <v>48.462499999999999</v>
      </c>
    </row>
    <row r="828" spans="1:27" x14ac:dyDescent="0.3">
      <c r="A828" t="s">
        <v>188</v>
      </c>
      <c r="B828" s="1" t="s">
        <v>1188</v>
      </c>
      <c r="C828" s="1" t="s">
        <v>2106</v>
      </c>
      <c r="D828" s="1" t="s">
        <v>1200</v>
      </c>
      <c r="E828" s="1" t="str">
        <f t="shared" si="49"/>
        <v>2024/01/08</v>
      </c>
      <c r="F828" s="1" t="s">
        <v>1198</v>
      </c>
      <c r="G828" t="str">
        <f t="shared" si="52"/>
        <v>2024/01/08</v>
      </c>
      <c r="H828" s="13" t="s">
        <v>2161</v>
      </c>
      <c r="I828" s="7">
        <f>(Table1[[#This Row],[Actual Arrival]]-Table1[[#This Row],[Ezpected_Arrival_After]])*24</f>
        <v>17.000000000058208</v>
      </c>
      <c r="J828" s="7">
        <f>(Table1[[#This Row],[Actual_Arrival After]]-Table1[[#This Row],[Ezpected_Arrival_After]])</f>
        <v>0</v>
      </c>
      <c r="K828" s="7">
        <f>IF(Table1[[#This Row],[Actual_Arrival After]]&lt;=Table1[[#This Row],[Ezpected_Arrival_After]],1,0)</f>
        <v>1</v>
      </c>
      <c r="L828" s="7">
        <f>(Table1[[#This Row],[Actual_Arrival After]]-Table1[[#This Row],[Dispatch_After]])</f>
        <v>0</v>
      </c>
      <c r="M828" t="s">
        <v>2032</v>
      </c>
      <c r="N828">
        <v>190</v>
      </c>
      <c r="O828" s="16">
        <v>2992</v>
      </c>
      <c r="P828" s="16">
        <v>751</v>
      </c>
      <c r="Q828">
        <v>24</v>
      </c>
      <c r="R828" t="str">
        <f t="shared" si="50"/>
        <v>OK</v>
      </c>
      <c r="S828" t="s">
        <v>2034</v>
      </c>
      <c r="T828" t="s">
        <v>2037</v>
      </c>
      <c r="U828" t="s">
        <v>2087</v>
      </c>
      <c r="V828" t="s">
        <v>2093</v>
      </c>
      <c r="W828" t="s">
        <v>2096</v>
      </c>
      <c r="X828">
        <v>3.8</v>
      </c>
      <c r="Y828">
        <f t="shared" si="51"/>
        <v>3.8</v>
      </c>
      <c r="Z828" s="14" t="str">
        <f>LEFT(Table1[[#This Row],[Rating After]],3)</f>
        <v>3.8</v>
      </c>
      <c r="AA828" s="11">
        <f>Table1[[#This Row],[Revenue ($)]]/(Table1[[#This Row],[Distance (KM)]])</f>
        <v>15.747368421052631</v>
      </c>
    </row>
    <row r="829" spans="1:27" x14ac:dyDescent="0.3">
      <c r="A829" t="s">
        <v>187</v>
      </c>
      <c r="B829" s="1" t="s">
        <v>1187</v>
      </c>
      <c r="C829" s="1" t="s">
        <v>2106</v>
      </c>
      <c r="D829" s="1" t="s">
        <v>1199</v>
      </c>
      <c r="E829" s="1" t="str">
        <f t="shared" si="49"/>
        <v>2024/01/08</v>
      </c>
      <c r="F829" s="1" t="s">
        <v>1197</v>
      </c>
      <c r="G829" t="str">
        <f t="shared" si="52"/>
        <v>2024/01/08</v>
      </c>
      <c r="H829" s="13" t="s">
        <v>2161</v>
      </c>
      <c r="I829" s="7">
        <f>(Table1[[#This Row],[Actual Arrival]]-Table1[[#This Row],[Ezpected_Arrival_After]])*24</f>
        <v>15.999999999941792</v>
      </c>
      <c r="J829" s="7">
        <f>(Table1[[#This Row],[Actual_Arrival After]]-Table1[[#This Row],[Ezpected_Arrival_After]])</f>
        <v>0</v>
      </c>
      <c r="K829" s="7">
        <f>IF(Table1[[#This Row],[Actual_Arrival After]]&lt;=Table1[[#This Row],[Ezpected_Arrival_After]],1,0)</f>
        <v>1</v>
      </c>
      <c r="L829" s="7">
        <f>(Table1[[#This Row],[Actual_Arrival After]]-Table1[[#This Row],[Dispatch_After]])</f>
        <v>0</v>
      </c>
      <c r="M829" t="s">
        <v>2032</v>
      </c>
      <c r="N829">
        <v>904</v>
      </c>
      <c r="O829" s="16">
        <v>1862</v>
      </c>
      <c r="P829" s="16">
        <v>582</v>
      </c>
      <c r="Q829">
        <v>23</v>
      </c>
      <c r="R829" t="str">
        <f t="shared" si="50"/>
        <v>OK</v>
      </c>
      <c r="S829" t="s">
        <v>2034</v>
      </c>
      <c r="T829" t="s">
        <v>2039</v>
      </c>
      <c r="U829" t="s">
        <v>2076</v>
      </c>
      <c r="V829" t="s">
        <v>2095</v>
      </c>
      <c r="W829" t="s">
        <v>2097</v>
      </c>
      <c r="X829">
        <v>4.7</v>
      </c>
      <c r="Y829">
        <f t="shared" si="51"/>
        <v>4.7</v>
      </c>
      <c r="Z829" s="14" t="str">
        <f>LEFT(Table1[[#This Row],[Rating After]],3)</f>
        <v>4.7</v>
      </c>
      <c r="AA829" s="11">
        <f>Table1[[#This Row],[Revenue ($)]]/(Table1[[#This Row],[Distance (KM)]])</f>
        <v>2.0597345132743361</v>
      </c>
    </row>
    <row r="830" spans="1:27" x14ac:dyDescent="0.3">
      <c r="A830" t="s">
        <v>186</v>
      </c>
      <c r="B830" s="1" t="s">
        <v>1186</v>
      </c>
      <c r="C830" s="1" t="s">
        <v>2106</v>
      </c>
      <c r="D830" s="1" t="s">
        <v>1198</v>
      </c>
      <c r="E830" s="1" t="str">
        <f t="shared" si="49"/>
        <v>2024/01/08</v>
      </c>
      <c r="F830" s="1" t="s">
        <v>1196</v>
      </c>
      <c r="G830" t="str">
        <f t="shared" si="52"/>
        <v>2024/01/08</v>
      </c>
      <c r="H830" s="13" t="s">
        <v>2161</v>
      </c>
      <c r="I830" s="7">
        <f>(Table1[[#This Row],[Actual Arrival]]-Table1[[#This Row],[Ezpected_Arrival_After]])*24</f>
        <v>15</v>
      </c>
      <c r="J830" s="7">
        <f>(Table1[[#This Row],[Actual_Arrival After]]-Table1[[#This Row],[Ezpected_Arrival_After]])</f>
        <v>0</v>
      </c>
      <c r="K830" s="7">
        <f>IF(Table1[[#This Row],[Actual_Arrival After]]&lt;=Table1[[#This Row],[Ezpected_Arrival_After]],1,0)</f>
        <v>1</v>
      </c>
      <c r="L830" s="7">
        <f>(Table1[[#This Row],[Actual_Arrival After]]-Table1[[#This Row],[Dispatch_After]])</f>
        <v>0</v>
      </c>
      <c r="M830" t="s">
        <v>2030</v>
      </c>
      <c r="N830">
        <v>166</v>
      </c>
      <c r="O830" s="16">
        <v>1281</v>
      </c>
      <c r="P830" s="16">
        <v>181</v>
      </c>
      <c r="Q830">
        <v>5</v>
      </c>
      <c r="R830" t="str">
        <f t="shared" si="50"/>
        <v>OK</v>
      </c>
      <c r="S830" t="s">
        <v>2035</v>
      </c>
      <c r="T830" t="s">
        <v>2040</v>
      </c>
      <c r="U830" t="s">
        <v>2072</v>
      </c>
      <c r="V830" t="s">
        <v>2094</v>
      </c>
      <c r="W830" t="s">
        <v>2097</v>
      </c>
      <c r="Y830">
        <f t="shared" si="51"/>
        <v>4.2263888888888879</v>
      </c>
      <c r="Z830" s="14" t="str">
        <f>LEFT(Table1[[#This Row],[Rating After]],3)</f>
        <v>4.2</v>
      </c>
      <c r="AA830" s="11">
        <f>Table1[[#This Row],[Revenue ($)]]/(Table1[[#This Row],[Distance (KM)]])</f>
        <v>7.7168674698795181</v>
      </c>
    </row>
    <row r="831" spans="1:27" x14ac:dyDescent="0.3">
      <c r="A831" t="s">
        <v>185</v>
      </c>
      <c r="B831" s="1" t="s">
        <v>1185</v>
      </c>
      <c r="C831" s="1" t="s">
        <v>2106</v>
      </c>
      <c r="D831" s="1" t="s">
        <v>1197</v>
      </c>
      <c r="E831" s="1" t="str">
        <f t="shared" si="49"/>
        <v>2024/01/08</v>
      </c>
      <c r="F831" s="1" t="s">
        <v>1195</v>
      </c>
      <c r="G831" t="str">
        <f t="shared" si="52"/>
        <v>2024/01/08</v>
      </c>
      <c r="H831" s="13" t="s">
        <v>2161</v>
      </c>
      <c r="I831" s="7">
        <f>(Table1[[#This Row],[Actual Arrival]]-Table1[[#This Row],[Ezpected_Arrival_After]])*24</f>
        <v>14.000000000058208</v>
      </c>
      <c r="J831" s="7">
        <f>(Table1[[#This Row],[Actual_Arrival After]]-Table1[[#This Row],[Ezpected_Arrival_After]])</f>
        <v>0</v>
      </c>
      <c r="K831" s="7">
        <f>IF(Table1[[#This Row],[Actual_Arrival After]]&lt;=Table1[[#This Row],[Ezpected_Arrival_After]],1,0)</f>
        <v>1</v>
      </c>
      <c r="L831" s="7">
        <f>(Table1[[#This Row],[Actual_Arrival After]]-Table1[[#This Row],[Dispatch_After]])</f>
        <v>0</v>
      </c>
      <c r="M831" t="s">
        <v>2032</v>
      </c>
      <c r="N831">
        <v>855</v>
      </c>
      <c r="O831" s="16">
        <v>792</v>
      </c>
      <c r="P831" s="16">
        <v>295</v>
      </c>
      <c r="Q831">
        <v>25</v>
      </c>
      <c r="R831" t="str">
        <f t="shared" si="50"/>
        <v>OK</v>
      </c>
      <c r="S831" t="s">
        <v>2033</v>
      </c>
      <c r="T831" t="s">
        <v>2039</v>
      </c>
      <c r="U831" t="s">
        <v>2050</v>
      </c>
      <c r="V831" t="s">
        <v>2092</v>
      </c>
      <c r="W831" t="s">
        <v>2096</v>
      </c>
      <c r="Y831">
        <f t="shared" si="51"/>
        <v>4.2649999999999979</v>
      </c>
      <c r="Z831" s="14" t="str">
        <f>LEFT(Table1[[#This Row],[Rating After]],3)</f>
        <v>4.2</v>
      </c>
      <c r="AA831" s="11">
        <f>Table1[[#This Row],[Revenue ($)]]/(Table1[[#This Row],[Distance (KM)]])</f>
        <v>0.9263157894736842</v>
      </c>
    </row>
    <row r="832" spans="1:27" x14ac:dyDescent="0.3">
      <c r="A832" t="s">
        <v>184</v>
      </c>
      <c r="B832" s="1" t="s">
        <v>1184</v>
      </c>
      <c r="C832" s="1" t="s">
        <v>2106</v>
      </c>
      <c r="D832" s="1" t="s">
        <v>1196</v>
      </c>
      <c r="E832" s="1" t="str">
        <f t="shared" si="49"/>
        <v>2024/01/08</v>
      </c>
      <c r="F832" s="1" t="s">
        <v>1194</v>
      </c>
      <c r="G832" t="str">
        <f t="shared" si="52"/>
        <v>2024/01/08</v>
      </c>
      <c r="H832" s="13" t="s">
        <v>2161</v>
      </c>
      <c r="I832" s="7">
        <f>(Table1[[#This Row],[Actual Arrival]]-Table1[[#This Row],[Ezpected_Arrival_After]])*24</f>
        <v>12.999999999941792</v>
      </c>
      <c r="J832" s="7">
        <f>(Table1[[#This Row],[Actual_Arrival After]]-Table1[[#This Row],[Ezpected_Arrival_After]])</f>
        <v>0</v>
      </c>
      <c r="K832" s="7">
        <f>IF(Table1[[#This Row],[Actual_Arrival After]]&lt;=Table1[[#This Row],[Ezpected_Arrival_After]],1,0)</f>
        <v>1</v>
      </c>
      <c r="L832" s="7">
        <f>(Table1[[#This Row],[Actual_Arrival After]]-Table1[[#This Row],[Dispatch_After]])</f>
        <v>0</v>
      </c>
      <c r="M832" t="s">
        <v>2031</v>
      </c>
      <c r="N832">
        <v>535</v>
      </c>
      <c r="O832" s="16">
        <v>1055</v>
      </c>
      <c r="P832" s="16">
        <v>527</v>
      </c>
      <c r="Q832">
        <v>19</v>
      </c>
      <c r="R832" t="str">
        <f t="shared" si="50"/>
        <v>OK</v>
      </c>
      <c r="S832" t="s">
        <v>2034</v>
      </c>
      <c r="T832" t="s">
        <v>2040</v>
      </c>
      <c r="U832" t="s">
        <v>2057</v>
      </c>
      <c r="V832" t="s">
        <v>2091</v>
      </c>
      <c r="W832" t="s">
        <v>2096</v>
      </c>
      <c r="Y832">
        <f t="shared" si="51"/>
        <v>4.3169491525423709</v>
      </c>
      <c r="Z832" s="14" t="str">
        <f>LEFT(Table1[[#This Row],[Rating After]],3)</f>
        <v>4.3</v>
      </c>
      <c r="AA832" s="11">
        <f>Table1[[#This Row],[Revenue ($)]]/(Table1[[#This Row],[Distance (KM)]])</f>
        <v>1.97196261682243</v>
      </c>
    </row>
    <row r="833" spans="1:27" x14ac:dyDescent="0.3">
      <c r="A833" t="s">
        <v>183</v>
      </c>
      <c r="B833" s="1" t="s">
        <v>1183</v>
      </c>
      <c r="C833" s="1" t="s">
        <v>2106</v>
      </c>
      <c r="D833" s="1" t="s">
        <v>1195</v>
      </c>
      <c r="E833" s="1" t="str">
        <f t="shared" si="49"/>
        <v>2024/01/08</v>
      </c>
      <c r="F833" s="1" t="s">
        <v>1193</v>
      </c>
      <c r="G833" t="str">
        <f t="shared" si="52"/>
        <v>2024/01/08</v>
      </c>
      <c r="H833" s="13" t="s">
        <v>2161</v>
      </c>
      <c r="I833" s="7">
        <f>(Table1[[#This Row],[Actual Arrival]]-Table1[[#This Row],[Ezpected_Arrival_After]])*24</f>
        <v>12</v>
      </c>
      <c r="J833" s="7">
        <f>(Table1[[#This Row],[Actual_Arrival After]]-Table1[[#This Row],[Ezpected_Arrival_After]])</f>
        <v>0</v>
      </c>
      <c r="K833" s="7">
        <f>IF(Table1[[#This Row],[Actual_Arrival After]]&lt;=Table1[[#This Row],[Ezpected_Arrival_After]],1,0)</f>
        <v>1</v>
      </c>
      <c r="L833" s="7">
        <f>(Table1[[#This Row],[Actual_Arrival After]]-Table1[[#This Row],[Dispatch_After]])</f>
        <v>0</v>
      </c>
      <c r="M833" t="s">
        <v>2028</v>
      </c>
      <c r="N833">
        <v>319</v>
      </c>
      <c r="O833" s="16">
        <v>3489</v>
      </c>
      <c r="P833" s="16">
        <v>678</v>
      </c>
      <c r="Q833">
        <v>21</v>
      </c>
      <c r="R833" t="str">
        <f t="shared" si="50"/>
        <v>OK</v>
      </c>
      <c r="S833" t="s">
        <v>2033</v>
      </c>
      <c r="T833" t="s">
        <v>2038</v>
      </c>
      <c r="U833" t="s">
        <v>2051</v>
      </c>
      <c r="V833" t="s">
        <v>2091</v>
      </c>
      <c r="W833" t="s">
        <v>2097</v>
      </c>
      <c r="Y833">
        <f t="shared" si="51"/>
        <v>4.2415584415584409</v>
      </c>
      <c r="Z833" s="14" t="str">
        <f>LEFT(Table1[[#This Row],[Rating After]],3)</f>
        <v>4.2</v>
      </c>
      <c r="AA833" s="11">
        <f>Table1[[#This Row],[Revenue ($)]]/(Table1[[#This Row],[Distance (KM)]])</f>
        <v>10.93730407523511</v>
      </c>
    </row>
    <row r="834" spans="1:27" x14ac:dyDescent="0.3">
      <c r="A834" t="s">
        <v>182</v>
      </c>
      <c r="B834" s="1" t="s">
        <v>1182</v>
      </c>
      <c r="C834" s="1" t="s">
        <v>2105</v>
      </c>
      <c r="D834" s="1" t="s">
        <v>1194</v>
      </c>
      <c r="E834" s="1" t="str">
        <f t="shared" ref="E834:E897" si="53">TEXT(D834,"yyyy/mm/dd")</f>
        <v>2024/01/08</v>
      </c>
      <c r="F834" s="1" t="s">
        <v>1192</v>
      </c>
      <c r="G834" t="str">
        <f t="shared" si="52"/>
        <v>2024/01/08</v>
      </c>
      <c r="H834" s="13" t="s">
        <v>2161</v>
      </c>
      <c r="I834" s="7">
        <f>(Table1[[#This Row],[Actual Arrival]]-Table1[[#This Row],[Ezpected_Arrival_After]])*24</f>
        <v>11.000000000058208</v>
      </c>
      <c r="J834" s="7">
        <f>(Table1[[#This Row],[Actual_Arrival After]]-Table1[[#This Row],[Ezpected_Arrival_After]])</f>
        <v>0</v>
      </c>
      <c r="K834" s="7">
        <f>IF(Table1[[#This Row],[Actual_Arrival After]]&lt;=Table1[[#This Row],[Ezpected_Arrival_After]],1,0)</f>
        <v>1</v>
      </c>
      <c r="L834" s="7">
        <f>(Table1[[#This Row],[Actual_Arrival After]]-Table1[[#This Row],[Dispatch_After]])</f>
        <v>1</v>
      </c>
      <c r="M834" t="s">
        <v>2030</v>
      </c>
      <c r="N834">
        <v>339</v>
      </c>
      <c r="O834" s="16">
        <v>3666</v>
      </c>
      <c r="P834" s="16">
        <v>645</v>
      </c>
      <c r="Q834">
        <v>1</v>
      </c>
      <c r="R834" t="str">
        <f t="shared" ref="R834:R897" si="54">IF(Q834&lt;=0, "Flag Record", "OK")</f>
        <v>OK</v>
      </c>
      <c r="S834" t="s">
        <v>2033</v>
      </c>
      <c r="T834" t="s">
        <v>2039</v>
      </c>
      <c r="U834" t="s">
        <v>2074</v>
      </c>
      <c r="V834" t="s">
        <v>2093</v>
      </c>
      <c r="W834" t="s">
        <v>2097</v>
      </c>
      <c r="X834">
        <v>4</v>
      </c>
      <c r="Y834">
        <f t="shared" ref="Y834:Y897" si="55">IF(ISBLANK(X834), AVERAGEIFS(X:X, V:V, V834, W:W, W834), X834)</f>
        <v>4</v>
      </c>
      <c r="Z834" s="14" t="str">
        <f>LEFT(Table1[[#This Row],[Rating After]],3)</f>
        <v>4</v>
      </c>
      <c r="AA834" s="11">
        <f>Table1[[#This Row],[Revenue ($)]]/(Table1[[#This Row],[Distance (KM)]])</f>
        <v>10.814159292035399</v>
      </c>
    </row>
    <row r="835" spans="1:27" x14ac:dyDescent="0.3">
      <c r="A835" t="s">
        <v>181</v>
      </c>
      <c r="B835" s="1" t="s">
        <v>1181</v>
      </c>
      <c r="C835" s="1" t="s">
        <v>2105</v>
      </c>
      <c r="D835" s="1" t="s">
        <v>1193</v>
      </c>
      <c r="E835" s="1" t="str">
        <f t="shared" si="53"/>
        <v>2024/01/08</v>
      </c>
      <c r="F835" s="1" t="s">
        <v>1191</v>
      </c>
      <c r="G835" t="str">
        <f t="shared" si="52"/>
        <v>2024/01/08</v>
      </c>
      <c r="H835" s="13" t="s">
        <v>2161</v>
      </c>
      <c r="I835" s="7">
        <f>(Table1[[#This Row],[Actual Arrival]]-Table1[[#This Row],[Ezpected_Arrival_After]])*24</f>
        <v>9.9999999999417923</v>
      </c>
      <c r="J835" s="7">
        <f>(Table1[[#This Row],[Actual_Arrival After]]-Table1[[#This Row],[Ezpected_Arrival_After]])</f>
        <v>0</v>
      </c>
      <c r="K835" s="7">
        <f>IF(Table1[[#This Row],[Actual_Arrival After]]&lt;=Table1[[#This Row],[Ezpected_Arrival_After]],1,0)</f>
        <v>1</v>
      </c>
      <c r="L835" s="7">
        <f>(Table1[[#This Row],[Actual_Arrival After]]-Table1[[#This Row],[Dispatch_After]])</f>
        <v>1</v>
      </c>
      <c r="M835" t="s">
        <v>2027</v>
      </c>
      <c r="N835">
        <v>847</v>
      </c>
      <c r="O835" s="16">
        <v>4151</v>
      </c>
      <c r="P835" s="16">
        <v>203</v>
      </c>
      <c r="Q835">
        <v>8</v>
      </c>
      <c r="R835" t="str">
        <f t="shared" si="54"/>
        <v>OK</v>
      </c>
      <c r="S835" t="s">
        <v>2036</v>
      </c>
      <c r="T835" t="s">
        <v>2040</v>
      </c>
      <c r="U835" t="s">
        <v>2051</v>
      </c>
      <c r="V835" t="s">
        <v>2095</v>
      </c>
      <c r="W835" t="s">
        <v>2096</v>
      </c>
      <c r="X835">
        <v>4.2</v>
      </c>
      <c r="Y835">
        <f t="shared" si="55"/>
        <v>4.2</v>
      </c>
      <c r="Z835" s="14" t="str">
        <f>LEFT(Table1[[#This Row],[Rating After]],3)</f>
        <v>4.2</v>
      </c>
      <c r="AA835" s="11">
        <f>Table1[[#This Row],[Revenue ($)]]/(Table1[[#This Row],[Distance (KM)]])</f>
        <v>4.9008264462809921</v>
      </c>
    </row>
    <row r="836" spans="1:27" x14ac:dyDescent="0.3">
      <c r="A836" t="s">
        <v>180</v>
      </c>
      <c r="B836" s="1" t="s">
        <v>1180</v>
      </c>
      <c r="C836" s="1" t="s">
        <v>2105</v>
      </c>
      <c r="D836" s="1" t="s">
        <v>1192</v>
      </c>
      <c r="E836" s="1" t="str">
        <f t="shared" si="53"/>
        <v>2024/01/08</v>
      </c>
      <c r="F836" s="1" t="s">
        <v>1190</v>
      </c>
      <c r="G836" t="str">
        <f t="shared" si="52"/>
        <v>2024/01/08</v>
      </c>
      <c r="H836" s="13" t="s">
        <v>2161</v>
      </c>
      <c r="I836" s="7">
        <f>(Table1[[#This Row],[Actual Arrival]]-Table1[[#This Row],[Ezpected_Arrival_After]])*24</f>
        <v>9</v>
      </c>
      <c r="J836" s="7">
        <f>(Table1[[#This Row],[Actual_Arrival After]]-Table1[[#This Row],[Ezpected_Arrival_After]])</f>
        <v>0</v>
      </c>
      <c r="K836" s="7">
        <f>IF(Table1[[#This Row],[Actual_Arrival After]]&lt;=Table1[[#This Row],[Ezpected_Arrival_After]],1,0)</f>
        <v>1</v>
      </c>
      <c r="L836" s="7">
        <f>(Table1[[#This Row],[Actual_Arrival After]]-Table1[[#This Row],[Dispatch_After]])</f>
        <v>1</v>
      </c>
      <c r="M836" t="s">
        <v>2030</v>
      </c>
      <c r="N836">
        <v>584</v>
      </c>
      <c r="O836" s="16">
        <v>1657</v>
      </c>
      <c r="P836" s="16">
        <v>452</v>
      </c>
      <c r="Q836">
        <v>24</v>
      </c>
      <c r="R836" t="str">
        <f t="shared" si="54"/>
        <v>OK</v>
      </c>
      <c r="S836" t="s">
        <v>2033</v>
      </c>
      <c r="T836" t="s">
        <v>2039</v>
      </c>
      <c r="U836" t="s">
        <v>2090</v>
      </c>
      <c r="V836" t="s">
        <v>2092</v>
      </c>
      <c r="W836" t="s">
        <v>2096</v>
      </c>
      <c r="X836">
        <v>4.2</v>
      </c>
      <c r="Y836">
        <f t="shared" si="55"/>
        <v>4.2</v>
      </c>
      <c r="Z836" s="14" t="str">
        <f>LEFT(Table1[[#This Row],[Rating After]],3)</f>
        <v>4.2</v>
      </c>
      <c r="AA836" s="11">
        <f>Table1[[#This Row],[Revenue ($)]]/(Table1[[#This Row],[Distance (KM)]])</f>
        <v>2.8373287671232879</v>
      </c>
    </row>
    <row r="837" spans="1:27" x14ac:dyDescent="0.3">
      <c r="A837" t="s">
        <v>179</v>
      </c>
      <c r="B837" s="1" t="s">
        <v>1179</v>
      </c>
      <c r="C837" s="1" t="s">
        <v>2105</v>
      </c>
      <c r="D837" s="1" t="s">
        <v>1191</v>
      </c>
      <c r="E837" s="1" t="str">
        <f t="shared" si="53"/>
        <v>2024/01/08</v>
      </c>
      <c r="F837" s="1" t="s">
        <v>1189</v>
      </c>
      <c r="G837" t="str">
        <f t="shared" si="52"/>
        <v>2024/01/08</v>
      </c>
      <c r="H837" s="13" t="s">
        <v>2161</v>
      </c>
      <c r="I837" s="7">
        <f>(Table1[[#This Row],[Actual Arrival]]-Table1[[#This Row],[Ezpected_Arrival_After]])*24</f>
        <v>8.0000000000582077</v>
      </c>
      <c r="J837" s="7">
        <f>(Table1[[#This Row],[Actual_Arrival After]]-Table1[[#This Row],[Ezpected_Arrival_After]])</f>
        <v>0</v>
      </c>
      <c r="K837" s="7">
        <f>IF(Table1[[#This Row],[Actual_Arrival After]]&lt;=Table1[[#This Row],[Ezpected_Arrival_After]],1,0)</f>
        <v>1</v>
      </c>
      <c r="L837" s="7">
        <f>(Table1[[#This Row],[Actual_Arrival After]]-Table1[[#This Row],[Dispatch_After]])</f>
        <v>1</v>
      </c>
      <c r="M837" t="s">
        <v>2028</v>
      </c>
      <c r="N837">
        <v>772</v>
      </c>
      <c r="O837" s="16">
        <v>1335</v>
      </c>
      <c r="P837" s="16">
        <v>570</v>
      </c>
      <c r="Q837">
        <v>2</v>
      </c>
      <c r="R837" t="str">
        <f t="shared" si="54"/>
        <v>OK</v>
      </c>
      <c r="S837" t="s">
        <v>2035</v>
      </c>
      <c r="T837" t="s">
        <v>2039</v>
      </c>
      <c r="U837" t="s">
        <v>2049</v>
      </c>
      <c r="V837" t="s">
        <v>2093</v>
      </c>
      <c r="W837" t="s">
        <v>2097</v>
      </c>
      <c r="X837">
        <v>4</v>
      </c>
      <c r="Y837">
        <f t="shared" si="55"/>
        <v>4</v>
      </c>
      <c r="Z837" s="14" t="str">
        <f>LEFT(Table1[[#This Row],[Rating After]],3)</f>
        <v>4</v>
      </c>
      <c r="AA837" s="11">
        <f>Table1[[#This Row],[Revenue ($)]]/(Table1[[#This Row],[Distance (KM)]])</f>
        <v>1.7292746113989637</v>
      </c>
    </row>
    <row r="838" spans="1:27" x14ac:dyDescent="0.3">
      <c r="A838" t="s">
        <v>178</v>
      </c>
      <c r="B838" s="1" t="s">
        <v>1178</v>
      </c>
      <c r="C838" s="1" t="s">
        <v>2105</v>
      </c>
      <c r="D838" s="1" t="s">
        <v>1190</v>
      </c>
      <c r="E838" s="1" t="str">
        <f t="shared" si="53"/>
        <v>2024/01/08</v>
      </c>
      <c r="F838" s="1" t="s">
        <v>1188</v>
      </c>
      <c r="G838" t="str">
        <f t="shared" si="52"/>
        <v>2024/01/08</v>
      </c>
      <c r="H838" s="13" t="s">
        <v>2161</v>
      </c>
      <c r="I838" s="7">
        <f>(Table1[[#This Row],[Actual Arrival]]-Table1[[#This Row],[Ezpected_Arrival_After]])*24</f>
        <v>6.9999999999417923</v>
      </c>
      <c r="J838" s="7">
        <f>(Table1[[#This Row],[Actual_Arrival After]]-Table1[[#This Row],[Ezpected_Arrival_After]])</f>
        <v>0</v>
      </c>
      <c r="K838" s="7">
        <f>IF(Table1[[#This Row],[Actual_Arrival After]]&lt;=Table1[[#This Row],[Ezpected_Arrival_After]],1,0)</f>
        <v>1</v>
      </c>
      <c r="L838" s="7">
        <f>(Table1[[#This Row],[Actual_Arrival After]]-Table1[[#This Row],[Dispatch_After]])</f>
        <v>1</v>
      </c>
      <c r="M838" t="s">
        <v>2029</v>
      </c>
      <c r="N838">
        <v>58</v>
      </c>
      <c r="O838" s="16">
        <v>734</v>
      </c>
      <c r="P838" s="16">
        <v>295</v>
      </c>
      <c r="Q838">
        <v>8</v>
      </c>
      <c r="R838" t="str">
        <f t="shared" si="54"/>
        <v>OK</v>
      </c>
      <c r="S838" t="s">
        <v>2036</v>
      </c>
      <c r="T838" t="s">
        <v>2037</v>
      </c>
      <c r="U838" t="s">
        <v>2090</v>
      </c>
      <c r="V838" t="s">
        <v>2091</v>
      </c>
      <c r="W838" t="s">
        <v>2096</v>
      </c>
      <c r="X838">
        <v>4.5</v>
      </c>
      <c r="Y838">
        <f t="shared" si="55"/>
        <v>4.5</v>
      </c>
      <c r="Z838" s="14" t="str">
        <f>LEFT(Table1[[#This Row],[Rating After]],3)</f>
        <v>4.5</v>
      </c>
      <c r="AA838" s="11">
        <f>Table1[[#This Row],[Revenue ($)]]/(Table1[[#This Row],[Distance (KM)]])</f>
        <v>12.655172413793103</v>
      </c>
    </row>
    <row r="839" spans="1:27" x14ac:dyDescent="0.3">
      <c r="A839" t="s">
        <v>177</v>
      </c>
      <c r="B839" s="1" t="s">
        <v>1177</v>
      </c>
      <c r="C839" s="1" t="s">
        <v>2105</v>
      </c>
      <c r="D839" s="1" t="s">
        <v>1189</v>
      </c>
      <c r="E839" s="1" t="str">
        <f t="shared" si="53"/>
        <v>2024/01/08</v>
      </c>
      <c r="F839" s="1" t="s">
        <v>1187</v>
      </c>
      <c r="G839" t="str">
        <f t="shared" si="52"/>
        <v>2024/01/08</v>
      </c>
      <c r="H839" s="13" t="s">
        <v>2161</v>
      </c>
      <c r="I839" s="7">
        <f>(Table1[[#This Row],[Actual Arrival]]-Table1[[#This Row],[Ezpected_Arrival_After]])*24</f>
        <v>6</v>
      </c>
      <c r="J839" s="7">
        <f>(Table1[[#This Row],[Actual_Arrival After]]-Table1[[#This Row],[Ezpected_Arrival_After]])</f>
        <v>0</v>
      </c>
      <c r="K839" s="7">
        <f>IF(Table1[[#This Row],[Actual_Arrival After]]&lt;=Table1[[#This Row],[Ezpected_Arrival_After]],1,0)</f>
        <v>1</v>
      </c>
      <c r="L839" s="7">
        <f>(Table1[[#This Row],[Actual_Arrival After]]-Table1[[#This Row],[Dispatch_After]])</f>
        <v>1</v>
      </c>
      <c r="M839" t="s">
        <v>2031</v>
      </c>
      <c r="N839">
        <v>729</v>
      </c>
      <c r="O839" s="16">
        <v>563</v>
      </c>
      <c r="P839" s="16">
        <v>458</v>
      </c>
      <c r="Q839">
        <v>21</v>
      </c>
      <c r="R839" t="str">
        <f t="shared" si="54"/>
        <v>OK</v>
      </c>
      <c r="S839" t="s">
        <v>2034</v>
      </c>
      <c r="T839" t="s">
        <v>2038</v>
      </c>
      <c r="U839" t="s">
        <v>2046</v>
      </c>
      <c r="V839" t="s">
        <v>2094</v>
      </c>
      <c r="W839" t="s">
        <v>2097</v>
      </c>
      <c r="X839">
        <v>3.8</v>
      </c>
      <c r="Y839">
        <f t="shared" si="55"/>
        <v>3.8</v>
      </c>
      <c r="Z839" s="14" t="str">
        <f>LEFT(Table1[[#This Row],[Rating After]],3)</f>
        <v>3.8</v>
      </c>
      <c r="AA839" s="11">
        <f>Table1[[#This Row],[Revenue ($)]]/(Table1[[#This Row],[Distance (KM)]])</f>
        <v>0.77229080932784633</v>
      </c>
    </row>
    <row r="840" spans="1:27" x14ac:dyDescent="0.3">
      <c r="A840" t="s">
        <v>176</v>
      </c>
      <c r="B840" s="1" t="s">
        <v>1176</v>
      </c>
      <c r="C840" s="1" t="s">
        <v>2105</v>
      </c>
      <c r="D840" s="1" t="s">
        <v>1188</v>
      </c>
      <c r="E840" s="1" t="str">
        <f t="shared" si="53"/>
        <v>2024/01/08</v>
      </c>
      <c r="F840" s="1" t="s">
        <v>1186</v>
      </c>
      <c r="G840" t="str">
        <f t="shared" si="52"/>
        <v>2024/01/08</v>
      </c>
      <c r="H840" s="13" t="s">
        <v>2161</v>
      </c>
      <c r="I840" s="7">
        <f>(Table1[[#This Row],[Actual Arrival]]-Table1[[#This Row],[Ezpected_Arrival_After]])*24</f>
        <v>5.0000000000582077</v>
      </c>
      <c r="J840" s="7">
        <f>(Table1[[#This Row],[Actual_Arrival After]]-Table1[[#This Row],[Ezpected_Arrival_After]])</f>
        <v>0</v>
      </c>
      <c r="K840" s="7">
        <f>IF(Table1[[#This Row],[Actual_Arrival After]]&lt;=Table1[[#This Row],[Ezpected_Arrival_After]],1,0)</f>
        <v>1</v>
      </c>
      <c r="L840" s="7">
        <f>(Table1[[#This Row],[Actual_Arrival After]]-Table1[[#This Row],[Dispatch_After]])</f>
        <v>1</v>
      </c>
      <c r="M840" t="s">
        <v>2030</v>
      </c>
      <c r="N840">
        <v>999</v>
      </c>
      <c r="O840" s="16">
        <v>3232</v>
      </c>
      <c r="P840" s="16">
        <v>708</v>
      </c>
      <c r="Q840">
        <v>24</v>
      </c>
      <c r="R840" t="str">
        <f t="shared" si="54"/>
        <v>OK</v>
      </c>
      <c r="S840" t="s">
        <v>2033</v>
      </c>
      <c r="T840" t="s">
        <v>2039</v>
      </c>
      <c r="U840" t="s">
        <v>2043</v>
      </c>
      <c r="V840" t="s">
        <v>2093</v>
      </c>
      <c r="W840" t="s">
        <v>2096</v>
      </c>
      <c r="X840">
        <v>3.8</v>
      </c>
      <c r="Y840">
        <f t="shared" si="55"/>
        <v>3.8</v>
      </c>
      <c r="Z840" s="14" t="str">
        <f>LEFT(Table1[[#This Row],[Rating After]],3)</f>
        <v>3.8</v>
      </c>
      <c r="AA840" s="11">
        <f>Table1[[#This Row],[Revenue ($)]]/(Table1[[#This Row],[Distance (KM)]])</f>
        <v>3.2352352352352352</v>
      </c>
    </row>
    <row r="841" spans="1:27" x14ac:dyDescent="0.3">
      <c r="A841" t="s">
        <v>175</v>
      </c>
      <c r="B841" s="1" t="s">
        <v>1175</v>
      </c>
      <c r="C841" s="1" t="s">
        <v>2105</v>
      </c>
      <c r="D841" s="1" t="s">
        <v>1187</v>
      </c>
      <c r="E841" s="1" t="str">
        <f t="shared" si="53"/>
        <v>2024/01/08</v>
      </c>
      <c r="F841" s="1" t="s">
        <v>1185</v>
      </c>
      <c r="G841" t="str">
        <f t="shared" ref="G841:G904" si="56">TEXT(F841,"yyyy/mm/dd")</f>
        <v>2024/01/08</v>
      </c>
      <c r="H841" s="13" t="s">
        <v>2161</v>
      </c>
      <c r="I841" s="7">
        <f>(Table1[[#This Row],[Actual Arrival]]-Table1[[#This Row],[Ezpected_Arrival_After]])*24</f>
        <v>3.9999999999417923</v>
      </c>
      <c r="J841" s="7">
        <f>(Table1[[#This Row],[Actual_Arrival After]]-Table1[[#This Row],[Ezpected_Arrival_After]])</f>
        <v>0</v>
      </c>
      <c r="K841" s="7">
        <f>IF(Table1[[#This Row],[Actual_Arrival After]]&lt;=Table1[[#This Row],[Ezpected_Arrival_After]],1,0)</f>
        <v>1</v>
      </c>
      <c r="L841" s="7">
        <f>(Table1[[#This Row],[Actual_Arrival After]]-Table1[[#This Row],[Dispatch_After]])</f>
        <v>1</v>
      </c>
      <c r="M841" t="s">
        <v>2032</v>
      </c>
      <c r="N841">
        <v>398</v>
      </c>
      <c r="O841" s="16">
        <v>1934</v>
      </c>
      <c r="P841" s="16">
        <v>718</v>
      </c>
      <c r="Q841">
        <v>24</v>
      </c>
      <c r="R841" t="str">
        <f t="shared" si="54"/>
        <v>OK</v>
      </c>
      <c r="S841" t="s">
        <v>2035</v>
      </c>
      <c r="T841" t="s">
        <v>2039</v>
      </c>
      <c r="U841" t="s">
        <v>2048</v>
      </c>
      <c r="V841" t="s">
        <v>2093</v>
      </c>
      <c r="W841" t="s">
        <v>2096</v>
      </c>
      <c r="Y841">
        <f t="shared" si="55"/>
        <v>4.2184210526315784</v>
      </c>
      <c r="Z841" s="14" t="str">
        <f>LEFT(Table1[[#This Row],[Rating After]],3)</f>
        <v>4.2</v>
      </c>
      <c r="AA841" s="11">
        <f>Table1[[#This Row],[Revenue ($)]]/(Table1[[#This Row],[Distance (KM)]])</f>
        <v>4.8592964824120601</v>
      </c>
    </row>
    <row r="842" spans="1:27" x14ac:dyDescent="0.3">
      <c r="A842" t="s">
        <v>174</v>
      </c>
      <c r="B842" s="1" t="s">
        <v>1174</v>
      </c>
      <c r="C842" s="1" t="s">
        <v>2105</v>
      </c>
      <c r="D842" s="1" t="s">
        <v>1186</v>
      </c>
      <c r="E842" s="1" t="str">
        <f t="shared" si="53"/>
        <v>2024/01/08</v>
      </c>
      <c r="F842" s="1" t="s">
        <v>1184</v>
      </c>
      <c r="G842" t="str">
        <f t="shared" si="56"/>
        <v>2024/01/08</v>
      </c>
      <c r="H842" s="13" t="s">
        <v>2161</v>
      </c>
      <c r="I842" s="7">
        <f>(Table1[[#This Row],[Actual Arrival]]-Table1[[#This Row],[Ezpected_Arrival_After]])*24</f>
        <v>3</v>
      </c>
      <c r="J842" s="7">
        <f>(Table1[[#This Row],[Actual_Arrival After]]-Table1[[#This Row],[Ezpected_Arrival_After]])</f>
        <v>0</v>
      </c>
      <c r="K842" s="7">
        <f>IF(Table1[[#This Row],[Actual_Arrival After]]&lt;=Table1[[#This Row],[Ezpected_Arrival_After]],1,0)</f>
        <v>1</v>
      </c>
      <c r="L842" s="7">
        <f>(Table1[[#This Row],[Actual_Arrival After]]-Table1[[#This Row],[Dispatch_After]])</f>
        <v>1</v>
      </c>
      <c r="M842" t="s">
        <v>2027</v>
      </c>
      <c r="N842">
        <v>93</v>
      </c>
      <c r="O842" s="16">
        <v>3144</v>
      </c>
      <c r="P842" s="16">
        <v>454</v>
      </c>
      <c r="Q842">
        <v>12</v>
      </c>
      <c r="R842" t="str">
        <f t="shared" si="54"/>
        <v>OK</v>
      </c>
      <c r="S842" t="s">
        <v>2033</v>
      </c>
      <c r="T842" t="s">
        <v>2039</v>
      </c>
      <c r="U842" t="s">
        <v>2064</v>
      </c>
      <c r="V842" t="s">
        <v>2093</v>
      </c>
      <c r="W842" t="s">
        <v>2096</v>
      </c>
      <c r="X842">
        <v>4</v>
      </c>
      <c r="Y842">
        <f t="shared" si="55"/>
        <v>4</v>
      </c>
      <c r="Z842" s="14" t="str">
        <f>LEFT(Table1[[#This Row],[Rating After]],3)</f>
        <v>4</v>
      </c>
      <c r="AA842" s="11">
        <f>Table1[[#This Row],[Revenue ($)]]/(Table1[[#This Row],[Distance (KM)]])</f>
        <v>33.806451612903224</v>
      </c>
    </row>
    <row r="843" spans="1:27" x14ac:dyDescent="0.3">
      <c r="A843" t="s">
        <v>173</v>
      </c>
      <c r="B843" s="1" t="s">
        <v>1173</v>
      </c>
      <c r="C843" s="1" t="s">
        <v>2105</v>
      </c>
      <c r="D843" s="1" t="s">
        <v>1185</v>
      </c>
      <c r="E843" s="1" t="str">
        <f t="shared" si="53"/>
        <v>2024/01/08</v>
      </c>
      <c r="F843" s="1" t="s">
        <v>1183</v>
      </c>
      <c r="G843" t="str">
        <f t="shared" si="56"/>
        <v>2024/01/08</v>
      </c>
      <c r="H843" s="13" t="s">
        <v>2161</v>
      </c>
      <c r="I843" s="7">
        <f>(Table1[[#This Row],[Actual Arrival]]-Table1[[#This Row],[Ezpected_Arrival_After]])*24</f>
        <v>2.0000000000582077</v>
      </c>
      <c r="J843" s="7">
        <f>(Table1[[#This Row],[Actual_Arrival After]]-Table1[[#This Row],[Ezpected_Arrival_After]])</f>
        <v>0</v>
      </c>
      <c r="K843" s="7">
        <f>IF(Table1[[#This Row],[Actual_Arrival After]]&lt;=Table1[[#This Row],[Ezpected_Arrival_After]],1,0)</f>
        <v>1</v>
      </c>
      <c r="L843" s="7">
        <f>(Table1[[#This Row],[Actual_Arrival After]]-Table1[[#This Row],[Dispatch_After]])</f>
        <v>1</v>
      </c>
      <c r="M843" t="s">
        <v>2032</v>
      </c>
      <c r="N843">
        <v>96</v>
      </c>
      <c r="O843" s="16">
        <v>4846</v>
      </c>
      <c r="P843" s="16">
        <v>388</v>
      </c>
      <c r="Q843">
        <v>27</v>
      </c>
      <c r="R843" t="str">
        <f t="shared" si="54"/>
        <v>OK</v>
      </c>
      <c r="S843" t="s">
        <v>2034</v>
      </c>
      <c r="T843" t="s">
        <v>2038</v>
      </c>
      <c r="U843" t="s">
        <v>2049</v>
      </c>
      <c r="V843" t="s">
        <v>2091</v>
      </c>
      <c r="W843" t="s">
        <v>2097</v>
      </c>
      <c r="X843">
        <v>4.2</v>
      </c>
      <c r="Y843">
        <f t="shared" si="55"/>
        <v>4.2</v>
      </c>
      <c r="Z843" s="14" t="str">
        <f>LEFT(Table1[[#This Row],[Rating After]],3)</f>
        <v>4.2</v>
      </c>
      <c r="AA843" s="11">
        <f>Table1[[#This Row],[Revenue ($)]]/(Table1[[#This Row],[Distance (KM)]])</f>
        <v>50.479166666666664</v>
      </c>
    </row>
    <row r="844" spans="1:27" x14ac:dyDescent="0.3">
      <c r="A844" t="s">
        <v>172</v>
      </c>
      <c r="B844" s="1" t="s">
        <v>1172</v>
      </c>
      <c r="C844" s="1" t="s">
        <v>2105</v>
      </c>
      <c r="D844" s="1" t="s">
        <v>1184</v>
      </c>
      <c r="E844" s="1" t="str">
        <f t="shared" si="53"/>
        <v>2024/01/08</v>
      </c>
      <c r="F844" s="1" t="s">
        <v>1182</v>
      </c>
      <c r="G844" t="str">
        <f t="shared" si="56"/>
        <v>2024/01/07</v>
      </c>
      <c r="H844" s="13" t="s">
        <v>2161</v>
      </c>
      <c r="I844" s="7">
        <f>(Table1[[#This Row],[Actual Arrival]]-Table1[[#This Row],[Ezpected_Arrival_After]])*24</f>
        <v>24.999999999941792</v>
      </c>
      <c r="J844" s="7">
        <f>(Table1[[#This Row],[Actual_Arrival After]]-Table1[[#This Row],[Ezpected_Arrival_After]])</f>
        <v>1</v>
      </c>
      <c r="K844" s="7">
        <f>IF(Table1[[#This Row],[Actual_Arrival After]]&lt;=Table1[[#This Row],[Ezpected_Arrival_After]],1,0)</f>
        <v>0</v>
      </c>
      <c r="L844" s="7">
        <f>(Table1[[#This Row],[Actual_Arrival After]]-Table1[[#This Row],[Dispatch_After]])</f>
        <v>1</v>
      </c>
      <c r="M844" t="s">
        <v>2029</v>
      </c>
      <c r="N844">
        <v>242</v>
      </c>
      <c r="O844" s="16">
        <v>2302</v>
      </c>
      <c r="P844" s="16">
        <v>535</v>
      </c>
      <c r="Q844">
        <v>26</v>
      </c>
      <c r="R844" t="str">
        <f t="shared" si="54"/>
        <v>OK</v>
      </c>
      <c r="S844" t="s">
        <v>2035</v>
      </c>
      <c r="T844" t="s">
        <v>2038</v>
      </c>
      <c r="U844" t="s">
        <v>2081</v>
      </c>
      <c r="V844" t="s">
        <v>2095</v>
      </c>
      <c r="W844" t="s">
        <v>2097</v>
      </c>
      <c r="X844">
        <v>4.7</v>
      </c>
      <c r="Y844">
        <f t="shared" si="55"/>
        <v>4.7</v>
      </c>
      <c r="Z844" s="14" t="str">
        <f>LEFT(Table1[[#This Row],[Rating After]],3)</f>
        <v>4.7</v>
      </c>
      <c r="AA844" s="11">
        <f>Table1[[#This Row],[Revenue ($)]]/(Table1[[#This Row],[Distance (KM)]])</f>
        <v>9.5123966942148765</v>
      </c>
    </row>
    <row r="845" spans="1:27" x14ac:dyDescent="0.3">
      <c r="A845" t="s">
        <v>171</v>
      </c>
      <c r="B845" s="1" t="s">
        <v>1171</v>
      </c>
      <c r="C845" s="1" t="s">
        <v>2105</v>
      </c>
      <c r="D845" s="1" t="s">
        <v>1183</v>
      </c>
      <c r="E845" s="1" t="str">
        <f t="shared" si="53"/>
        <v>2024/01/08</v>
      </c>
      <c r="F845" s="1" t="s">
        <v>1181</v>
      </c>
      <c r="G845" t="str">
        <f t="shared" si="56"/>
        <v>2024/01/07</v>
      </c>
      <c r="H845" s="13" t="s">
        <v>2161</v>
      </c>
      <c r="I845" s="7">
        <f>(Table1[[#This Row],[Actual Arrival]]-Table1[[#This Row],[Ezpected_Arrival_After]])*24</f>
        <v>24</v>
      </c>
      <c r="J845" s="7">
        <f>(Table1[[#This Row],[Actual_Arrival After]]-Table1[[#This Row],[Ezpected_Arrival_After]])</f>
        <v>1</v>
      </c>
      <c r="K845" s="7">
        <f>IF(Table1[[#This Row],[Actual_Arrival After]]&lt;=Table1[[#This Row],[Ezpected_Arrival_After]],1,0)</f>
        <v>0</v>
      </c>
      <c r="L845" s="7">
        <f>(Table1[[#This Row],[Actual_Arrival After]]-Table1[[#This Row],[Dispatch_After]])</f>
        <v>1</v>
      </c>
      <c r="M845" t="s">
        <v>2029</v>
      </c>
      <c r="N845">
        <v>387</v>
      </c>
      <c r="O845" s="16">
        <v>3197</v>
      </c>
      <c r="P845" s="16">
        <v>149</v>
      </c>
      <c r="Q845">
        <v>9</v>
      </c>
      <c r="R845" t="str">
        <f t="shared" si="54"/>
        <v>OK</v>
      </c>
      <c r="S845" t="s">
        <v>2035</v>
      </c>
      <c r="T845" t="s">
        <v>2037</v>
      </c>
      <c r="U845" t="s">
        <v>2058</v>
      </c>
      <c r="V845" t="s">
        <v>2094</v>
      </c>
      <c r="W845" t="s">
        <v>2097</v>
      </c>
      <c r="X845">
        <v>4.7</v>
      </c>
      <c r="Y845">
        <f t="shared" si="55"/>
        <v>4.7</v>
      </c>
      <c r="Z845" s="14" t="str">
        <f>LEFT(Table1[[#This Row],[Rating After]],3)</f>
        <v>4.7</v>
      </c>
      <c r="AA845" s="11">
        <f>Table1[[#This Row],[Revenue ($)]]/(Table1[[#This Row],[Distance (KM)]])</f>
        <v>8.2609819121447021</v>
      </c>
    </row>
    <row r="846" spans="1:27" x14ac:dyDescent="0.3">
      <c r="A846" t="s">
        <v>170</v>
      </c>
      <c r="B846" s="1" t="s">
        <v>1170</v>
      </c>
      <c r="C846" s="1" t="s">
        <v>2105</v>
      </c>
      <c r="D846" s="1" t="s">
        <v>1182</v>
      </c>
      <c r="E846" s="1" t="str">
        <f t="shared" si="53"/>
        <v>2024/01/07</v>
      </c>
      <c r="F846" s="1" t="s">
        <v>1180</v>
      </c>
      <c r="G846" t="str">
        <f t="shared" si="56"/>
        <v>2024/01/07</v>
      </c>
      <c r="H846" s="13" t="s">
        <v>2161</v>
      </c>
      <c r="I846" s="7">
        <f>(Table1[[#This Row],[Actual Arrival]]-Table1[[#This Row],[Ezpected_Arrival_After]])*24</f>
        <v>23.000000000058208</v>
      </c>
      <c r="J846" s="7">
        <f>(Table1[[#This Row],[Actual_Arrival After]]-Table1[[#This Row],[Ezpected_Arrival_After]])</f>
        <v>0</v>
      </c>
      <c r="K846" s="7">
        <f>IF(Table1[[#This Row],[Actual_Arrival After]]&lt;=Table1[[#This Row],[Ezpected_Arrival_After]],1,0)</f>
        <v>1</v>
      </c>
      <c r="L846" s="7">
        <f>(Table1[[#This Row],[Actual_Arrival After]]-Table1[[#This Row],[Dispatch_After]])</f>
        <v>0</v>
      </c>
      <c r="M846" t="s">
        <v>2030</v>
      </c>
      <c r="N846">
        <v>326</v>
      </c>
      <c r="O846" s="16">
        <v>4767</v>
      </c>
      <c r="P846" s="16">
        <v>191</v>
      </c>
      <c r="Q846">
        <v>13</v>
      </c>
      <c r="R846" t="str">
        <f t="shared" si="54"/>
        <v>OK</v>
      </c>
      <c r="S846" t="s">
        <v>2034</v>
      </c>
      <c r="T846" t="s">
        <v>2038</v>
      </c>
      <c r="U846" t="s">
        <v>2060</v>
      </c>
      <c r="V846" t="s">
        <v>2093</v>
      </c>
      <c r="W846" t="s">
        <v>2096</v>
      </c>
      <c r="X846">
        <v>4.5</v>
      </c>
      <c r="Y846">
        <f t="shared" si="55"/>
        <v>4.5</v>
      </c>
      <c r="Z846" s="14" t="str">
        <f>LEFT(Table1[[#This Row],[Rating After]],3)</f>
        <v>4.5</v>
      </c>
      <c r="AA846" s="11">
        <f>Table1[[#This Row],[Revenue ($)]]/(Table1[[#This Row],[Distance (KM)]])</f>
        <v>14.622699386503067</v>
      </c>
    </row>
    <row r="847" spans="1:27" x14ac:dyDescent="0.3">
      <c r="A847" t="s">
        <v>169</v>
      </c>
      <c r="B847" s="1" t="s">
        <v>1169</v>
      </c>
      <c r="C847" s="1" t="s">
        <v>2105</v>
      </c>
      <c r="D847" s="1" t="s">
        <v>1181</v>
      </c>
      <c r="E847" s="1" t="str">
        <f t="shared" si="53"/>
        <v>2024/01/07</v>
      </c>
      <c r="F847" s="1" t="s">
        <v>1179</v>
      </c>
      <c r="G847" t="str">
        <f t="shared" si="56"/>
        <v>2024/01/07</v>
      </c>
      <c r="H847" s="13" t="s">
        <v>2161</v>
      </c>
      <c r="I847" s="7">
        <f>(Table1[[#This Row],[Actual Arrival]]-Table1[[#This Row],[Ezpected_Arrival_After]])*24</f>
        <v>21.999999999941792</v>
      </c>
      <c r="J847" s="7">
        <f>(Table1[[#This Row],[Actual_Arrival After]]-Table1[[#This Row],[Ezpected_Arrival_After]])</f>
        <v>0</v>
      </c>
      <c r="K847" s="7">
        <f>IF(Table1[[#This Row],[Actual_Arrival After]]&lt;=Table1[[#This Row],[Ezpected_Arrival_After]],1,0)</f>
        <v>1</v>
      </c>
      <c r="L847" s="7">
        <f>(Table1[[#This Row],[Actual_Arrival After]]-Table1[[#This Row],[Dispatch_After]])</f>
        <v>0</v>
      </c>
      <c r="M847" t="s">
        <v>2029</v>
      </c>
      <c r="N847">
        <v>220</v>
      </c>
      <c r="O847" s="16">
        <v>1569</v>
      </c>
      <c r="P847" s="16">
        <v>224</v>
      </c>
      <c r="Q847">
        <v>19</v>
      </c>
      <c r="R847" t="str">
        <f t="shared" si="54"/>
        <v>OK</v>
      </c>
      <c r="S847" t="s">
        <v>2034</v>
      </c>
      <c r="T847" t="s">
        <v>2039</v>
      </c>
      <c r="U847" t="s">
        <v>2070</v>
      </c>
      <c r="V847" t="s">
        <v>2091</v>
      </c>
      <c r="W847" t="s">
        <v>2097</v>
      </c>
      <c r="X847">
        <v>3.8</v>
      </c>
      <c r="Y847">
        <f t="shared" si="55"/>
        <v>3.8</v>
      </c>
      <c r="Z847" s="14" t="str">
        <f>LEFT(Table1[[#This Row],[Rating After]],3)</f>
        <v>3.8</v>
      </c>
      <c r="AA847" s="11">
        <f>Table1[[#This Row],[Revenue ($)]]/(Table1[[#This Row],[Distance (KM)]])</f>
        <v>7.1318181818181818</v>
      </c>
    </row>
    <row r="848" spans="1:27" x14ac:dyDescent="0.3">
      <c r="A848" t="s">
        <v>168</v>
      </c>
      <c r="B848" s="1" t="s">
        <v>1168</v>
      </c>
      <c r="C848" s="1" t="s">
        <v>2105</v>
      </c>
      <c r="D848" s="1" t="s">
        <v>1180</v>
      </c>
      <c r="E848" s="1" t="str">
        <f t="shared" si="53"/>
        <v>2024/01/07</v>
      </c>
      <c r="F848" s="1" t="s">
        <v>1178</v>
      </c>
      <c r="G848" t="str">
        <f t="shared" si="56"/>
        <v>2024/01/07</v>
      </c>
      <c r="H848" s="13" t="s">
        <v>2161</v>
      </c>
      <c r="I848" s="7">
        <f>(Table1[[#This Row],[Actual Arrival]]-Table1[[#This Row],[Ezpected_Arrival_After]])*24</f>
        <v>21</v>
      </c>
      <c r="J848" s="7">
        <f>(Table1[[#This Row],[Actual_Arrival After]]-Table1[[#This Row],[Ezpected_Arrival_After]])</f>
        <v>0</v>
      </c>
      <c r="K848" s="7">
        <f>IF(Table1[[#This Row],[Actual_Arrival After]]&lt;=Table1[[#This Row],[Ezpected_Arrival_After]],1,0)</f>
        <v>1</v>
      </c>
      <c r="L848" s="7">
        <f>(Table1[[#This Row],[Actual_Arrival After]]-Table1[[#This Row],[Dispatch_After]])</f>
        <v>0</v>
      </c>
      <c r="M848" t="s">
        <v>2028</v>
      </c>
      <c r="N848">
        <v>96</v>
      </c>
      <c r="O848" s="16">
        <v>905</v>
      </c>
      <c r="P848" s="16">
        <v>693</v>
      </c>
      <c r="Q848">
        <v>21</v>
      </c>
      <c r="R848" t="str">
        <f t="shared" si="54"/>
        <v>OK</v>
      </c>
      <c r="S848" t="s">
        <v>2033</v>
      </c>
      <c r="T848" t="s">
        <v>2037</v>
      </c>
      <c r="U848" t="s">
        <v>2042</v>
      </c>
      <c r="V848" t="s">
        <v>2091</v>
      </c>
      <c r="W848" t="s">
        <v>2096</v>
      </c>
      <c r="X848">
        <v>4.7</v>
      </c>
      <c r="Y848">
        <f t="shared" si="55"/>
        <v>4.7</v>
      </c>
      <c r="Z848" s="14" t="str">
        <f>LEFT(Table1[[#This Row],[Rating After]],3)</f>
        <v>4.7</v>
      </c>
      <c r="AA848" s="11">
        <f>Table1[[#This Row],[Revenue ($)]]/(Table1[[#This Row],[Distance (KM)]])</f>
        <v>9.4270833333333339</v>
      </c>
    </row>
    <row r="849" spans="1:27" x14ac:dyDescent="0.3">
      <c r="A849" t="s">
        <v>167</v>
      </c>
      <c r="B849" s="1" t="s">
        <v>1167</v>
      </c>
      <c r="C849" s="1" t="s">
        <v>2105</v>
      </c>
      <c r="D849" s="1" t="s">
        <v>1179</v>
      </c>
      <c r="E849" s="1" t="str">
        <f t="shared" si="53"/>
        <v>2024/01/07</v>
      </c>
      <c r="F849" s="1" t="s">
        <v>1177</v>
      </c>
      <c r="G849" t="str">
        <f t="shared" si="56"/>
        <v>2024/01/07</v>
      </c>
      <c r="H849" s="13" t="s">
        <v>2161</v>
      </c>
      <c r="I849" s="7">
        <f>(Table1[[#This Row],[Actual Arrival]]-Table1[[#This Row],[Ezpected_Arrival_After]])*24</f>
        <v>20.000000000058208</v>
      </c>
      <c r="J849" s="7">
        <f>(Table1[[#This Row],[Actual_Arrival After]]-Table1[[#This Row],[Ezpected_Arrival_After]])</f>
        <v>0</v>
      </c>
      <c r="K849" s="7">
        <f>IF(Table1[[#This Row],[Actual_Arrival After]]&lt;=Table1[[#This Row],[Ezpected_Arrival_After]],1,0)</f>
        <v>1</v>
      </c>
      <c r="L849" s="7">
        <f>(Table1[[#This Row],[Actual_Arrival After]]-Table1[[#This Row],[Dispatch_After]])</f>
        <v>0</v>
      </c>
      <c r="M849" t="s">
        <v>2027</v>
      </c>
      <c r="N849">
        <v>305</v>
      </c>
      <c r="O849" s="16">
        <v>3457</v>
      </c>
      <c r="P849" s="16">
        <v>408</v>
      </c>
      <c r="Q849">
        <v>21</v>
      </c>
      <c r="R849" t="str">
        <f t="shared" si="54"/>
        <v>OK</v>
      </c>
      <c r="S849" t="s">
        <v>2035</v>
      </c>
      <c r="T849" t="s">
        <v>2038</v>
      </c>
      <c r="U849" t="s">
        <v>2049</v>
      </c>
      <c r="V849" t="s">
        <v>2093</v>
      </c>
      <c r="W849" t="s">
        <v>2096</v>
      </c>
      <c r="Y849">
        <f t="shared" si="55"/>
        <v>4.2184210526315784</v>
      </c>
      <c r="Z849" s="14" t="str">
        <f>LEFT(Table1[[#This Row],[Rating After]],3)</f>
        <v>4.2</v>
      </c>
      <c r="AA849" s="11">
        <f>Table1[[#This Row],[Revenue ($)]]/(Table1[[#This Row],[Distance (KM)]])</f>
        <v>11.334426229508196</v>
      </c>
    </row>
    <row r="850" spans="1:27" x14ac:dyDescent="0.3">
      <c r="A850" t="s">
        <v>166</v>
      </c>
      <c r="B850" s="1" t="s">
        <v>1166</v>
      </c>
      <c r="C850" s="1" t="s">
        <v>2105</v>
      </c>
      <c r="D850" s="1" t="s">
        <v>1178</v>
      </c>
      <c r="E850" s="1" t="str">
        <f t="shared" si="53"/>
        <v>2024/01/07</v>
      </c>
      <c r="F850" s="1" t="s">
        <v>1176</v>
      </c>
      <c r="G850" t="str">
        <f t="shared" si="56"/>
        <v>2024/01/07</v>
      </c>
      <c r="H850" s="13" t="s">
        <v>2161</v>
      </c>
      <c r="I850" s="7">
        <f>(Table1[[#This Row],[Actual Arrival]]-Table1[[#This Row],[Ezpected_Arrival_After]])*24</f>
        <v>18.999999999941792</v>
      </c>
      <c r="J850" s="7">
        <f>(Table1[[#This Row],[Actual_Arrival After]]-Table1[[#This Row],[Ezpected_Arrival_After]])</f>
        <v>0</v>
      </c>
      <c r="K850" s="7">
        <f>IF(Table1[[#This Row],[Actual_Arrival After]]&lt;=Table1[[#This Row],[Ezpected_Arrival_After]],1,0)</f>
        <v>1</v>
      </c>
      <c r="L850" s="7">
        <f>(Table1[[#This Row],[Actual_Arrival After]]-Table1[[#This Row],[Dispatch_After]])</f>
        <v>0</v>
      </c>
      <c r="M850" t="s">
        <v>2032</v>
      </c>
      <c r="N850">
        <v>348</v>
      </c>
      <c r="O850" s="16">
        <v>2491</v>
      </c>
      <c r="P850" s="16">
        <v>418</v>
      </c>
      <c r="Q850">
        <v>29</v>
      </c>
      <c r="R850" t="str">
        <f t="shared" si="54"/>
        <v>OK</v>
      </c>
      <c r="S850" t="s">
        <v>2034</v>
      </c>
      <c r="T850" t="s">
        <v>2039</v>
      </c>
      <c r="U850" t="s">
        <v>2073</v>
      </c>
      <c r="V850" t="s">
        <v>2093</v>
      </c>
      <c r="W850" t="s">
        <v>2096</v>
      </c>
      <c r="X850">
        <v>4.5</v>
      </c>
      <c r="Y850">
        <f t="shared" si="55"/>
        <v>4.5</v>
      </c>
      <c r="Z850" s="14" t="str">
        <f>LEFT(Table1[[#This Row],[Rating After]],3)</f>
        <v>4.5</v>
      </c>
      <c r="AA850" s="11">
        <f>Table1[[#This Row],[Revenue ($)]]/(Table1[[#This Row],[Distance (KM)]])</f>
        <v>7.1580459770114944</v>
      </c>
    </row>
    <row r="851" spans="1:27" x14ac:dyDescent="0.3">
      <c r="A851" t="s">
        <v>165</v>
      </c>
      <c r="B851" s="1" t="s">
        <v>1165</v>
      </c>
      <c r="C851" s="1" t="s">
        <v>2105</v>
      </c>
      <c r="D851" s="1" t="s">
        <v>1177</v>
      </c>
      <c r="E851" s="1" t="str">
        <f t="shared" si="53"/>
        <v>2024/01/07</v>
      </c>
      <c r="F851" s="1" t="s">
        <v>1175</v>
      </c>
      <c r="G851" t="str">
        <f t="shared" si="56"/>
        <v>2024/01/07</v>
      </c>
      <c r="H851" s="13" t="s">
        <v>2161</v>
      </c>
      <c r="I851" s="7">
        <f>(Table1[[#This Row],[Actual Arrival]]-Table1[[#This Row],[Ezpected_Arrival_After]])*24</f>
        <v>18</v>
      </c>
      <c r="J851" s="7">
        <f>(Table1[[#This Row],[Actual_Arrival After]]-Table1[[#This Row],[Ezpected_Arrival_After]])</f>
        <v>0</v>
      </c>
      <c r="K851" s="7">
        <f>IF(Table1[[#This Row],[Actual_Arrival After]]&lt;=Table1[[#This Row],[Ezpected_Arrival_After]],1,0)</f>
        <v>1</v>
      </c>
      <c r="L851" s="7">
        <f>(Table1[[#This Row],[Actual_Arrival After]]-Table1[[#This Row],[Dispatch_After]])</f>
        <v>0</v>
      </c>
      <c r="M851" t="s">
        <v>2029</v>
      </c>
      <c r="N851">
        <v>500</v>
      </c>
      <c r="O851" s="16">
        <v>1748</v>
      </c>
      <c r="P851" s="16">
        <v>194</v>
      </c>
      <c r="Q851">
        <v>4</v>
      </c>
      <c r="R851" t="str">
        <f t="shared" si="54"/>
        <v>OK</v>
      </c>
      <c r="S851" t="s">
        <v>2035</v>
      </c>
      <c r="T851" t="s">
        <v>2039</v>
      </c>
      <c r="U851" t="s">
        <v>2078</v>
      </c>
      <c r="V851" t="s">
        <v>2092</v>
      </c>
      <c r="W851" t="s">
        <v>2096</v>
      </c>
      <c r="Y851">
        <f t="shared" si="55"/>
        <v>4.2649999999999979</v>
      </c>
      <c r="Z851" s="14" t="str">
        <f>LEFT(Table1[[#This Row],[Rating After]],3)</f>
        <v>4.2</v>
      </c>
      <c r="AA851" s="11">
        <f>Table1[[#This Row],[Revenue ($)]]/(Table1[[#This Row],[Distance (KM)]])</f>
        <v>3.496</v>
      </c>
    </row>
    <row r="852" spans="1:27" x14ac:dyDescent="0.3">
      <c r="A852" t="s">
        <v>164</v>
      </c>
      <c r="B852" s="1" t="s">
        <v>1164</v>
      </c>
      <c r="C852" s="1" t="s">
        <v>2105</v>
      </c>
      <c r="D852" s="1" t="s">
        <v>1176</v>
      </c>
      <c r="E852" s="1" t="str">
        <f t="shared" si="53"/>
        <v>2024/01/07</v>
      </c>
      <c r="F852" s="1" t="s">
        <v>1174</v>
      </c>
      <c r="G852" t="str">
        <f t="shared" si="56"/>
        <v>2024/01/07</v>
      </c>
      <c r="H852" s="13" t="s">
        <v>2161</v>
      </c>
      <c r="I852" s="7">
        <f>(Table1[[#This Row],[Actual Arrival]]-Table1[[#This Row],[Ezpected_Arrival_After]])*24</f>
        <v>17.000000000058208</v>
      </c>
      <c r="J852" s="7">
        <f>(Table1[[#This Row],[Actual_Arrival After]]-Table1[[#This Row],[Ezpected_Arrival_After]])</f>
        <v>0</v>
      </c>
      <c r="K852" s="7">
        <f>IF(Table1[[#This Row],[Actual_Arrival After]]&lt;=Table1[[#This Row],[Ezpected_Arrival_After]],1,0)</f>
        <v>1</v>
      </c>
      <c r="L852" s="7">
        <f>(Table1[[#This Row],[Actual_Arrival After]]-Table1[[#This Row],[Dispatch_After]])</f>
        <v>0</v>
      </c>
      <c r="M852" t="s">
        <v>2028</v>
      </c>
      <c r="N852">
        <v>863</v>
      </c>
      <c r="O852" s="16">
        <v>4354</v>
      </c>
      <c r="P852" s="16">
        <v>680</v>
      </c>
      <c r="Q852">
        <v>26</v>
      </c>
      <c r="R852" t="str">
        <f t="shared" si="54"/>
        <v>OK</v>
      </c>
      <c r="S852" t="s">
        <v>2035</v>
      </c>
      <c r="T852" t="s">
        <v>2038</v>
      </c>
      <c r="U852" t="s">
        <v>2045</v>
      </c>
      <c r="V852" t="s">
        <v>2094</v>
      </c>
      <c r="W852" t="s">
        <v>2097</v>
      </c>
      <c r="Y852">
        <f t="shared" si="55"/>
        <v>4.2263888888888879</v>
      </c>
      <c r="Z852" s="14" t="str">
        <f>LEFT(Table1[[#This Row],[Rating After]],3)</f>
        <v>4.2</v>
      </c>
      <c r="AA852" s="11">
        <f>Table1[[#This Row],[Revenue ($)]]/(Table1[[#This Row],[Distance (KM)]])</f>
        <v>5.0451911935110081</v>
      </c>
    </row>
    <row r="853" spans="1:27" x14ac:dyDescent="0.3">
      <c r="A853" t="s">
        <v>163</v>
      </c>
      <c r="B853" s="1" t="s">
        <v>1163</v>
      </c>
      <c r="C853" s="1" t="s">
        <v>2105</v>
      </c>
      <c r="D853" s="1" t="s">
        <v>1175</v>
      </c>
      <c r="E853" s="1" t="str">
        <f t="shared" si="53"/>
        <v>2024/01/07</v>
      </c>
      <c r="F853" s="1" t="s">
        <v>1173</v>
      </c>
      <c r="G853" t="str">
        <f t="shared" si="56"/>
        <v>2024/01/07</v>
      </c>
      <c r="H853" s="13" t="s">
        <v>2161</v>
      </c>
      <c r="I853" s="7">
        <f>(Table1[[#This Row],[Actual Arrival]]-Table1[[#This Row],[Ezpected_Arrival_After]])*24</f>
        <v>15.999999999941792</v>
      </c>
      <c r="J853" s="7">
        <f>(Table1[[#This Row],[Actual_Arrival After]]-Table1[[#This Row],[Ezpected_Arrival_After]])</f>
        <v>0</v>
      </c>
      <c r="K853" s="7">
        <f>IF(Table1[[#This Row],[Actual_Arrival After]]&lt;=Table1[[#This Row],[Ezpected_Arrival_After]],1,0)</f>
        <v>1</v>
      </c>
      <c r="L853" s="7">
        <f>(Table1[[#This Row],[Actual_Arrival After]]-Table1[[#This Row],[Dispatch_After]])</f>
        <v>0</v>
      </c>
      <c r="M853" t="s">
        <v>2031</v>
      </c>
      <c r="N853">
        <v>155</v>
      </c>
      <c r="O853" s="16">
        <v>4324</v>
      </c>
      <c r="P853" s="16">
        <v>546</v>
      </c>
      <c r="Q853">
        <v>5</v>
      </c>
      <c r="R853" t="str">
        <f t="shared" si="54"/>
        <v>OK</v>
      </c>
      <c r="S853" t="s">
        <v>2033</v>
      </c>
      <c r="T853" t="s">
        <v>2039</v>
      </c>
      <c r="U853" t="s">
        <v>2048</v>
      </c>
      <c r="V853" t="s">
        <v>2092</v>
      </c>
      <c r="W853" t="s">
        <v>2096</v>
      </c>
      <c r="X853">
        <v>4.7</v>
      </c>
      <c r="Y853">
        <f t="shared" si="55"/>
        <v>4.7</v>
      </c>
      <c r="Z853" s="14" t="str">
        <f>LEFT(Table1[[#This Row],[Rating After]],3)</f>
        <v>4.7</v>
      </c>
      <c r="AA853" s="11">
        <f>Table1[[#This Row],[Revenue ($)]]/(Table1[[#This Row],[Distance (KM)]])</f>
        <v>27.896774193548389</v>
      </c>
    </row>
    <row r="854" spans="1:27" x14ac:dyDescent="0.3">
      <c r="A854" t="s">
        <v>162</v>
      </c>
      <c r="B854" s="1" t="s">
        <v>1162</v>
      </c>
      <c r="C854" s="1" t="s">
        <v>2105</v>
      </c>
      <c r="D854" s="1" t="s">
        <v>1174</v>
      </c>
      <c r="E854" s="1" t="str">
        <f t="shared" si="53"/>
        <v>2024/01/07</v>
      </c>
      <c r="F854" s="1" t="s">
        <v>1172</v>
      </c>
      <c r="G854" t="str">
        <f t="shared" si="56"/>
        <v>2024/01/07</v>
      </c>
      <c r="H854" s="13" t="s">
        <v>2161</v>
      </c>
      <c r="I854" s="7">
        <f>(Table1[[#This Row],[Actual Arrival]]-Table1[[#This Row],[Ezpected_Arrival_After]])*24</f>
        <v>15</v>
      </c>
      <c r="J854" s="7">
        <f>(Table1[[#This Row],[Actual_Arrival After]]-Table1[[#This Row],[Ezpected_Arrival_After]])</f>
        <v>0</v>
      </c>
      <c r="K854" s="7">
        <f>IF(Table1[[#This Row],[Actual_Arrival After]]&lt;=Table1[[#This Row],[Ezpected_Arrival_After]],1,0)</f>
        <v>1</v>
      </c>
      <c r="L854" s="7">
        <f>(Table1[[#This Row],[Actual_Arrival After]]-Table1[[#This Row],[Dispatch_After]])</f>
        <v>0</v>
      </c>
      <c r="M854" t="s">
        <v>2030</v>
      </c>
      <c r="N854">
        <v>471</v>
      </c>
      <c r="O854" s="16">
        <v>4644</v>
      </c>
      <c r="P854" s="16">
        <v>311</v>
      </c>
      <c r="Q854">
        <v>1</v>
      </c>
      <c r="R854" t="str">
        <f t="shared" si="54"/>
        <v>OK</v>
      </c>
      <c r="S854" t="s">
        <v>2036</v>
      </c>
      <c r="T854" t="s">
        <v>2037</v>
      </c>
      <c r="U854" t="s">
        <v>2059</v>
      </c>
      <c r="V854" t="s">
        <v>2094</v>
      </c>
      <c r="W854" t="s">
        <v>2096</v>
      </c>
      <c r="X854">
        <v>4.2</v>
      </c>
      <c r="Y854">
        <f t="shared" si="55"/>
        <v>4.2</v>
      </c>
      <c r="Z854" s="14" t="str">
        <f>LEFT(Table1[[#This Row],[Rating After]],3)</f>
        <v>4.2</v>
      </c>
      <c r="AA854" s="11">
        <f>Table1[[#This Row],[Revenue ($)]]/(Table1[[#This Row],[Distance (KM)]])</f>
        <v>9.8598726114649686</v>
      </c>
    </row>
    <row r="855" spans="1:27" x14ac:dyDescent="0.3">
      <c r="A855" t="s">
        <v>161</v>
      </c>
      <c r="B855" s="1" t="s">
        <v>1161</v>
      </c>
      <c r="C855" s="1" t="s">
        <v>2105</v>
      </c>
      <c r="D855" s="1" t="s">
        <v>1173</v>
      </c>
      <c r="E855" s="1" t="str">
        <f t="shared" si="53"/>
        <v>2024/01/07</v>
      </c>
      <c r="F855" s="1" t="s">
        <v>1171</v>
      </c>
      <c r="G855" t="str">
        <f t="shared" si="56"/>
        <v>2024/01/07</v>
      </c>
      <c r="H855" s="13" t="s">
        <v>2161</v>
      </c>
      <c r="I855" s="7">
        <f>(Table1[[#This Row],[Actual Arrival]]-Table1[[#This Row],[Ezpected_Arrival_After]])*24</f>
        <v>14.000000000058208</v>
      </c>
      <c r="J855" s="7">
        <f>(Table1[[#This Row],[Actual_Arrival After]]-Table1[[#This Row],[Ezpected_Arrival_After]])</f>
        <v>0</v>
      </c>
      <c r="K855" s="7">
        <f>IF(Table1[[#This Row],[Actual_Arrival After]]&lt;=Table1[[#This Row],[Ezpected_Arrival_After]],1,0)</f>
        <v>1</v>
      </c>
      <c r="L855" s="7">
        <f>(Table1[[#This Row],[Actual_Arrival After]]-Table1[[#This Row],[Dispatch_After]])</f>
        <v>0</v>
      </c>
      <c r="M855" t="s">
        <v>2032</v>
      </c>
      <c r="N855">
        <v>795</v>
      </c>
      <c r="O855" s="16">
        <v>1865</v>
      </c>
      <c r="P855" s="16">
        <v>724</v>
      </c>
      <c r="Q855">
        <v>26</v>
      </c>
      <c r="R855" t="str">
        <f t="shared" si="54"/>
        <v>OK</v>
      </c>
      <c r="S855" t="s">
        <v>2035</v>
      </c>
      <c r="T855" t="s">
        <v>2038</v>
      </c>
      <c r="U855" t="s">
        <v>2070</v>
      </c>
      <c r="V855" t="s">
        <v>2093</v>
      </c>
      <c r="W855" t="s">
        <v>2096</v>
      </c>
      <c r="X855">
        <v>4.7</v>
      </c>
      <c r="Y855">
        <f t="shared" si="55"/>
        <v>4.7</v>
      </c>
      <c r="Z855" s="14" t="str">
        <f>LEFT(Table1[[#This Row],[Rating After]],3)</f>
        <v>4.7</v>
      </c>
      <c r="AA855" s="11">
        <f>Table1[[#This Row],[Revenue ($)]]/(Table1[[#This Row],[Distance (KM)]])</f>
        <v>2.3459119496855347</v>
      </c>
    </row>
    <row r="856" spans="1:27" x14ac:dyDescent="0.3">
      <c r="A856" t="s">
        <v>160</v>
      </c>
      <c r="B856" s="1" t="s">
        <v>1160</v>
      </c>
      <c r="C856" s="1" t="s">
        <v>2105</v>
      </c>
      <c r="D856" s="1" t="s">
        <v>1172</v>
      </c>
      <c r="E856" s="1" t="str">
        <f t="shared" si="53"/>
        <v>2024/01/07</v>
      </c>
      <c r="F856" s="1" t="s">
        <v>1170</v>
      </c>
      <c r="G856" t="str">
        <f t="shared" si="56"/>
        <v>2024/01/07</v>
      </c>
      <c r="H856" s="13" t="s">
        <v>2161</v>
      </c>
      <c r="I856" s="7">
        <f>(Table1[[#This Row],[Actual Arrival]]-Table1[[#This Row],[Ezpected_Arrival_After]])*24</f>
        <v>12.999999999941792</v>
      </c>
      <c r="J856" s="7">
        <f>(Table1[[#This Row],[Actual_Arrival After]]-Table1[[#This Row],[Ezpected_Arrival_After]])</f>
        <v>0</v>
      </c>
      <c r="K856" s="7">
        <f>IF(Table1[[#This Row],[Actual_Arrival After]]&lt;=Table1[[#This Row],[Ezpected_Arrival_After]],1,0)</f>
        <v>1</v>
      </c>
      <c r="L856" s="7">
        <f>(Table1[[#This Row],[Actual_Arrival After]]-Table1[[#This Row],[Dispatch_After]])</f>
        <v>0</v>
      </c>
      <c r="M856" t="s">
        <v>2028</v>
      </c>
      <c r="N856">
        <v>941</v>
      </c>
      <c r="O856" s="16">
        <v>3735</v>
      </c>
      <c r="P856" s="16">
        <v>74</v>
      </c>
      <c r="Q856">
        <v>28</v>
      </c>
      <c r="R856" t="str">
        <f t="shared" si="54"/>
        <v>OK</v>
      </c>
      <c r="S856" t="s">
        <v>2033</v>
      </c>
      <c r="T856" t="s">
        <v>2038</v>
      </c>
      <c r="U856" t="s">
        <v>2088</v>
      </c>
      <c r="V856" t="s">
        <v>2095</v>
      </c>
      <c r="W856" t="s">
        <v>2097</v>
      </c>
      <c r="X856">
        <v>4.7</v>
      </c>
      <c r="Y856">
        <f t="shared" si="55"/>
        <v>4.7</v>
      </c>
      <c r="Z856" s="14" t="str">
        <f>LEFT(Table1[[#This Row],[Rating After]],3)</f>
        <v>4.7</v>
      </c>
      <c r="AA856" s="11">
        <f>Table1[[#This Row],[Revenue ($)]]/(Table1[[#This Row],[Distance (KM)]])</f>
        <v>3.9691817215727947</v>
      </c>
    </row>
    <row r="857" spans="1:27" x14ac:dyDescent="0.3">
      <c r="A857" t="s">
        <v>159</v>
      </c>
      <c r="B857" s="1" t="s">
        <v>1159</v>
      </c>
      <c r="C857" s="1" t="s">
        <v>2105</v>
      </c>
      <c r="D857" s="1" t="s">
        <v>1171</v>
      </c>
      <c r="E857" s="1" t="str">
        <f t="shared" si="53"/>
        <v>2024/01/07</v>
      </c>
      <c r="F857" s="1" t="s">
        <v>1169</v>
      </c>
      <c r="G857" t="str">
        <f t="shared" si="56"/>
        <v>2024/01/07</v>
      </c>
      <c r="H857" s="13" t="s">
        <v>2161</v>
      </c>
      <c r="I857" s="7">
        <f>(Table1[[#This Row],[Actual Arrival]]-Table1[[#This Row],[Ezpected_Arrival_After]])*24</f>
        <v>12</v>
      </c>
      <c r="J857" s="7">
        <f>(Table1[[#This Row],[Actual_Arrival After]]-Table1[[#This Row],[Ezpected_Arrival_After]])</f>
        <v>0</v>
      </c>
      <c r="K857" s="7">
        <f>IF(Table1[[#This Row],[Actual_Arrival After]]&lt;=Table1[[#This Row],[Ezpected_Arrival_After]],1,0)</f>
        <v>1</v>
      </c>
      <c r="L857" s="7">
        <f>(Table1[[#This Row],[Actual_Arrival After]]-Table1[[#This Row],[Dispatch_After]])</f>
        <v>0</v>
      </c>
      <c r="M857" t="s">
        <v>2029</v>
      </c>
      <c r="N857">
        <v>647</v>
      </c>
      <c r="O857" s="16">
        <v>687</v>
      </c>
      <c r="P857" s="16">
        <v>793</v>
      </c>
      <c r="Q857">
        <v>6</v>
      </c>
      <c r="R857" t="str">
        <f t="shared" si="54"/>
        <v>OK</v>
      </c>
      <c r="S857" t="s">
        <v>2033</v>
      </c>
      <c r="T857" t="s">
        <v>2039</v>
      </c>
      <c r="U857" t="s">
        <v>2042</v>
      </c>
      <c r="V857" t="s">
        <v>2091</v>
      </c>
      <c r="W857" t="s">
        <v>2097</v>
      </c>
      <c r="Y857">
        <f t="shared" si="55"/>
        <v>4.2415584415584409</v>
      </c>
      <c r="Z857" s="14" t="str">
        <f>LEFT(Table1[[#This Row],[Rating After]],3)</f>
        <v>4.2</v>
      </c>
      <c r="AA857" s="11">
        <f>Table1[[#This Row],[Revenue ($)]]/(Table1[[#This Row],[Distance (KM)]])</f>
        <v>1.0618238021638331</v>
      </c>
    </row>
    <row r="858" spans="1:27" x14ac:dyDescent="0.3">
      <c r="A858" t="s">
        <v>158</v>
      </c>
      <c r="B858" s="1" t="s">
        <v>1158</v>
      </c>
      <c r="C858" s="1" t="s">
        <v>2104</v>
      </c>
      <c r="D858" s="1" t="s">
        <v>1170</v>
      </c>
      <c r="E858" s="1" t="str">
        <f t="shared" si="53"/>
        <v>2024/01/07</v>
      </c>
      <c r="F858" s="1" t="s">
        <v>1168</v>
      </c>
      <c r="G858" t="str">
        <f t="shared" si="56"/>
        <v>2024/01/07</v>
      </c>
      <c r="H858" s="13" t="s">
        <v>2161</v>
      </c>
      <c r="I858" s="7">
        <f>(Table1[[#This Row],[Actual Arrival]]-Table1[[#This Row],[Ezpected_Arrival_After]])*24</f>
        <v>11.000000000058208</v>
      </c>
      <c r="J858" s="7">
        <f>(Table1[[#This Row],[Actual_Arrival After]]-Table1[[#This Row],[Ezpected_Arrival_After]])</f>
        <v>0</v>
      </c>
      <c r="K858" s="7">
        <f>IF(Table1[[#This Row],[Actual_Arrival After]]&lt;=Table1[[#This Row],[Ezpected_Arrival_After]],1,0)</f>
        <v>1</v>
      </c>
      <c r="L858" s="7">
        <f>(Table1[[#This Row],[Actual_Arrival After]]-Table1[[#This Row],[Dispatch_After]])</f>
        <v>1</v>
      </c>
      <c r="M858" t="s">
        <v>2031</v>
      </c>
      <c r="N858">
        <v>926</v>
      </c>
      <c r="O858" s="16">
        <v>3444</v>
      </c>
      <c r="P858" s="16">
        <v>197</v>
      </c>
      <c r="Q858">
        <v>15</v>
      </c>
      <c r="R858" t="str">
        <f t="shared" si="54"/>
        <v>OK</v>
      </c>
      <c r="S858" t="s">
        <v>2035</v>
      </c>
      <c r="T858" t="s">
        <v>2037</v>
      </c>
      <c r="U858" t="s">
        <v>2079</v>
      </c>
      <c r="V858" t="s">
        <v>2094</v>
      </c>
      <c r="W858" t="s">
        <v>2097</v>
      </c>
      <c r="X858">
        <v>4</v>
      </c>
      <c r="Y858">
        <f t="shared" si="55"/>
        <v>4</v>
      </c>
      <c r="Z858" s="14" t="str">
        <f>LEFT(Table1[[#This Row],[Rating After]],3)</f>
        <v>4</v>
      </c>
      <c r="AA858" s="11">
        <f>Table1[[#This Row],[Revenue ($)]]/(Table1[[#This Row],[Distance (KM)]])</f>
        <v>3.7192224622030237</v>
      </c>
    </row>
    <row r="859" spans="1:27" x14ac:dyDescent="0.3">
      <c r="A859" t="s">
        <v>157</v>
      </c>
      <c r="B859" s="1" t="s">
        <v>1157</v>
      </c>
      <c r="C859" s="1" t="s">
        <v>2104</v>
      </c>
      <c r="D859" s="1" t="s">
        <v>1169</v>
      </c>
      <c r="E859" s="1" t="str">
        <f t="shared" si="53"/>
        <v>2024/01/07</v>
      </c>
      <c r="F859" s="1" t="s">
        <v>1167</v>
      </c>
      <c r="G859" t="str">
        <f t="shared" si="56"/>
        <v>2024/01/07</v>
      </c>
      <c r="H859" s="13" t="s">
        <v>2161</v>
      </c>
      <c r="I859" s="7">
        <f>(Table1[[#This Row],[Actual Arrival]]-Table1[[#This Row],[Ezpected_Arrival_After]])*24</f>
        <v>9.9999999999417923</v>
      </c>
      <c r="J859" s="7">
        <f>(Table1[[#This Row],[Actual_Arrival After]]-Table1[[#This Row],[Ezpected_Arrival_After]])</f>
        <v>0</v>
      </c>
      <c r="K859" s="7">
        <f>IF(Table1[[#This Row],[Actual_Arrival After]]&lt;=Table1[[#This Row],[Ezpected_Arrival_After]],1,0)</f>
        <v>1</v>
      </c>
      <c r="L859" s="7">
        <f>(Table1[[#This Row],[Actual_Arrival After]]-Table1[[#This Row],[Dispatch_After]])</f>
        <v>1</v>
      </c>
      <c r="M859" t="s">
        <v>2030</v>
      </c>
      <c r="N859">
        <v>647</v>
      </c>
      <c r="O859" s="16">
        <v>1183</v>
      </c>
      <c r="P859" s="16">
        <v>66</v>
      </c>
      <c r="Q859">
        <v>3</v>
      </c>
      <c r="R859" t="str">
        <f t="shared" si="54"/>
        <v>OK</v>
      </c>
      <c r="S859" t="s">
        <v>2033</v>
      </c>
      <c r="T859" t="s">
        <v>2040</v>
      </c>
      <c r="U859" t="s">
        <v>2089</v>
      </c>
      <c r="V859" t="s">
        <v>2093</v>
      </c>
      <c r="W859" t="s">
        <v>2096</v>
      </c>
      <c r="X859">
        <v>4.2</v>
      </c>
      <c r="Y859">
        <f t="shared" si="55"/>
        <v>4.2</v>
      </c>
      <c r="Z859" s="14" t="str">
        <f>LEFT(Table1[[#This Row],[Rating After]],3)</f>
        <v>4.2</v>
      </c>
      <c r="AA859" s="11">
        <f>Table1[[#This Row],[Revenue ($)]]/(Table1[[#This Row],[Distance (KM)]])</f>
        <v>1.8284389489953632</v>
      </c>
    </row>
    <row r="860" spans="1:27" x14ac:dyDescent="0.3">
      <c r="A860" t="s">
        <v>156</v>
      </c>
      <c r="B860" s="1" t="s">
        <v>1156</v>
      </c>
      <c r="C860" s="1" t="s">
        <v>2104</v>
      </c>
      <c r="D860" s="1" t="s">
        <v>1168</v>
      </c>
      <c r="E860" s="1" t="str">
        <f t="shared" si="53"/>
        <v>2024/01/07</v>
      </c>
      <c r="F860" s="1" t="s">
        <v>1166</v>
      </c>
      <c r="G860" t="str">
        <f t="shared" si="56"/>
        <v>2024/01/07</v>
      </c>
      <c r="H860" s="13" t="s">
        <v>2161</v>
      </c>
      <c r="I860" s="7">
        <f>(Table1[[#This Row],[Actual Arrival]]-Table1[[#This Row],[Ezpected_Arrival_After]])*24</f>
        <v>9</v>
      </c>
      <c r="J860" s="7">
        <f>(Table1[[#This Row],[Actual_Arrival After]]-Table1[[#This Row],[Ezpected_Arrival_After]])</f>
        <v>0</v>
      </c>
      <c r="K860" s="7">
        <f>IF(Table1[[#This Row],[Actual_Arrival After]]&lt;=Table1[[#This Row],[Ezpected_Arrival_After]],1,0)</f>
        <v>1</v>
      </c>
      <c r="L860" s="7">
        <f>(Table1[[#This Row],[Actual_Arrival After]]-Table1[[#This Row],[Dispatch_After]])</f>
        <v>1</v>
      </c>
      <c r="M860" t="s">
        <v>2030</v>
      </c>
      <c r="N860">
        <v>424</v>
      </c>
      <c r="O860" s="16">
        <v>3515</v>
      </c>
      <c r="P860" s="16">
        <v>351</v>
      </c>
      <c r="Q860">
        <v>25</v>
      </c>
      <c r="R860" t="str">
        <f t="shared" si="54"/>
        <v>OK</v>
      </c>
      <c r="S860" t="s">
        <v>2034</v>
      </c>
      <c r="T860" t="s">
        <v>2039</v>
      </c>
      <c r="U860" t="s">
        <v>2088</v>
      </c>
      <c r="V860" t="s">
        <v>2092</v>
      </c>
      <c r="W860" t="s">
        <v>2096</v>
      </c>
      <c r="Y860">
        <f t="shared" si="55"/>
        <v>4.2649999999999979</v>
      </c>
      <c r="Z860" s="14" t="str">
        <f>LEFT(Table1[[#This Row],[Rating After]],3)</f>
        <v>4.2</v>
      </c>
      <c r="AA860" s="11">
        <f>Table1[[#This Row],[Revenue ($)]]/(Table1[[#This Row],[Distance (KM)]])</f>
        <v>8.290094339622641</v>
      </c>
    </row>
    <row r="861" spans="1:27" x14ac:dyDescent="0.3">
      <c r="A861" t="s">
        <v>155</v>
      </c>
      <c r="B861" s="1" t="s">
        <v>1155</v>
      </c>
      <c r="C861" s="1" t="s">
        <v>2104</v>
      </c>
      <c r="D861" s="1" t="s">
        <v>1167</v>
      </c>
      <c r="E861" s="1" t="str">
        <f t="shared" si="53"/>
        <v>2024/01/07</v>
      </c>
      <c r="F861" s="1" t="s">
        <v>1165</v>
      </c>
      <c r="G861" t="str">
        <f t="shared" si="56"/>
        <v>2024/01/07</v>
      </c>
      <c r="H861" s="13" t="s">
        <v>2161</v>
      </c>
      <c r="I861" s="7">
        <f>(Table1[[#This Row],[Actual Arrival]]-Table1[[#This Row],[Ezpected_Arrival_After]])*24</f>
        <v>8.0000000000582077</v>
      </c>
      <c r="J861" s="7">
        <f>(Table1[[#This Row],[Actual_Arrival After]]-Table1[[#This Row],[Ezpected_Arrival_After]])</f>
        <v>0</v>
      </c>
      <c r="K861" s="7">
        <f>IF(Table1[[#This Row],[Actual_Arrival After]]&lt;=Table1[[#This Row],[Ezpected_Arrival_After]],1,0)</f>
        <v>1</v>
      </c>
      <c r="L861" s="7">
        <f>(Table1[[#This Row],[Actual_Arrival After]]-Table1[[#This Row],[Dispatch_After]])</f>
        <v>1</v>
      </c>
      <c r="M861" t="s">
        <v>2030</v>
      </c>
      <c r="N861">
        <v>721</v>
      </c>
      <c r="O861" s="16">
        <v>2885</v>
      </c>
      <c r="P861" s="16">
        <v>189</v>
      </c>
      <c r="Q861">
        <v>11</v>
      </c>
      <c r="R861" t="str">
        <f t="shared" si="54"/>
        <v>OK</v>
      </c>
      <c r="S861" t="s">
        <v>2035</v>
      </c>
      <c r="T861" t="s">
        <v>2039</v>
      </c>
      <c r="U861" t="s">
        <v>2041</v>
      </c>
      <c r="V861" t="s">
        <v>2095</v>
      </c>
      <c r="W861" t="s">
        <v>2097</v>
      </c>
      <c r="X861">
        <v>4</v>
      </c>
      <c r="Y861">
        <f t="shared" si="55"/>
        <v>4</v>
      </c>
      <c r="Z861" s="14" t="str">
        <f>LEFT(Table1[[#This Row],[Rating After]],3)</f>
        <v>4</v>
      </c>
      <c r="AA861" s="11">
        <f>Table1[[#This Row],[Revenue ($)]]/(Table1[[#This Row],[Distance (KM)]])</f>
        <v>4.0013869625520115</v>
      </c>
    </row>
    <row r="862" spans="1:27" x14ac:dyDescent="0.3">
      <c r="A862" t="s">
        <v>154</v>
      </c>
      <c r="B862" s="1" t="s">
        <v>1154</v>
      </c>
      <c r="C862" s="1" t="s">
        <v>2104</v>
      </c>
      <c r="D862" s="1" t="s">
        <v>1166</v>
      </c>
      <c r="E862" s="1" t="str">
        <f t="shared" si="53"/>
        <v>2024/01/07</v>
      </c>
      <c r="F862" s="1" t="s">
        <v>1164</v>
      </c>
      <c r="G862" t="str">
        <f t="shared" si="56"/>
        <v>2024/01/07</v>
      </c>
      <c r="H862" s="13" t="s">
        <v>2161</v>
      </c>
      <c r="I862" s="7">
        <f>(Table1[[#This Row],[Actual Arrival]]-Table1[[#This Row],[Ezpected_Arrival_After]])*24</f>
        <v>6.9999999999417923</v>
      </c>
      <c r="J862" s="7">
        <f>(Table1[[#This Row],[Actual_Arrival After]]-Table1[[#This Row],[Ezpected_Arrival_After]])</f>
        <v>0</v>
      </c>
      <c r="K862" s="7">
        <f>IF(Table1[[#This Row],[Actual_Arrival After]]&lt;=Table1[[#This Row],[Ezpected_Arrival_After]],1,0)</f>
        <v>1</v>
      </c>
      <c r="L862" s="7">
        <f>(Table1[[#This Row],[Actual_Arrival After]]-Table1[[#This Row],[Dispatch_After]])</f>
        <v>1</v>
      </c>
      <c r="M862" t="s">
        <v>2031</v>
      </c>
      <c r="N862">
        <v>960</v>
      </c>
      <c r="O862" s="16">
        <v>4693</v>
      </c>
      <c r="P862" s="16">
        <v>148</v>
      </c>
      <c r="Q862">
        <v>15</v>
      </c>
      <c r="R862" t="str">
        <f t="shared" si="54"/>
        <v>OK</v>
      </c>
      <c r="S862" t="s">
        <v>2035</v>
      </c>
      <c r="T862" t="s">
        <v>2040</v>
      </c>
      <c r="U862" t="s">
        <v>2059</v>
      </c>
      <c r="V862" t="s">
        <v>2091</v>
      </c>
      <c r="W862" t="s">
        <v>2096</v>
      </c>
      <c r="X862">
        <v>4.5</v>
      </c>
      <c r="Y862">
        <f t="shared" si="55"/>
        <v>4.5</v>
      </c>
      <c r="Z862" s="14" t="str">
        <f>LEFT(Table1[[#This Row],[Rating After]],3)</f>
        <v>4.5</v>
      </c>
      <c r="AA862" s="11">
        <f>Table1[[#This Row],[Revenue ($)]]/(Table1[[#This Row],[Distance (KM)]])</f>
        <v>4.8885416666666668</v>
      </c>
    </row>
    <row r="863" spans="1:27" x14ac:dyDescent="0.3">
      <c r="A863" t="s">
        <v>153</v>
      </c>
      <c r="B863" s="1" t="s">
        <v>1153</v>
      </c>
      <c r="C863" s="1" t="s">
        <v>2104</v>
      </c>
      <c r="D863" s="1" t="s">
        <v>1165</v>
      </c>
      <c r="E863" s="1" t="str">
        <f t="shared" si="53"/>
        <v>2024/01/07</v>
      </c>
      <c r="F863" s="1" t="s">
        <v>1163</v>
      </c>
      <c r="G863" t="str">
        <f t="shared" si="56"/>
        <v>2024/01/07</v>
      </c>
      <c r="H863" s="13" t="s">
        <v>2161</v>
      </c>
      <c r="I863" s="7">
        <f>(Table1[[#This Row],[Actual Arrival]]-Table1[[#This Row],[Ezpected_Arrival_After]])*24</f>
        <v>6</v>
      </c>
      <c r="J863" s="7">
        <f>(Table1[[#This Row],[Actual_Arrival After]]-Table1[[#This Row],[Ezpected_Arrival_After]])</f>
        <v>0</v>
      </c>
      <c r="K863" s="7">
        <f>IF(Table1[[#This Row],[Actual_Arrival After]]&lt;=Table1[[#This Row],[Ezpected_Arrival_After]],1,0)</f>
        <v>1</v>
      </c>
      <c r="L863" s="7">
        <f>(Table1[[#This Row],[Actual_Arrival After]]-Table1[[#This Row],[Dispatch_After]])</f>
        <v>1</v>
      </c>
      <c r="M863" t="s">
        <v>2030</v>
      </c>
      <c r="N863">
        <v>591</v>
      </c>
      <c r="O863" s="16">
        <v>4843</v>
      </c>
      <c r="P863" s="16">
        <v>157</v>
      </c>
      <c r="Q863">
        <v>8</v>
      </c>
      <c r="R863" t="str">
        <f t="shared" si="54"/>
        <v>OK</v>
      </c>
      <c r="S863" t="s">
        <v>2036</v>
      </c>
      <c r="T863" t="s">
        <v>2039</v>
      </c>
      <c r="U863" t="s">
        <v>2087</v>
      </c>
      <c r="V863" t="s">
        <v>2092</v>
      </c>
      <c r="W863" t="s">
        <v>2096</v>
      </c>
      <c r="X863">
        <v>4</v>
      </c>
      <c r="Y863">
        <f t="shared" si="55"/>
        <v>4</v>
      </c>
      <c r="Z863" s="14" t="str">
        <f>LEFT(Table1[[#This Row],[Rating After]],3)</f>
        <v>4</v>
      </c>
      <c r="AA863" s="11">
        <f>Table1[[#This Row],[Revenue ($)]]/(Table1[[#This Row],[Distance (KM)]])</f>
        <v>8.1945854483925551</v>
      </c>
    </row>
    <row r="864" spans="1:27" x14ac:dyDescent="0.3">
      <c r="A864" t="s">
        <v>152</v>
      </c>
      <c r="B864" s="1" t="s">
        <v>1152</v>
      </c>
      <c r="C864" s="1" t="s">
        <v>2104</v>
      </c>
      <c r="D864" s="1" t="s">
        <v>1164</v>
      </c>
      <c r="E864" s="1" t="str">
        <f t="shared" si="53"/>
        <v>2024/01/07</v>
      </c>
      <c r="F864" s="1" t="s">
        <v>1162</v>
      </c>
      <c r="G864" t="str">
        <f t="shared" si="56"/>
        <v>2024/01/07</v>
      </c>
      <c r="H864" s="13" t="s">
        <v>2161</v>
      </c>
      <c r="I864" s="7">
        <f>(Table1[[#This Row],[Actual Arrival]]-Table1[[#This Row],[Ezpected_Arrival_After]])*24</f>
        <v>5.0000000000582077</v>
      </c>
      <c r="J864" s="7">
        <f>(Table1[[#This Row],[Actual_Arrival After]]-Table1[[#This Row],[Ezpected_Arrival_After]])</f>
        <v>0</v>
      </c>
      <c r="K864" s="7">
        <f>IF(Table1[[#This Row],[Actual_Arrival After]]&lt;=Table1[[#This Row],[Ezpected_Arrival_After]],1,0)</f>
        <v>1</v>
      </c>
      <c r="L864" s="7">
        <f>(Table1[[#This Row],[Actual_Arrival After]]-Table1[[#This Row],[Dispatch_After]])</f>
        <v>1</v>
      </c>
      <c r="M864" t="s">
        <v>2032</v>
      </c>
      <c r="N864">
        <v>481</v>
      </c>
      <c r="O864" s="16">
        <v>1929</v>
      </c>
      <c r="P864" s="16">
        <v>287</v>
      </c>
      <c r="Q864">
        <v>4</v>
      </c>
      <c r="R864" t="str">
        <f t="shared" si="54"/>
        <v>OK</v>
      </c>
      <c r="S864" t="s">
        <v>2033</v>
      </c>
      <c r="T864" t="s">
        <v>2040</v>
      </c>
      <c r="U864" t="s">
        <v>2082</v>
      </c>
      <c r="V864" t="s">
        <v>2092</v>
      </c>
      <c r="W864" t="s">
        <v>2097</v>
      </c>
      <c r="X864">
        <v>4.5</v>
      </c>
      <c r="Y864">
        <f t="shared" si="55"/>
        <v>4.5</v>
      </c>
      <c r="Z864" s="14" t="str">
        <f>LEFT(Table1[[#This Row],[Rating After]],3)</f>
        <v>4.5</v>
      </c>
      <c r="AA864" s="11">
        <f>Table1[[#This Row],[Revenue ($)]]/(Table1[[#This Row],[Distance (KM)]])</f>
        <v>4.0103950103950101</v>
      </c>
    </row>
    <row r="865" spans="1:27" x14ac:dyDescent="0.3">
      <c r="A865" t="s">
        <v>151</v>
      </c>
      <c r="B865" s="1" t="s">
        <v>1151</v>
      </c>
      <c r="C865" s="1" t="s">
        <v>2104</v>
      </c>
      <c r="D865" s="1" t="s">
        <v>1163</v>
      </c>
      <c r="E865" s="1" t="str">
        <f t="shared" si="53"/>
        <v>2024/01/07</v>
      </c>
      <c r="F865" s="1" t="s">
        <v>1161</v>
      </c>
      <c r="G865" t="str">
        <f t="shared" si="56"/>
        <v>2024/01/07</v>
      </c>
      <c r="H865" s="13" t="s">
        <v>2161</v>
      </c>
      <c r="I865" s="7">
        <f>(Table1[[#This Row],[Actual Arrival]]-Table1[[#This Row],[Ezpected_Arrival_After]])*24</f>
        <v>3.9999999999417923</v>
      </c>
      <c r="J865" s="7">
        <f>(Table1[[#This Row],[Actual_Arrival After]]-Table1[[#This Row],[Ezpected_Arrival_After]])</f>
        <v>0</v>
      </c>
      <c r="K865" s="7">
        <f>IF(Table1[[#This Row],[Actual_Arrival After]]&lt;=Table1[[#This Row],[Ezpected_Arrival_After]],1,0)</f>
        <v>1</v>
      </c>
      <c r="L865" s="7">
        <f>(Table1[[#This Row],[Actual_Arrival After]]-Table1[[#This Row],[Dispatch_After]])</f>
        <v>1</v>
      </c>
      <c r="M865" t="s">
        <v>2029</v>
      </c>
      <c r="N865">
        <v>383</v>
      </c>
      <c r="O865" s="16">
        <v>4841</v>
      </c>
      <c r="P865" s="16">
        <v>623</v>
      </c>
      <c r="Q865">
        <v>19</v>
      </c>
      <c r="R865" t="str">
        <f t="shared" si="54"/>
        <v>OK</v>
      </c>
      <c r="S865" t="s">
        <v>2034</v>
      </c>
      <c r="T865" t="s">
        <v>2038</v>
      </c>
      <c r="U865" t="s">
        <v>2063</v>
      </c>
      <c r="V865" t="s">
        <v>2095</v>
      </c>
      <c r="W865" t="s">
        <v>2096</v>
      </c>
      <c r="X865">
        <v>4.5</v>
      </c>
      <c r="Y865">
        <f t="shared" si="55"/>
        <v>4.5</v>
      </c>
      <c r="Z865" s="14" t="str">
        <f>LEFT(Table1[[#This Row],[Rating After]],3)</f>
        <v>4.5</v>
      </c>
      <c r="AA865" s="11">
        <f>Table1[[#This Row],[Revenue ($)]]/(Table1[[#This Row],[Distance (KM)]])</f>
        <v>12.639686684073107</v>
      </c>
    </row>
    <row r="866" spans="1:27" x14ac:dyDescent="0.3">
      <c r="A866" t="s">
        <v>150</v>
      </c>
      <c r="B866" s="1" t="s">
        <v>1150</v>
      </c>
      <c r="C866" s="1" t="s">
        <v>2104</v>
      </c>
      <c r="D866" s="1" t="s">
        <v>1162</v>
      </c>
      <c r="E866" s="1" t="str">
        <f t="shared" si="53"/>
        <v>2024/01/07</v>
      </c>
      <c r="F866" s="1" t="s">
        <v>1160</v>
      </c>
      <c r="G866" t="str">
        <f t="shared" si="56"/>
        <v>2024/01/07</v>
      </c>
      <c r="H866" s="13" t="s">
        <v>2161</v>
      </c>
      <c r="I866" s="7">
        <f>(Table1[[#This Row],[Actual Arrival]]-Table1[[#This Row],[Ezpected_Arrival_After]])*24</f>
        <v>3</v>
      </c>
      <c r="J866" s="7">
        <f>(Table1[[#This Row],[Actual_Arrival After]]-Table1[[#This Row],[Ezpected_Arrival_After]])</f>
        <v>0</v>
      </c>
      <c r="K866" s="7">
        <f>IF(Table1[[#This Row],[Actual_Arrival After]]&lt;=Table1[[#This Row],[Ezpected_Arrival_After]],1,0)</f>
        <v>1</v>
      </c>
      <c r="L866" s="7">
        <f>(Table1[[#This Row],[Actual_Arrival After]]-Table1[[#This Row],[Dispatch_After]])</f>
        <v>1</v>
      </c>
      <c r="M866" t="s">
        <v>2030</v>
      </c>
      <c r="N866">
        <v>849</v>
      </c>
      <c r="O866" s="16">
        <v>2757</v>
      </c>
      <c r="P866" s="16">
        <v>321</v>
      </c>
      <c r="Q866">
        <v>22</v>
      </c>
      <c r="R866" t="str">
        <f t="shared" si="54"/>
        <v>OK</v>
      </c>
      <c r="S866" t="s">
        <v>2034</v>
      </c>
      <c r="T866" t="s">
        <v>2040</v>
      </c>
      <c r="U866" t="s">
        <v>2050</v>
      </c>
      <c r="V866" t="s">
        <v>2094</v>
      </c>
      <c r="W866" t="s">
        <v>2096</v>
      </c>
      <c r="X866">
        <v>4</v>
      </c>
      <c r="Y866">
        <f t="shared" si="55"/>
        <v>4</v>
      </c>
      <c r="Z866" s="14" t="str">
        <f>LEFT(Table1[[#This Row],[Rating After]],3)</f>
        <v>4</v>
      </c>
      <c r="AA866" s="11">
        <f>Table1[[#This Row],[Revenue ($)]]/(Table1[[#This Row],[Distance (KM)]])</f>
        <v>3.2473498233215548</v>
      </c>
    </row>
    <row r="867" spans="1:27" x14ac:dyDescent="0.3">
      <c r="A867" t="s">
        <v>149</v>
      </c>
      <c r="B867" s="1" t="s">
        <v>1149</v>
      </c>
      <c r="C867" s="1" t="s">
        <v>2104</v>
      </c>
      <c r="D867" s="1" t="s">
        <v>1161</v>
      </c>
      <c r="E867" s="1" t="str">
        <f t="shared" si="53"/>
        <v>2024/01/07</v>
      </c>
      <c r="F867" s="1" t="s">
        <v>1159</v>
      </c>
      <c r="G867" t="str">
        <f t="shared" si="56"/>
        <v>2024/01/07</v>
      </c>
      <c r="H867" s="13" t="s">
        <v>2161</v>
      </c>
      <c r="I867" s="7">
        <f>(Table1[[#This Row],[Actual Arrival]]-Table1[[#This Row],[Ezpected_Arrival_After]])*24</f>
        <v>2.0000000000582077</v>
      </c>
      <c r="J867" s="7">
        <f>(Table1[[#This Row],[Actual_Arrival After]]-Table1[[#This Row],[Ezpected_Arrival_After]])</f>
        <v>0</v>
      </c>
      <c r="K867" s="7">
        <f>IF(Table1[[#This Row],[Actual_Arrival After]]&lt;=Table1[[#This Row],[Ezpected_Arrival_After]],1,0)</f>
        <v>1</v>
      </c>
      <c r="L867" s="7">
        <f>(Table1[[#This Row],[Actual_Arrival After]]-Table1[[#This Row],[Dispatch_After]])</f>
        <v>1</v>
      </c>
      <c r="M867" t="s">
        <v>2028</v>
      </c>
      <c r="N867">
        <v>997</v>
      </c>
      <c r="O867" s="16">
        <v>1092</v>
      </c>
      <c r="P867" s="16">
        <v>81</v>
      </c>
      <c r="Q867">
        <v>20</v>
      </c>
      <c r="R867" t="str">
        <f t="shared" si="54"/>
        <v>OK</v>
      </c>
      <c r="S867" t="s">
        <v>2035</v>
      </c>
      <c r="T867" t="s">
        <v>2039</v>
      </c>
      <c r="U867" t="s">
        <v>2078</v>
      </c>
      <c r="V867" t="s">
        <v>2092</v>
      </c>
      <c r="W867" t="s">
        <v>2096</v>
      </c>
      <c r="Y867">
        <f t="shared" si="55"/>
        <v>4.2649999999999979</v>
      </c>
      <c r="Z867" s="14" t="str">
        <f>LEFT(Table1[[#This Row],[Rating After]],3)</f>
        <v>4.2</v>
      </c>
      <c r="AA867" s="11">
        <f>Table1[[#This Row],[Revenue ($)]]/(Table1[[#This Row],[Distance (KM)]])</f>
        <v>1.0952858575727182</v>
      </c>
    </row>
    <row r="868" spans="1:27" x14ac:dyDescent="0.3">
      <c r="A868" t="s">
        <v>148</v>
      </c>
      <c r="B868" s="1" t="s">
        <v>1148</v>
      </c>
      <c r="C868" s="1" t="s">
        <v>2104</v>
      </c>
      <c r="D868" s="1" t="s">
        <v>1160</v>
      </c>
      <c r="E868" s="1" t="str">
        <f t="shared" si="53"/>
        <v>2024/01/07</v>
      </c>
      <c r="F868" s="1" t="s">
        <v>1158</v>
      </c>
      <c r="G868" t="str">
        <f t="shared" si="56"/>
        <v>2024/01/06</v>
      </c>
      <c r="H868" s="13" t="s">
        <v>2161</v>
      </c>
      <c r="I868" s="7">
        <f>(Table1[[#This Row],[Actual Arrival]]-Table1[[#This Row],[Ezpected_Arrival_After]])*24</f>
        <v>24.999999999941792</v>
      </c>
      <c r="J868" s="7">
        <f>(Table1[[#This Row],[Actual_Arrival After]]-Table1[[#This Row],[Ezpected_Arrival_After]])</f>
        <v>1</v>
      </c>
      <c r="K868" s="7">
        <f>IF(Table1[[#This Row],[Actual_Arrival After]]&lt;=Table1[[#This Row],[Ezpected_Arrival_After]],1,0)</f>
        <v>0</v>
      </c>
      <c r="L868" s="7">
        <f>(Table1[[#This Row],[Actual_Arrival After]]-Table1[[#This Row],[Dispatch_After]])</f>
        <v>1</v>
      </c>
      <c r="M868" t="s">
        <v>2031</v>
      </c>
      <c r="N868">
        <v>309</v>
      </c>
      <c r="O868" s="16">
        <v>2558</v>
      </c>
      <c r="P868" s="16">
        <v>527</v>
      </c>
      <c r="Q868">
        <v>12</v>
      </c>
      <c r="R868" t="str">
        <f t="shared" si="54"/>
        <v>OK</v>
      </c>
      <c r="S868" t="s">
        <v>2035</v>
      </c>
      <c r="T868" t="s">
        <v>2039</v>
      </c>
      <c r="U868" t="s">
        <v>2044</v>
      </c>
      <c r="V868" t="s">
        <v>2094</v>
      </c>
      <c r="W868" t="s">
        <v>2097</v>
      </c>
      <c r="X868">
        <v>4.2</v>
      </c>
      <c r="Y868">
        <f t="shared" si="55"/>
        <v>4.2</v>
      </c>
      <c r="Z868" s="14" t="str">
        <f>LEFT(Table1[[#This Row],[Rating After]],3)</f>
        <v>4.2</v>
      </c>
      <c r="AA868" s="11">
        <f>Table1[[#This Row],[Revenue ($)]]/(Table1[[#This Row],[Distance (KM)]])</f>
        <v>8.2783171521035595</v>
      </c>
    </row>
    <row r="869" spans="1:27" x14ac:dyDescent="0.3">
      <c r="A869" t="s">
        <v>147</v>
      </c>
      <c r="B869" s="1" t="s">
        <v>1147</v>
      </c>
      <c r="C869" s="1" t="s">
        <v>2104</v>
      </c>
      <c r="D869" s="1" t="s">
        <v>1159</v>
      </c>
      <c r="E869" s="1" t="str">
        <f t="shared" si="53"/>
        <v>2024/01/07</v>
      </c>
      <c r="F869" s="1" t="s">
        <v>1157</v>
      </c>
      <c r="G869" t="str">
        <f t="shared" si="56"/>
        <v>2024/01/06</v>
      </c>
      <c r="H869" s="13" t="s">
        <v>2161</v>
      </c>
      <c r="I869" s="7">
        <f>(Table1[[#This Row],[Actual Arrival]]-Table1[[#This Row],[Ezpected_Arrival_After]])*24</f>
        <v>24</v>
      </c>
      <c r="J869" s="7">
        <f>(Table1[[#This Row],[Actual_Arrival After]]-Table1[[#This Row],[Ezpected_Arrival_After]])</f>
        <v>1</v>
      </c>
      <c r="K869" s="7">
        <f>IF(Table1[[#This Row],[Actual_Arrival After]]&lt;=Table1[[#This Row],[Ezpected_Arrival_After]],1,0)</f>
        <v>0</v>
      </c>
      <c r="L869" s="7">
        <f>(Table1[[#This Row],[Actual_Arrival After]]-Table1[[#This Row],[Dispatch_After]])</f>
        <v>1</v>
      </c>
      <c r="M869" t="s">
        <v>2029</v>
      </c>
      <c r="N869">
        <v>973</v>
      </c>
      <c r="O869" s="16">
        <v>3210</v>
      </c>
      <c r="P869" s="16">
        <v>268</v>
      </c>
      <c r="Q869">
        <v>21</v>
      </c>
      <c r="R869" t="str">
        <f t="shared" si="54"/>
        <v>OK</v>
      </c>
      <c r="S869" t="s">
        <v>2035</v>
      </c>
      <c r="T869" t="s">
        <v>2038</v>
      </c>
      <c r="U869" t="s">
        <v>2082</v>
      </c>
      <c r="V869" t="s">
        <v>2093</v>
      </c>
      <c r="W869" t="s">
        <v>2097</v>
      </c>
      <c r="X869">
        <v>4.7</v>
      </c>
      <c r="Y869">
        <f t="shared" si="55"/>
        <v>4.7</v>
      </c>
      <c r="Z869" s="14" t="str">
        <f>LEFT(Table1[[#This Row],[Rating After]],3)</f>
        <v>4.7</v>
      </c>
      <c r="AA869" s="11">
        <f>Table1[[#This Row],[Revenue ($)]]/(Table1[[#This Row],[Distance (KM)]])</f>
        <v>3.2990750256937309</v>
      </c>
    </row>
    <row r="870" spans="1:27" x14ac:dyDescent="0.3">
      <c r="A870" t="s">
        <v>146</v>
      </c>
      <c r="B870" s="1" t="s">
        <v>1146</v>
      </c>
      <c r="C870" s="1" t="s">
        <v>2104</v>
      </c>
      <c r="D870" s="1" t="s">
        <v>1158</v>
      </c>
      <c r="E870" s="1" t="str">
        <f t="shared" si="53"/>
        <v>2024/01/06</v>
      </c>
      <c r="F870" s="1" t="s">
        <v>1156</v>
      </c>
      <c r="G870" t="str">
        <f t="shared" si="56"/>
        <v>2024/01/06</v>
      </c>
      <c r="H870" s="13" t="s">
        <v>2161</v>
      </c>
      <c r="I870" s="7">
        <f>(Table1[[#This Row],[Actual Arrival]]-Table1[[#This Row],[Ezpected_Arrival_After]])*24</f>
        <v>23.000000000058208</v>
      </c>
      <c r="J870" s="7">
        <f>(Table1[[#This Row],[Actual_Arrival After]]-Table1[[#This Row],[Ezpected_Arrival_After]])</f>
        <v>0</v>
      </c>
      <c r="K870" s="7">
        <f>IF(Table1[[#This Row],[Actual_Arrival After]]&lt;=Table1[[#This Row],[Ezpected_Arrival_After]],1,0)</f>
        <v>1</v>
      </c>
      <c r="L870" s="7">
        <f>(Table1[[#This Row],[Actual_Arrival After]]-Table1[[#This Row],[Dispatch_After]])</f>
        <v>0</v>
      </c>
      <c r="M870" t="s">
        <v>2031</v>
      </c>
      <c r="N870">
        <v>62</v>
      </c>
      <c r="O870" s="16">
        <v>1521</v>
      </c>
      <c r="P870" s="16">
        <v>279</v>
      </c>
      <c r="Q870">
        <v>26</v>
      </c>
      <c r="R870" t="str">
        <f t="shared" si="54"/>
        <v>OK</v>
      </c>
      <c r="S870" t="s">
        <v>2036</v>
      </c>
      <c r="T870" t="s">
        <v>2040</v>
      </c>
      <c r="U870" t="s">
        <v>2041</v>
      </c>
      <c r="V870" t="s">
        <v>2095</v>
      </c>
      <c r="W870" t="s">
        <v>2096</v>
      </c>
      <c r="X870">
        <v>3.8</v>
      </c>
      <c r="Y870">
        <f t="shared" si="55"/>
        <v>3.8</v>
      </c>
      <c r="Z870" s="14" t="str">
        <f>LEFT(Table1[[#This Row],[Rating After]],3)</f>
        <v>3.8</v>
      </c>
      <c r="AA870" s="11">
        <f>Table1[[#This Row],[Revenue ($)]]/(Table1[[#This Row],[Distance (KM)]])</f>
        <v>24.532258064516128</v>
      </c>
    </row>
    <row r="871" spans="1:27" x14ac:dyDescent="0.3">
      <c r="A871" t="s">
        <v>145</v>
      </c>
      <c r="B871" s="1" t="s">
        <v>1145</v>
      </c>
      <c r="C871" s="1" t="s">
        <v>2104</v>
      </c>
      <c r="D871" s="1" t="s">
        <v>1157</v>
      </c>
      <c r="E871" s="1" t="str">
        <f t="shared" si="53"/>
        <v>2024/01/06</v>
      </c>
      <c r="F871" s="1" t="s">
        <v>1155</v>
      </c>
      <c r="G871" t="str">
        <f t="shared" si="56"/>
        <v>2024/01/06</v>
      </c>
      <c r="H871" s="13" t="s">
        <v>2161</v>
      </c>
      <c r="I871" s="7">
        <f>(Table1[[#This Row],[Actual Arrival]]-Table1[[#This Row],[Ezpected_Arrival_After]])*24</f>
        <v>21.999999999941792</v>
      </c>
      <c r="J871" s="7">
        <f>(Table1[[#This Row],[Actual_Arrival After]]-Table1[[#This Row],[Ezpected_Arrival_After]])</f>
        <v>0</v>
      </c>
      <c r="K871" s="7">
        <f>IF(Table1[[#This Row],[Actual_Arrival After]]&lt;=Table1[[#This Row],[Ezpected_Arrival_After]],1,0)</f>
        <v>1</v>
      </c>
      <c r="L871" s="7">
        <f>(Table1[[#This Row],[Actual_Arrival After]]-Table1[[#This Row],[Dispatch_After]])</f>
        <v>0</v>
      </c>
      <c r="M871" t="s">
        <v>2032</v>
      </c>
      <c r="N871">
        <v>629</v>
      </c>
      <c r="O871" s="16">
        <v>3290</v>
      </c>
      <c r="P871" s="16">
        <v>221</v>
      </c>
      <c r="Q871">
        <v>22</v>
      </c>
      <c r="R871" t="str">
        <f t="shared" si="54"/>
        <v>OK</v>
      </c>
      <c r="S871" t="s">
        <v>2033</v>
      </c>
      <c r="T871" t="s">
        <v>2039</v>
      </c>
      <c r="U871" t="s">
        <v>2058</v>
      </c>
      <c r="V871" t="s">
        <v>2091</v>
      </c>
      <c r="W871" t="s">
        <v>2096</v>
      </c>
      <c r="Y871">
        <f t="shared" si="55"/>
        <v>4.3169491525423709</v>
      </c>
      <c r="Z871" s="14" t="str">
        <f>LEFT(Table1[[#This Row],[Rating After]],3)</f>
        <v>4.3</v>
      </c>
      <c r="AA871" s="11">
        <f>Table1[[#This Row],[Revenue ($)]]/(Table1[[#This Row],[Distance (KM)]])</f>
        <v>5.2305246422893479</v>
      </c>
    </row>
    <row r="872" spans="1:27" x14ac:dyDescent="0.3">
      <c r="A872" t="s">
        <v>144</v>
      </c>
      <c r="B872" s="1" t="s">
        <v>1144</v>
      </c>
      <c r="C872" s="1" t="s">
        <v>2104</v>
      </c>
      <c r="D872" s="1" t="s">
        <v>1156</v>
      </c>
      <c r="E872" s="1" t="str">
        <f t="shared" si="53"/>
        <v>2024/01/06</v>
      </c>
      <c r="F872" s="1" t="s">
        <v>1154</v>
      </c>
      <c r="G872" t="str">
        <f t="shared" si="56"/>
        <v>2024/01/06</v>
      </c>
      <c r="H872" s="13" t="s">
        <v>2161</v>
      </c>
      <c r="I872" s="7">
        <f>(Table1[[#This Row],[Actual Arrival]]-Table1[[#This Row],[Ezpected_Arrival_After]])*24</f>
        <v>21</v>
      </c>
      <c r="J872" s="7">
        <f>(Table1[[#This Row],[Actual_Arrival After]]-Table1[[#This Row],[Ezpected_Arrival_After]])</f>
        <v>0</v>
      </c>
      <c r="K872" s="7">
        <f>IF(Table1[[#This Row],[Actual_Arrival After]]&lt;=Table1[[#This Row],[Ezpected_Arrival_After]],1,0)</f>
        <v>1</v>
      </c>
      <c r="L872" s="7">
        <f>(Table1[[#This Row],[Actual_Arrival After]]-Table1[[#This Row],[Dispatch_After]])</f>
        <v>0</v>
      </c>
      <c r="M872" t="s">
        <v>2027</v>
      </c>
      <c r="N872">
        <v>757</v>
      </c>
      <c r="O872" s="16">
        <v>1876</v>
      </c>
      <c r="P872" s="16">
        <v>535</v>
      </c>
      <c r="Q872">
        <v>21</v>
      </c>
      <c r="R872" t="str">
        <f t="shared" si="54"/>
        <v>OK</v>
      </c>
      <c r="S872" t="s">
        <v>2033</v>
      </c>
      <c r="T872" t="s">
        <v>2038</v>
      </c>
      <c r="U872" t="s">
        <v>2082</v>
      </c>
      <c r="V872" t="s">
        <v>2095</v>
      </c>
      <c r="W872" t="s">
        <v>2097</v>
      </c>
      <c r="X872">
        <v>4.2</v>
      </c>
      <c r="Y872">
        <f t="shared" si="55"/>
        <v>4.2</v>
      </c>
      <c r="Z872" s="14" t="str">
        <f>LEFT(Table1[[#This Row],[Rating After]],3)</f>
        <v>4.2</v>
      </c>
      <c r="AA872" s="11">
        <f>Table1[[#This Row],[Revenue ($)]]/(Table1[[#This Row],[Distance (KM)]])</f>
        <v>2.4782034346103039</v>
      </c>
    </row>
    <row r="873" spans="1:27" x14ac:dyDescent="0.3">
      <c r="A873" t="s">
        <v>143</v>
      </c>
      <c r="B873" s="1" t="s">
        <v>1143</v>
      </c>
      <c r="C873" s="1" t="s">
        <v>2104</v>
      </c>
      <c r="D873" s="1" t="s">
        <v>1155</v>
      </c>
      <c r="E873" s="1" t="str">
        <f t="shared" si="53"/>
        <v>2024/01/06</v>
      </c>
      <c r="F873" s="1" t="s">
        <v>1153</v>
      </c>
      <c r="G873" t="str">
        <f t="shared" si="56"/>
        <v>2024/01/06</v>
      </c>
      <c r="H873" s="13" t="s">
        <v>2161</v>
      </c>
      <c r="I873" s="7">
        <f>(Table1[[#This Row],[Actual Arrival]]-Table1[[#This Row],[Ezpected_Arrival_After]])*24</f>
        <v>20.000000000058208</v>
      </c>
      <c r="J873" s="7">
        <f>(Table1[[#This Row],[Actual_Arrival After]]-Table1[[#This Row],[Ezpected_Arrival_After]])</f>
        <v>0</v>
      </c>
      <c r="K873" s="7">
        <f>IF(Table1[[#This Row],[Actual_Arrival After]]&lt;=Table1[[#This Row],[Ezpected_Arrival_After]],1,0)</f>
        <v>1</v>
      </c>
      <c r="L873" s="7">
        <f>(Table1[[#This Row],[Actual_Arrival After]]-Table1[[#This Row],[Dispatch_After]])</f>
        <v>0</v>
      </c>
      <c r="M873" t="s">
        <v>2027</v>
      </c>
      <c r="N873">
        <v>337</v>
      </c>
      <c r="O873" s="16">
        <v>2106</v>
      </c>
      <c r="P873" s="16">
        <v>629</v>
      </c>
      <c r="Q873">
        <v>12</v>
      </c>
      <c r="R873" t="str">
        <f t="shared" si="54"/>
        <v>OK</v>
      </c>
      <c r="S873" t="s">
        <v>2035</v>
      </c>
      <c r="T873" t="s">
        <v>2038</v>
      </c>
      <c r="U873" t="s">
        <v>2086</v>
      </c>
      <c r="V873" t="s">
        <v>2091</v>
      </c>
      <c r="W873" t="s">
        <v>2096</v>
      </c>
      <c r="X873">
        <v>4.7</v>
      </c>
      <c r="Y873">
        <f t="shared" si="55"/>
        <v>4.7</v>
      </c>
      <c r="Z873" s="14" t="str">
        <f>LEFT(Table1[[#This Row],[Rating After]],3)</f>
        <v>4.7</v>
      </c>
      <c r="AA873" s="11">
        <f>Table1[[#This Row],[Revenue ($)]]/(Table1[[#This Row],[Distance (KM)]])</f>
        <v>6.2492581602373889</v>
      </c>
    </row>
    <row r="874" spans="1:27" x14ac:dyDescent="0.3">
      <c r="A874" t="s">
        <v>142</v>
      </c>
      <c r="B874" s="1" t="s">
        <v>1142</v>
      </c>
      <c r="C874" s="1" t="s">
        <v>2104</v>
      </c>
      <c r="D874" s="1" t="s">
        <v>1154</v>
      </c>
      <c r="E874" s="1" t="str">
        <f t="shared" si="53"/>
        <v>2024/01/06</v>
      </c>
      <c r="F874" s="1" t="s">
        <v>1152</v>
      </c>
      <c r="G874" t="str">
        <f t="shared" si="56"/>
        <v>2024/01/06</v>
      </c>
      <c r="H874" s="13" t="s">
        <v>2161</v>
      </c>
      <c r="I874" s="7">
        <f>(Table1[[#This Row],[Actual Arrival]]-Table1[[#This Row],[Ezpected_Arrival_After]])*24</f>
        <v>18.999999999941792</v>
      </c>
      <c r="J874" s="7">
        <f>(Table1[[#This Row],[Actual_Arrival After]]-Table1[[#This Row],[Ezpected_Arrival_After]])</f>
        <v>0</v>
      </c>
      <c r="K874" s="7">
        <f>IF(Table1[[#This Row],[Actual_Arrival After]]&lt;=Table1[[#This Row],[Ezpected_Arrival_After]],1,0)</f>
        <v>1</v>
      </c>
      <c r="L874" s="7">
        <f>(Table1[[#This Row],[Actual_Arrival After]]-Table1[[#This Row],[Dispatch_After]])</f>
        <v>0</v>
      </c>
      <c r="M874" t="s">
        <v>2030</v>
      </c>
      <c r="N874">
        <v>108</v>
      </c>
      <c r="O874" s="16">
        <v>4491</v>
      </c>
      <c r="P874" s="16">
        <v>532</v>
      </c>
      <c r="Q874">
        <v>10</v>
      </c>
      <c r="R874" t="str">
        <f t="shared" si="54"/>
        <v>OK</v>
      </c>
      <c r="S874" t="s">
        <v>2035</v>
      </c>
      <c r="T874" t="s">
        <v>2040</v>
      </c>
      <c r="U874" t="s">
        <v>2063</v>
      </c>
      <c r="V874" t="s">
        <v>2094</v>
      </c>
      <c r="W874" t="s">
        <v>2097</v>
      </c>
      <c r="Y874">
        <f t="shared" si="55"/>
        <v>4.2263888888888879</v>
      </c>
      <c r="Z874" s="14" t="str">
        <f>LEFT(Table1[[#This Row],[Rating After]],3)</f>
        <v>4.2</v>
      </c>
      <c r="AA874" s="11">
        <f>Table1[[#This Row],[Revenue ($)]]/(Table1[[#This Row],[Distance (KM)]])</f>
        <v>41.583333333333336</v>
      </c>
    </row>
    <row r="875" spans="1:27" x14ac:dyDescent="0.3">
      <c r="A875" t="s">
        <v>141</v>
      </c>
      <c r="B875" s="1" t="s">
        <v>1141</v>
      </c>
      <c r="C875" s="1" t="s">
        <v>2104</v>
      </c>
      <c r="D875" s="1" t="s">
        <v>1153</v>
      </c>
      <c r="E875" s="1" t="str">
        <f t="shared" si="53"/>
        <v>2024/01/06</v>
      </c>
      <c r="F875" s="1" t="s">
        <v>1151</v>
      </c>
      <c r="G875" t="str">
        <f t="shared" si="56"/>
        <v>2024/01/06</v>
      </c>
      <c r="H875" s="13" t="s">
        <v>2161</v>
      </c>
      <c r="I875" s="7">
        <f>(Table1[[#This Row],[Actual Arrival]]-Table1[[#This Row],[Ezpected_Arrival_After]])*24</f>
        <v>18</v>
      </c>
      <c r="J875" s="7">
        <f>(Table1[[#This Row],[Actual_Arrival After]]-Table1[[#This Row],[Ezpected_Arrival_After]])</f>
        <v>0</v>
      </c>
      <c r="K875" s="7">
        <f>IF(Table1[[#This Row],[Actual_Arrival After]]&lt;=Table1[[#This Row],[Ezpected_Arrival_After]],1,0)</f>
        <v>1</v>
      </c>
      <c r="L875" s="7">
        <f>(Table1[[#This Row],[Actual_Arrival After]]-Table1[[#This Row],[Dispatch_After]])</f>
        <v>0</v>
      </c>
      <c r="M875" t="s">
        <v>2028</v>
      </c>
      <c r="N875">
        <v>373</v>
      </c>
      <c r="O875" s="16">
        <v>1612</v>
      </c>
      <c r="P875" s="16">
        <v>145</v>
      </c>
      <c r="Q875">
        <v>9</v>
      </c>
      <c r="R875" t="str">
        <f t="shared" si="54"/>
        <v>OK</v>
      </c>
      <c r="S875" t="s">
        <v>2034</v>
      </c>
      <c r="T875" t="s">
        <v>2039</v>
      </c>
      <c r="U875" t="s">
        <v>2085</v>
      </c>
      <c r="V875" t="s">
        <v>2092</v>
      </c>
      <c r="W875" t="s">
        <v>2096</v>
      </c>
      <c r="Y875">
        <f t="shared" si="55"/>
        <v>4.2649999999999979</v>
      </c>
      <c r="Z875" s="14" t="str">
        <f>LEFT(Table1[[#This Row],[Rating After]],3)</f>
        <v>4.2</v>
      </c>
      <c r="AA875" s="11">
        <f>Table1[[#This Row],[Revenue ($)]]/(Table1[[#This Row],[Distance (KM)]])</f>
        <v>4.3217158176943702</v>
      </c>
    </row>
    <row r="876" spans="1:27" x14ac:dyDescent="0.3">
      <c r="A876" t="s">
        <v>140</v>
      </c>
      <c r="B876" s="1" t="s">
        <v>1140</v>
      </c>
      <c r="C876" s="1" t="s">
        <v>2104</v>
      </c>
      <c r="D876" s="1" t="s">
        <v>1152</v>
      </c>
      <c r="E876" s="1" t="str">
        <f t="shared" si="53"/>
        <v>2024/01/06</v>
      </c>
      <c r="F876" s="1" t="s">
        <v>1150</v>
      </c>
      <c r="G876" t="str">
        <f t="shared" si="56"/>
        <v>2024/01/06</v>
      </c>
      <c r="H876" s="13" t="s">
        <v>2161</v>
      </c>
      <c r="I876" s="7">
        <f>(Table1[[#This Row],[Actual Arrival]]-Table1[[#This Row],[Ezpected_Arrival_After]])*24</f>
        <v>17.000000000058208</v>
      </c>
      <c r="J876" s="7">
        <f>(Table1[[#This Row],[Actual_Arrival After]]-Table1[[#This Row],[Ezpected_Arrival_After]])</f>
        <v>0</v>
      </c>
      <c r="K876" s="7">
        <f>IF(Table1[[#This Row],[Actual_Arrival After]]&lt;=Table1[[#This Row],[Ezpected_Arrival_After]],1,0)</f>
        <v>1</v>
      </c>
      <c r="L876" s="7">
        <f>(Table1[[#This Row],[Actual_Arrival After]]-Table1[[#This Row],[Dispatch_After]])</f>
        <v>0</v>
      </c>
      <c r="M876" t="s">
        <v>2027</v>
      </c>
      <c r="N876">
        <v>753</v>
      </c>
      <c r="O876" s="16">
        <v>2747</v>
      </c>
      <c r="P876" s="16">
        <v>621</v>
      </c>
      <c r="Q876">
        <v>3</v>
      </c>
      <c r="R876" t="str">
        <f t="shared" si="54"/>
        <v>OK</v>
      </c>
      <c r="S876" t="s">
        <v>2034</v>
      </c>
      <c r="T876" t="s">
        <v>2038</v>
      </c>
      <c r="U876" t="s">
        <v>2077</v>
      </c>
      <c r="V876" t="s">
        <v>2095</v>
      </c>
      <c r="W876" t="s">
        <v>2097</v>
      </c>
      <c r="X876">
        <v>4.7</v>
      </c>
      <c r="Y876">
        <f t="shared" si="55"/>
        <v>4.7</v>
      </c>
      <c r="Z876" s="14" t="str">
        <f>LEFT(Table1[[#This Row],[Rating After]],3)</f>
        <v>4.7</v>
      </c>
      <c r="AA876" s="11">
        <f>Table1[[#This Row],[Revenue ($)]]/(Table1[[#This Row],[Distance (KM)]])</f>
        <v>3.6480743691899069</v>
      </c>
    </row>
    <row r="877" spans="1:27" x14ac:dyDescent="0.3">
      <c r="A877" t="s">
        <v>139</v>
      </c>
      <c r="B877" s="1" t="s">
        <v>1139</v>
      </c>
      <c r="C877" s="1" t="s">
        <v>2104</v>
      </c>
      <c r="D877" s="1" t="s">
        <v>1151</v>
      </c>
      <c r="E877" s="1" t="str">
        <f t="shared" si="53"/>
        <v>2024/01/06</v>
      </c>
      <c r="F877" s="1" t="s">
        <v>1149</v>
      </c>
      <c r="G877" t="str">
        <f t="shared" si="56"/>
        <v>2024/01/06</v>
      </c>
      <c r="H877" s="13" t="s">
        <v>2161</v>
      </c>
      <c r="I877" s="7">
        <f>(Table1[[#This Row],[Actual Arrival]]-Table1[[#This Row],[Ezpected_Arrival_After]])*24</f>
        <v>15.999999999941792</v>
      </c>
      <c r="J877" s="7">
        <f>(Table1[[#This Row],[Actual_Arrival After]]-Table1[[#This Row],[Ezpected_Arrival_After]])</f>
        <v>0</v>
      </c>
      <c r="K877" s="7">
        <f>IF(Table1[[#This Row],[Actual_Arrival After]]&lt;=Table1[[#This Row],[Ezpected_Arrival_After]],1,0)</f>
        <v>1</v>
      </c>
      <c r="L877" s="7">
        <f>(Table1[[#This Row],[Actual_Arrival After]]-Table1[[#This Row],[Dispatch_After]])</f>
        <v>0</v>
      </c>
      <c r="M877" t="s">
        <v>2031</v>
      </c>
      <c r="N877">
        <v>213</v>
      </c>
      <c r="O877" s="16">
        <v>697</v>
      </c>
      <c r="P877" s="16">
        <v>56</v>
      </c>
      <c r="Q877">
        <v>18</v>
      </c>
      <c r="R877" t="str">
        <f t="shared" si="54"/>
        <v>OK</v>
      </c>
      <c r="S877" t="s">
        <v>2033</v>
      </c>
      <c r="T877" t="s">
        <v>2038</v>
      </c>
      <c r="U877" t="s">
        <v>2044</v>
      </c>
      <c r="V877" t="s">
        <v>2094</v>
      </c>
      <c r="W877" t="s">
        <v>2096</v>
      </c>
      <c r="Y877">
        <f t="shared" si="55"/>
        <v>4.1939759036144579</v>
      </c>
      <c r="Z877" s="14" t="str">
        <f>LEFT(Table1[[#This Row],[Rating After]],3)</f>
        <v>4.1</v>
      </c>
      <c r="AA877" s="11">
        <f>Table1[[#This Row],[Revenue ($)]]/(Table1[[#This Row],[Distance (KM)]])</f>
        <v>3.272300469483568</v>
      </c>
    </row>
    <row r="878" spans="1:27" x14ac:dyDescent="0.3">
      <c r="A878" t="s">
        <v>138</v>
      </c>
      <c r="B878" s="1" t="s">
        <v>1138</v>
      </c>
      <c r="C878" s="1" t="s">
        <v>2104</v>
      </c>
      <c r="D878" s="1" t="s">
        <v>1150</v>
      </c>
      <c r="E878" s="1" t="str">
        <f t="shared" si="53"/>
        <v>2024/01/06</v>
      </c>
      <c r="F878" s="1" t="s">
        <v>1148</v>
      </c>
      <c r="G878" t="str">
        <f t="shared" si="56"/>
        <v>2024/01/06</v>
      </c>
      <c r="H878" s="13" t="s">
        <v>2161</v>
      </c>
      <c r="I878" s="7">
        <f>(Table1[[#This Row],[Actual Arrival]]-Table1[[#This Row],[Ezpected_Arrival_After]])*24</f>
        <v>15</v>
      </c>
      <c r="J878" s="7">
        <f>(Table1[[#This Row],[Actual_Arrival After]]-Table1[[#This Row],[Ezpected_Arrival_After]])</f>
        <v>0</v>
      </c>
      <c r="K878" s="7">
        <f>IF(Table1[[#This Row],[Actual_Arrival After]]&lt;=Table1[[#This Row],[Ezpected_Arrival_After]],1,0)</f>
        <v>1</v>
      </c>
      <c r="L878" s="7">
        <f>(Table1[[#This Row],[Actual_Arrival After]]-Table1[[#This Row],[Dispatch_After]])</f>
        <v>0</v>
      </c>
      <c r="M878" t="s">
        <v>2029</v>
      </c>
      <c r="N878">
        <v>639</v>
      </c>
      <c r="O878" s="16">
        <v>3150</v>
      </c>
      <c r="P878" s="16">
        <v>446</v>
      </c>
      <c r="Q878">
        <v>26</v>
      </c>
      <c r="R878" t="str">
        <f t="shared" si="54"/>
        <v>OK</v>
      </c>
      <c r="S878" t="s">
        <v>2035</v>
      </c>
      <c r="T878" t="s">
        <v>2039</v>
      </c>
      <c r="U878" t="s">
        <v>2045</v>
      </c>
      <c r="V878" t="s">
        <v>2092</v>
      </c>
      <c r="W878" t="s">
        <v>2096</v>
      </c>
      <c r="X878">
        <v>4.5</v>
      </c>
      <c r="Y878">
        <f t="shared" si="55"/>
        <v>4.5</v>
      </c>
      <c r="Z878" s="14" t="str">
        <f>LEFT(Table1[[#This Row],[Rating After]],3)</f>
        <v>4.5</v>
      </c>
      <c r="AA878" s="11">
        <f>Table1[[#This Row],[Revenue ($)]]/(Table1[[#This Row],[Distance (KM)]])</f>
        <v>4.929577464788732</v>
      </c>
    </row>
    <row r="879" spans="1:27" x14ac:dyDescent="0.3">
      <c r="A879" t="s">
        <v>137</v>
      </c>
      <c r="B879" s="1" t="s">
        <v>1137</v>
      </c>
      <c r="C879" s="1" t="s">
        <v>2104</v>
      </c>
      <c r="D879" s="1" t="s">
        <v>1149</v>
      </c>
      <c r="E879" s="1" t="str">
        <f t="shared" si="53"/>
        <v>2024/01/06</v>
      </c>
      <c r="F879" s="1" t="s">
        <v>1147</v>
      </c>
      <c r="G879" t="str">
        <f t="shared" si="56"/>
        <v>2024/01/06</v>
      </c>
      <c r="H879" s="13" t="s">
        <v>2161</v>
      </c>
      <c r="I879" s="7">
        <f>(Table1[[#This Row],[Actual Arrival]]-Table1[[#This Row],[Ezpected_Arrival_After]])*24</f>
        <v>14.000000000058208</v>
      </c>
      <c r="J879" s="7">
        <f>(Table1[[#This Row],[Actual_Arrival After]]-Table1[[#This Row],[Ezpected_Arrival_After]])</f>
        <v>0</v>
      </c>
      <c r="K879" s="7">
        <f>IF(Table1[[#This Row],[Actual_Arrival After]]&lt;=Table1[[#This Row],[Ezpected_Arrival_After]],1,0)</f>
        <v>1</v>
      </c>
      <c r="L879" s="7">
        <f>(Table1[[#This Row],[Actual_Arrival After]]-Table1[[#This Row],[Dispatch_After]])</f>
        <v>0</v>
      </c>
      <c r="M879" t="s">
        <v>2031</v>
      </c>
      <c r="N879">
        <v>663</v>
      </c>
      <c r="O879" s="16">
        <v>1084</v>
      </c>
      <c r="P879" s="16">
        <v>506</v>
      </c>
      <c r="Q879">
        <v>24</v>
      </c>
      <c r="R879" t="str">
        <f t="shared" si="54"/>
        <v>OK</v>
      </c>
      <c r="S879" t="s">
        <v>2036</v>
      </c>
      <c r="T879" t="s">
        <v>2038</v>
      </c>
      <c r="U879" t="s">
        <v>2068</v>
      </c>
      <c r="V879" t="s">
        <v>2092</v>
      </c>
      <c r="W879" t="s">
        <v>2097</v>
      </c>
      <c r="X879">
        <v>4.7</v>
      </c>
      <c r="Y879">
        <f t="shared" si="55"/>
        <v>4.7</v>
      </c>
      <c r="Z879" s="14" t="str">
        <f>LEFT(Table1[[#This Row],[Rating After]],3)</f>
        <v>4.7</v>
      </c>
      <c r="AA879" s="11">
        <f>Table1[[#This Row],[Revenue ($)]]/(Table1[[#This Row],[Distance (KM)]])</f>
        <v>1.6349924585218703</v>
      </c>
    </row>
    <row r="880" spans="1:27" x14ac:dyDescent="0.3">
      <c r="A880" t="s">
        <v>136</v>
      </c>
      <c r="B880" s="1" t="s">
        <v>1136</v>
      </c>
      <c r="C880" s="1" t="s">
        <v>2104</v>
      </c>
      <c r="D880" s="1" t="s">
        <v>1148</v>
      </c>
      <c r="E880" s="1" t="str">
        <f t="shared" si="53"/>
        <v>2024/01/06</v>
      </c>
      <c r="F880" s="1" t="s">
        <v>1146</v>
      </c>
      <c r="G880" t="str">
        <f t="shared" si="56"/>
        <v>2024/01/06</v>
      </c>
      <c r="H880" s="13" t="s">
        <v>2161</v>
      </c>
      <c r="I880" s="7">
        <f>(Table1[[#This Row],[Actual Arrival]]-Table1[[#This Row],[Ezpected_Arrival_After]])*24</f>
        <v>12.999999999941792</v>
      </c>
      <c r="J880" s="7">
        <f>(Table1[[#This Row],[Actual_Arrival After]]-Table1[[#This Row],[Ezpected_Arrival_After]])</f>
        <v>0</v>
      </c>
      <c r="K880" s="7">
        <f>IF(Table1[[#This Row],[Actual_Arrival After]]&lt;=Table1[[#This Row],[Ezpected_Arrival_After]],1,0)</f>
        <v>1</v>
      </c>
      <c r="L880" s="7">
        <f>(Table1[[#This Row],[Actual_Arrival After]]-Table1[[#This Row],[Dispatch_After]])</f>
        <v>0</v>
      </c>
      <c r="M880" t="s">
        <v>2032</v>
      </c>
      <c r="N880">
        <v>515</v>
      </c>
      <c r="O880" s="16">
        <v>2542</v>
      </c>
      <c r="P880" s="16">
        <v>300</v>
      </c>
      <c r="Q880">
        <v>25</v>
      </c>
      <c r="R880" t="str">
        <f t="shared" si="54"/>
        <v>OK</v>
      </c>
      <c r="S880" t="s">
        <v>2033</v>
      </c>
      <c r="T880" t="s">
        <v>2040</v>
      </c>
      <c r="U880" t="s">
        <v>2065</v>
      </c>
      <c r="V880" t="s">
        <v>2091</v>
      </c>
      <c r="W880" t="s">
        <v>2097</v>
      </c>
      <c r="Y880">
        <f t="shared" si="55"/>
        <v>4.2415584415584409</v>
      </c>
      <c r="Z880" s="14" t="str">
        <f>LEFT(Table1[[#This Row],[Rating After]],3)</f>
        <v>4.2</v>
      </c>
      <c r="AA880" s="11">
        <f>Table1[[#This Row],[Revenue ($)]]/(Table1[[#This Row],[Distance (KM)]])</f>
        <v>4.9359223300970871</v>
      </c>
    </row>
    <row r="881" spans="1:27" x14ac:dyDescent="0.3">
      <c r="A881" t="s">
        <v>135</v>
      </c>
      <c r="B881" s="1" t="s">
        <v>1135</v>
      </c>
      <c r="C881" s="1" t="s">
        <v>2104</v>
      </c>
      <c r="D881" s="1" t="s">
        <v>1147</v>
      </c>
      <c r="E881" s="1" t="str">
        <f t="shared" si="53"/>
        <v>2024/01/06</v>
      </c>
      <c r="F881" s="1" t="s">
        <v>1145</v>
      </c>
      <c r="G881" t="str">
        <f t="shared" si="56"/>
        <v>2024/01/06</v>
      </c>
      <c r="H881" s="13" t="s">
        <v>2161</v>
      </c>
      <c r="I881" s="7">
        <f>(Table1[[#This Row],[Actual Arrival]]-Table1[[#This Row],[Ezpected_Arrival_After]])*24</f>
        <v>12</v>
      </c>
      <c r="J881" s="7">
        <f>(Table1[[#This Row],[Actual_Arrival After]]-Table1[[#This Row],[Ezpected_Arrival_After]])</f>
        <v>0</v>
      </c>
      <c r="K881" s="7">
        <f>IF(Table1[[#This Row],[Actual_Arrival After]]&lt;=Table1[[#This Row],[Ezpected_Arrival_After]],1,0)</f>
        <v>1</v>
      </c>
      <c r="L881" s="7">
        <f>(Table1[[#This Row],[Actual_Arrival After]]-Table1[[#This Row],[Dispatch_After]])</f>
        <v>0</v>
      </c>
      <c r="M881" t="s">
        <v>2030</v>
      </c>
      <c r="N881">
        <v>968</v>
      </c>
      <c r="O881" s="16">
        <v>642</v>
      </c>
      <c r="P881" s="16">
        <v>270</v>
      </c>
      <c r="Q881">
        <v>9</v>
      </c>
      <c r="R881" t="str">
        <f t="shared" si="54"/>
        <v>OK</v>
      </c>
      <c r="S881" t="s">
        <v>2033</v>
      </c>
      <c r="T881" t="s">
        <v>2038</v>
      </c>
      <c r="U881" t="s">
        <v>2077</v>
      </c>
      <c r="V881" t="s">
        <v>2093</v>
      </c>
      <c r="W881" t="s">
        <v>2096</v>
      </c>
      <c r="Y881">
        <f t="shared" si="55"/>
        <v>4.2184210526315784</v>
      </c>
      <c r="Z881" s="14" t="str">
        <f>LEFT(Table1[[#This Row],[Rating After]],3)</f>
        <v>4.2</v>
      </c>
      <c r="AA881" s="11">
        <f>Table1[[#This Row],[Revenue ($)]]/(Table1[[#This Row],[Distance (KM)]])</f>
        <v>0.66322314049586772</v>
      </c>
    </row>
    <row r="882" spans="1:27" x14ac:dyDescent="0.3">
      <c r="A882" t="s">
        <v>134</v>
      </c>
      <c r="B882" s="1" t="s">
        <v>1134</v>
      </c>
      <c r="C882" s="1" t="s">
        <v>2103</v>
      </c>
      <c r="D882" s="1" t="s">
        <v>1146</v>
      </c>
      <c r="E882" s="1" t="str">
        <f t="shared" si="53"/>
        <v>2024/01/06</v>
      </c>
      <c r="F882" s="1" t="s">
        <v>1144</v>
      </c>
      <c r="G882" t="str">
        <f t="shared" si="56"/>
        <v>2024/01/06</v>
      </c>
      <c r="H882" s="13" t="s">
        <v>2161</v>
      </c>
      <c r="I882" s="7">
        <f>(Table1[[#This Row],[Actual Arrival]]-Table1[[#This Row],[Ezpected_Arrival_After]])*24</f>
        <v>11.000000000058208</v>
      </c>
      <c r="J882" s="7">
        <f>(Table1[[#This Row],[Actual_Arrival After]]-Table1[[#This Row],[Ezpected_Arrival_After]])</f>
        <v>0</v>
      </c>
      <c r="K882" s="7">
        <f>IF(Table1[[#This Row],[Actual_Arrival After]]&lt;=Table1[[#This Row],[Ezpected_Arrival_After]],1,0)</f>
        <v>1</v>
      </c>
      <c r="L882" s="7">
        <f>(Table1[[#This Row],[Actual_Arrival After]]-Table1[[#This Row],[Dispatch_After]])</f>
        <v>1</v>
      </c>
      <c r="M882" t="s">
        <v>2030</v>
      </c>
      <c r="N882">
        <v>681</v>
      </c>
      <c r="O882" s="16">
        <v>973</v>
      </c>
      <c r="P882" s="16">
        <v>348</v>
      </c>
      <c r="Q882">
        <v>6</v>
      </c>
      <c r="R882" t="str">
        <f t="shared" si="54"/>
        <v>OK</v>
      </c>
      <c r="S882" t="s">
        <v>2035</v>
      </c>
      <c r="T882" t="s">
        <v>2039</v>
      </c>
      <c r="U882" t="s">
        <v>2047</v>
      </c>
      <c r="V882" t="s">
        <v>2093</v>
      </c>
      <c r="W882" t="s">
        <v>2097</v>
      </c>
      <c r="X882">
        <v>3.8</v>
      </c>
      <c r="Y882">
        <f t="shared" si="55"/>
        <v>3.8</v>
      </c>
      <c r="Z882" s="14" t="str">
        <f>LEFT(Table1[[#This Row],[Rating After]],3)</f>
        <v>3.8</v>
      </c>
      <c r="AA882" s="11">
        <f>Table1[[#This Row],[Revenue ($)]]/(Table1[[#This Row],[Distance (KM)]])</f>
        <v>1.4287812041116006</v>
      </c>
    </row>
    <row r="883" spans="1:27" x14ac:dyDescent="0.3">
      <c r="A883" t="s">
        <v>133</v>
      </c>
      <c r="B883" s="1" t="s">
        <v>1133</v>
      </c>
      <c r="C883" s="1" t="s">
        <v>2103</v>
      </c>
      <c r="D883" s="1" t="s">
        <v>1145</v>
      </c>
      <c r="E883" s="1" t="str">
        <f t="shared" si="53"/>
        <v>2024/01/06</v>
      </c>
      <c r="F883" s="1" t="s">
        <v>1143</v>
      </c>
      <c r="G883" t="str">
        <f t="shared" si="56"/>
        <v>2024/01/06</v>
      </c>
      <c r="H883" s="13" t="s">
        <v>2161</v>
      </c>
      <c r="I883" s="7">
        <f>(Table1[[#This Row],[Actual Arrival]]-Table1[[#This Row],[Ezpected_Arrival_After]])*24</f>
        <v>9.9999999999417923</v>
      </c>
      <c r="J883" s="7">
        <f>(Table1[[#This Row],[Actual_Arrival After]]-Table1[[#This Row],[Ezpected_Arrival_After]])</f>
        <v>0</v>
      </c>
      <c r="K883" s="7">
        <f>IF(Table1[[#This Row],[Actual_Arrival After]]&lt;=Table1[[#This Row],[Ezpected_Arrival_After]],1,0)</f>
        <v>1</v>
      </c>
      <c r="L883" s="7">
        <f>(Table1[[#This Row],[Actual_Arrival After]]-Table1[[#This Row],[Dispatch_After]])</f>
        <v>1</v>
      </c>
      <c r="M883" t="s">
        <v>2031</v>
      </c>
      <c r="N883">
        <v>229</v>
      </c>
      <c r="O883" s="16">
        <v>792</v>
      </c>
      <c r="P883" s="16">
        <v>461</v>
      </c>
      <c r="Q883">
        <v>27</v>
      </c>
      <c r="R883" t="str">
        <f t="shared" si="54"/>
        <v>OK</v>
      </c>
      <c r="S883" t="s">
        <v>2035</v>
      </c>
      <c r="T883" t="s">
        <v>2037</v>
      </c>
      <c r="U883" t="s">
        <v>2073</v>
      </c>
      <c r="V883" t="s">
        <v>2093</v>
      </c>
      <c r="W883" t="s">
        <v>2097</v>
      </c>
      <c r="X883">
        <v>4.2</v>
      </c>
      <c r="Y883">
        <f t="shared" si="55"/>
        <v>4.2</v>
      </c>
      <c r="Z883" s="14" t="str">
        <f>LEFT(Table1[[#This Row],[Rating After]],3)</f>
        <v>4.2</v>
      </c>
      <c r="AA883" s="11">
        <f>Table1[[#This Row],[Revenue ($)]]/(Table1[[#This Row],[Distance (KM)]])</f>
        <v>3.4585152838427948</v>
      </c>
    </row>
    <row r="884" spans="1:27" x14ac:dyDescent="0.3">
      <c r="A884" t="s">
        <v>132</v>
      </c>
      <c r="B884" s="1" t="s">
        <v>1132</v>
      </c>
      <c r="C884" s="1" t="s">
        <v>2103</v>
      </c>
      <c r="D884" s="1" t="s">
        <v>1144</v>
      </c>
      <c r="E884" s="1" t="str">
        <f t="shared" si="53"/>
        <v>2024/01/06</v>
      </c>
      <c r="F884" s="1" t="s">
        <v>1142</v>
      </c>
      <c r="G884" t="str">
        <f t="shared" si="56"/>
        <v>2024/01/06</v>
      </c>
      <c r="H884" s="13" t="s">
        <v>2161</v>
      </c>
      <c r="I884" s="7">
        <f>(Table1[[#This Row],[Actual Arrival]]-Table1[[#This Row],[Ezpected_Arrival_After]])*24</f>
        <v>9</v>
      </c>
      <c r="J884" s="7">
        <f>(Table1[[#This Row],[Actual_Arrival After]]-Table1[[#This Row],[Ezpected_Arrival_After]])</f>
        <v>0</v>
      </c>
      <c r="K884" s="7">
        <f>IF(Table1[[#This Row],[Actual_Arrival After]]&lt;=Table1[[#This Row],[Ezpected_Arrival_After]],1,0)</f>
        <v>1</v>
      </c>
      <c r="L884" s="7">
        <f>(Table1[[#This Row],[Actual_Arrival After]]-Table1[[#This Row],[Dispatch_After]])</f>
        <v>1</v>
      </c>
      <c r="M884" t="s">
        <v>2032</v>
      </c>
      <c r="N884">
        <v>96</v>
      </c>
      <c r="O884" s="16">
        <v>1717</v>
      </c>
      <c r="P884" s="16">
        <v>565</v>
      </c>
      <c r="Q884">
        <v>24</v>
      </c>
      <c r="R884" t="str">
        <f t="shared" si="54"/>
        <v>OK</v>
      </c>
      <c r="S884" t="s">
        <v>2033</v>
      </c>
      <c r="T884" t="s">
        <v>2040</v>
      </c>
      <c r="U884" t="s">
        <v>2049</v>
      </c>
      <c r="V884" t="s">
        <v>2092</v>
      </c>
      <c r="W884" t="s">
        <v>2097</v>
      </c>
      <c r="Y884">
        <f t="shared" si="55"/>
        <v>4.280555555555555</v>
      </c>
      <c r="Z884" s="14" t="str">
        <f>LEFT(Table1[[#This Row],[Rating After]],3)</f>
        <v>4.2</v>
      </c>
      <c r="AA884" s="11">
        <f>Table1[[#This Row],[Revenue ($)]]/(Table1[[#This Row],[Distance (KM)]])</f>
        <v>17.885416666666668</v>
      </c>
    </row>
    <row r="885" spans="1:27" x14ac:dyDescent="0.3">
      <c r="A885" t="s">
        <v>131</v>
      </c>
      <c r="B885" s="1" t="s">
        <v>1131</v>
      </c>
      <c r="C885" s="1" t="s">
        <v>2103</v>
      </c>
      <c r="D885" s="1" t="s">
        <v>1143</v>
      </c>
      <c r="E885" s="1" t="str">
        <f t="shared" si="53"/>
        <v>2024/01/06</v>
      </c>
      <c r="F885" s="1" t="s">
        <v>1141</v>
      </c>
      <c r="G885" t="str">
        <f t="shared" si="56"/>
        <v>2024/01/06</v>
      </c>
      <c r="H885" s="13" t="s">
        <v>2161</v>
      </c>
      <c r="I885" s="7">
        <f>(Table1[[#This Row],[Actual Arrival]]-Table1[[#This Row],[Ezpected_Arrival_After]])*24</f>
        <v>8.0000000000582077</v>
      </c>
      <c r="J885" s="7">
        <f>(Table1[[#This Row],[Actual_Arrival After]]-Table1[[#This Row],[Ezpected_Arrival_After]])</f>
        <v>0</v>
      </c>
      <c r="K885" s="7">
        <f>IF(Table1[[#This Row],[Actual_Arrival After]]&lt;=Table1[[#This Row],[Ezpected_Arrival_After]],1,0)</f>
        <v>1</v>
      </c>
      <c r="L885" s="7">
        <f>(Table1[[#This Row],[Actual_Arrival After]]-Table1[[#This Row],[Dispatch_After]])</f>
        <v>1</v>
      </c>
      <c r="M885" t="s">
        <v>2032</v>
      </c>
      <c r="N885">
        <v>789</v>
      </c>
      <c r="O885" s="16">
        <v>4566</v>
      </c>
      <c r="P885" s="16">
        <v>371</v>
      </c>
      <c r="Q885">
        <v>13</v>
      </c>
      <c r="R885" t="str">
        <f t="shared" si="54"/>
        <v>OK</v>
      </c>
      <c r="S885" t="s">
        <v>2034</v>
      </c>
      <c r="T885" t="s">
        <v>2037</v>
      </c>
      <c r="U885" t="s">
        <v>2085</v>
      </c>
      <c r="V885" t="s">
        <v>2095</v>
      </c>
      <c r="W885" t="s">
        <v>2096</v>
      </c>
      <c r="X885">
        <v>4.5</v>
      </c>
      <c r="Y885">
        <f t="shared" si="55"/>
        <v>4.5</v>
      </c>
      <c r="Z885" s="14" t="str">
        <f>LEFT(Table1[[#This Row],[Rating After]],3)</f>
        <v>4.5</v>
      </c>
      <c r="AA885" s="11">
        <f>Table1[[#This Row],[Revenue ($)]]/(Table1[[#This Row],[Distance (KM)]])</f>
        <v>5.7870722433460076</v>
      </c>
    </row>
    <row r="886" spans="1:27" x14ac:dyDescent="0.3">
      <c r="A886" t="s">
        <v>130</v>
      </c>
      <c r="B886" s="1" t="s">
        <v>1130</v>
      </c>
      <c r="C886" s="1" t="s">
        <v>2103</v>
      </c>
      <c r="D886" s="1" t="s">
        <v>1142</v>
      </c>
      <c r="E886" s="1" t="str">
        <f t="shared" si="53"/>
        <v>2024/01/06</v>
      </c>
      <c r="F886" s="1" t="s">
        <v>1140</v>
      </c>
      <c r="G886" t="str">
        <f t="shared" si="56"/>
        <v>2024/01/06</v>
      </c>
      <c r="H886" s="13" t="s">
        <v>2161</v>
      </c>
      <c r="I886" s="7">
        <f>(Table1[[#This Row],[Actual Arrival]]-Table1[[#This Row],[Ezpected_Arrival_After]])*24</f>
        <v>6.9999999999417923</v>
      </c>
      <c r="J886" s="7">
        <f>(Table1[[#This Row],[Actual_Arrival After]]-Table1[[#This Row],[Ezpected_Arrival_After]])</f>
        <v>0</v>
      </c>
      <c r="K886" s="7">
        <f>IF(Table1[[#This Row],[Actual_Arrival After]]&lt;=Table1[[#This Row],[Ezpected_Arrival_After]],1,0)</f>
        <v>1</v>
      </c>
      <c r="L886" s="7">
        <f>(Table1[[#This Row],[Actual_Arrival After]]-Table1[[#This Row],[Dispatch_After]])</f>
        <v>1</v>
      </c>
      <c r="M886" t="s">
        <v>2031</v>
      </c>
      <c r="N886">
        <v>406</v>
      </c>
      <c r="O886" s="16">
        <v>3470</v>
      </c>
      <c r="P886" s="16">
        <v>627</v>
      </c>
      <c r="Q886">
        <v>28</v>
      </c>
      <c r="R886" t="str">
        <f t="shared" si="54"/>
        <v>OK</v>
      </c>
      <c r="S886" t="s">
        <v>2035</v>
      </c>
      <c r="T886" t="s">
        <v>2040</v>
      </c>
      <c r="U886" t="s">
        <v>2080</v>
      </c>
      <c r="V886" t="s">
        <v>2094</v>
      </c>
      <c r="W886" t="s">
        <v>2097</v>
      </c>
      <c r="X886">
        <v>4.5</v>
      </c>
      <c r="Y886">
        <f t="shared" si="55"/>
        <v>4.5</v>
      </c>
      <c r="Z886" s="14" t="str">
        <f>LEFT(Table1[[#This Row],[Rating After]],3)</f>
        <v>4.5</v>
      </c>
      <c r="AA886" s="11">
        <f>Table1[[#This Row],[Revenue ($)]]/(Table1[[#This Row],[Distance (KM)]])</f>
        <v>8.5467980295566495</v>
      </c>
    </row>
    <row r="887" spans="1:27" x14ac:dyDescent="0.3">
      <c r="A887" t="s">
        <v>129</v>
      </c>
      <c r="B887" s="1" t="s">
        <v>1129</v>
      </c>
      <c r="C887" s="1" t="s">
        <v>2103</v>
      </c>
      <c r="D887" s="1" t="s">
        <v>1141</v>
      </c>
      <c r="E887" s="1" t="str">
        <f t="shared" si="53"/>
        <v>2024/01/06</v>
      </c>
      <c r="F887" s="1" t="s">
        <v>1139</v>
      </c>
      <c r="G887" t="str">
        <f t="shared" si="56"/>
        <v>2024/01/06</v>
      </c>
      <c r="H887" s="13" t="s">
        <v>2161</v>
      </c>
      <c r="I887" s="7">
        <f>(Table1[[#This Row],[Actual Arrival]]-Table1[[#This Row],[Ezpected_Arrival_After]])*24</f>
        <v>6</v>
      </c>
      <c r="J887" s="7">
        <f>(Table1[[#This Row],[Actual_Arrival After]]-Table1[[#This Row],[Ezpected_Arrival_After]])</f>
        <v>0</v>
      </c>
      <c r="K887" s="7">
        <f>IF(Table1[[#This Row],[Actual_Arrival After]]&lt;=Table1[[#This Row],[Ezpected_Arrival_After]],1,0)</f>
        <v>1</v>
      </c>
      <c r="L887" s="7">
        <f>(Table1[[#This Row],[Actual_Arrival After]]-Table1[[#This Row],[Dispatch_After]])</f>
        <v>1</v>
      </c>
      <c r="M887" t="s">
        <v>2028</v>
      </c>
      <c r="N887">
        <v>877</v>
      </c>
      <c r="O887" s="16">
        <v>4176</v>
      </c>
      <c r="P887" s="16">
        <v>567</v>
      </c>
      <c r="Q887">
        <v>2</v>
      </c>
      <c r="R887" t="str">
        <f t="shared" si="54"/>
        <v>OK</v>
      </c>
      <c r="S887" t="s">
        <v>2033</v>
      </c>
      <c r="T887" t="s">
        <v>2037</v>
      </c>
      <c r="U887" t="s">
        <v>2072</v>
      </c>
      <c r="V887" t="s">
        <v>2094</v>
      </c>
      <c r="W887" t="s">
        <v>2097</v>
      </c>
      <c r="X887">
        <v>4.5</v>
      </c>
      <c r="Y887">
        <f t="shared" si="55"/>
        <v>4.5</v>
      </c>
      <c r="Z887" s="14" t="str">
        <f>LEFT(Table1[[#This Row],[Rating After]],3)</f>
        <v>4.5</v>
      </c>
      <c r="AA887" s="11">
        <f>Table1[[#This Row],[Revenue ($)]]/(Table1[[#This Row],[Distance (KM)]])</f>
        <v>4.7616875712656785</v>
      </c>
    </row>
    <row r="888" spans="1:27" x14ac:dyDescent="0.3">
      <c r="A888" t="s">
        <v>128</v>
      </c>
      <c r="B888" s="1" t="s">
        <v>1128</v>
      </c>
      <c r="C888" s="1" t="s">
        <v>2103</v>
      </c>
      <c r="D888" s="1" t="s">
        <v>1140</v>
      </c>
      <c r="E888" s="1" t="str">
        <f t="shared" si="53"/>
        <v>2024/01/06</v>
      </c>
      <c r="F888" s="1" t="s">
        <v>1138</v>
      </c>
      <c r="G888" t="str">
        <f t="shared" si="56"/>
        <v>2024/01/06</v>
      </c>
      <c r="H888" s="13" t="s">
        <v>2161</v>
      </c>
      <c r="I888" s="7">
        <f>(Table1[[#This Row],[Actual Arrival]]-Table1[[#This Row],[Ezpected_Arrival_After]])*24</f>
        <v>5.0000000000582077</v>
      </c>
      <c r="J888" s="7">
        <f>(Table1[[#This Row],[Actual_Arrival After]]-Table1[[#This Row],[Ezpected_Arrival_After]])</f>
        <v>0</v>
      </c>
      <c r="K888" s="7">
        <f>IF(Table1[[#This Row],[Actual_Arrival After]]&lt;=Table1[[#This Row],[Ezpected_Arrival_After]],1,0)</f>
        <v>1</v>
      </c>
      <c r="L888" s="7">
        <f>(Table1[[#This Row],[Actual_Arrival After]]-Table1[[#This Row],[Dispatch_After]])</f>
        <v>1</v>
      </c>
      <c r="M888" t="s">
        <v>2029</v>
      </c>
      <c r="N888">
        <v>66</v>
      </c>
      <c r="O888" s="16">
        <v>1642</v>
      </c>
      <c r="P888" s="16">
        <v>672</v>
      </c>
      <c r="Q888">
        <v>27</v>
      </c>
      <c r="R888" t="str">
        <f t="shared" si="54"/>
        <v>OK</v>
      </c>
      <c r="S888" t="s">
        <v>2035</v>
      </c>
      <c r="T888" t="s">
        <v>2038</v>
      </c>
      <c r="U888" t="s">
        <v>2069</v>
      </c>
      <c r="V888" t="s">
        <v>2094</v>
      </c>
      <c r="W888" t="s">
        <v>2097</v>
      </c>
      <c r="X888">
        <v>4</v>
      </c>
      <c r="Y888">
        <f t="shared" si="55"/>
        <v>4</v>
      </c>
      <c r="Z888" s="14" t="str">
        <f>LEFT(Table1[[#This Row],[Rating After]],3)</f>
        <v>4</v>
      </c>
      <c r="AA888" s="11">
        <f>Table1[[#This Row],[Revenue ($)]]/(Table1[[#This Row],[Distance (KM)]])</f>
        <v>24.878787878787879</v>
      </c>
    </row>
    <row r="889" spans="1:27" x14ac:dyDescent="0.3">
      <c r="A889" t="s">
        <v>127</v>
      </c>
      <c r="B889" s="1" t="s">
        <v>1127</v>
      </c>
      <c r="C889" s="1" t="s">
        <v>2103</v>
      </c>
      <c r="D889" s="1" t="s">
        <v>1139</v>
      </c>
      <c r="E889" s="1" t="str">
        <f t="shared" si="53"/>
        <v>2024/01/06</v>
      </c>
      <c r="F889" s="1" t="s">
        <v>1137</v>
      </c>
      <c r="G889" t="str">
        <f t="shared" si="56"/>
        <v>2024/01/06</v>
      </c>
      <c r="H889" s="13" t="s">
        <v>2161</v>
      </c>
      <c r="I889" s="7">
        <f>(Table1[[#This Row],[Actual Arrival]]-Table1[[#This Row],[Ezpected_Arrival_After]])*24</f>
        <v>3.9999999999417923</v>
      </c>
      <c r="J889" s="7">
        <f>(Table1[[#This Row],[Actual_Arrival After]]-Table1[[#This Row],[Ezpected_Arrival_After]])</f>
        <v>0</v>
      </c>
      <c r="K889" s="7">
        <f>IF(Table1[[#This Row],[Actual_Arrival After]]&lt;=Table1[[#This Row],[Ezpected_Arrival_After]],1,0)</f>
        <v>1</v>
      </c>
      <c r="L889" s="7">
        <f>(Table1[[#This Row],[Actual_Arrival After]]-Table1[[#This Row],[Dispatch_After]])</f>
        <v>1</v>
      </c>
      <c r="M889" t="s">
        <v>2030</v>
      </c>
      <c r="N889">
        <v>732</v>
      </c>
      <c r="O889" s="16">
        <v>2686</v>
      </c>
      <c r="P889" s="16">
        <v>238</v>
      </c>
      <c r="Q889">
        <v>17</v>
      </c>
      <c r="R889" t="str">
        <f t="shared" si="54"/>
        <v>OK</v>
      </c>
      <c r="S889" t="s">
        <v>2035</v>
      </c>
      <c r="T889" t="s">
        <v>2040</v>
      </c>
      <c r="U889" t="s">
        <v>2043</v>
      </c>
      <c r="V889" t="s">
        <v>2093</v>
      </c>
      <c r="W889" t="s">
        <v>2096</v>
      </c>
      <c r="Y889">
        <f t="shared" si="55"/>
        <v>4.2184210526315784</v>
      </c>
      <c r="Z889" s="14" t="str">
        <f>LEFT(Table1[[#This Row],[Rating After]],3)</f>
        <v>4.2</v>
      </c>
      <c r="AA889" s="11">
        <f>Table1[[#This Row],[Revenue ($)]]/(Table1[[#This Row],[Distance (KM)]])</f>
        <v>3.6693989071038251</v>
      </c>
    </row>
    <row r="890" spans="1:27" x14ac:dyDescent="0.3">
      <c r="A890" t="s">
        <v>126</v>
      </c>
      <c r="B890" s="1" t="s">
        <v>1126</v>
      </c>
      <c r="C890" s="1" t="s">
        <v>2103</v>
      </c>
      <c r="D890" s="1" t="s">
        <v>1138</v>
      </c>
      <c r="E890" s="1" t="str">
        <f t="shared" si="53"/>
        <v>2024/01/06</v>
      </c>
      <c r="F890" s="1" t="s">
        <v>1136</v>
      </c>
      <c r="G890" t="str">
        <f t="shared" si="56"/>
        <v>2024/01/06</v>
      </c>
      <c r="H890" s="13" t="s">
        <v>2161</v>
      </c>
      <c r="I890" s="7">
        <f>(Table1[[#This Row],[Actual Arrival]]-Table1[[#This Row],[Ezpected_Arrival_After]])*24</f>
        <v>3</v>
      </c>
      <c r="J890" s="7">
        <f>(Table1[[#This Row],[Actual_Arrival After]]-Table1[[#This Row],[Ezpected_Arrival_After]])</f>
        <v>0</v>
      </c>
      <c r="K890" s="7">
        <f>IF(Table1[[#This Row],[Actual_Arrival After]]&lt;=Table1[[#This Row],[Ezpected_Arrival_After]],1,0)</f>
        <v>1</v>
      </c>
      <c r="L890" s="7">
        <f>(Table1[[#This Row],[Actual_Arrival After]]-Table1[[#This Row],[Dispatch_After]])</f>
        <v>1</v>
      </c>
      <c r="M890" t="s">
        <v>2029</v>
      </c>
      <c r="N890">
        <v>181</v>
      </c>
      <c r="O890" s="16">
        <v>1239</v>
      </c>
      <c r="P890" s="16">
        <v>380</v>
      </c>
      <c r="Q890">
        <v>6</v>
      </c>
      <c r="R890" t="str">
        <f t="shared" si="54"/>
        <v>OK</v>
      </c>
      <c r="S890" t="s">
        <v>2035</v>
      </c>
      <c r="T890" t="s">
        <v>2040</v>
      </c>
      <c r="U890" t="s">
        <v>2042</v>
      </c>
      <c r="V890" t="s">
        <v>2092</v>
      </c>
      <c r="W890" t="s">
        <v>2097</v>
      </c>
      <c r="X890">
        <v>4.7</v>
      </c>
      <c r="Y890">
        <f t="shared" si="55"/>
        <v>4.7</v>
      </c>
      <c r="Z890" s="14" t="str">
        <f>LEFT(Table1[[#This Row],[Rating After]],3)</f>
        <v>4.7</v>
      </c>
      <c r="AA890" s="11">
        <f>Table1[[#This Row],[Revenue ($)]]/(Table1[[#This Row],[Distance (KM)]])</f>
        <v>6.8453038674033149</v>
      </c>
    </row>
    <row r="891" spans="1:27" x14ac:dyDescent="0.3">
      <c r="A891" t="s">
        <v>125</v>
      </c>
      <c r="B891" s="1" t="s">
        <v>1125</v>
      </c>
      <c r="C891" s="1" t="s">
        <v>2103</v>
      </c>
      <c r="D891" s="1" t="s">
        <v>1137</v>
      </c>
      <c r="E891" s="1" t="str">
        <f t="shared" si="53"/>
        <v>2024/01/06</v>
      </c>
      <c r="F891" s="1" t="s">
        <v>1135</v>
      </c>
      <c r="G891" t="str">
        <f t="shared" si="56"/>
        <v>2024/01/06</v>
      </c>
      <c r="H891" s="13" t="s">
        <v>2161</v>
      </c>
      <c r="I891" s="7">
        <f>(Table1[[#This Row],[Actual Arrival]]-Table1[[#This Row],[Ezpected_Arrival_After]])*24</f>
        <v>2.0000000000582077</v>
      </c>
      <c r="J891" s="7">
        <f>(Table1[[#This Row],[Actual_Arrival After]]-Table1[[#This Row],[Ezpected_Arrival_After]])</f>
        <v>0</v>
      </c>
      <c r="K891" s="7">
        <f>IF(Table1[[#This Row],[Actual_Arrival After]]&lt;=Table1[[#This Row],[Ezpected_Arrival_After]],1,0)</f>
        <v>1</v>
      </c>
      <c r="L891" s="7">
        <f>(Table1[[#This Row],[Actual_Arrival After]]-Table1[[#This Row],[Dispatch_After]])</f>
        <v>1</v>
      </c>
      <c r="M891" t="s">
        <v>2027</v>
      </c>
      <c r="N891">
        <v>560</v>
      </c>
      <c r="O891" s="16">
        <v>3817</v>
      </c>
      <c r="P891" s="16">
        <v>436</v>
      </c>
      <c r="Q891">
        <v>29</v>
      </c>
      <c r="R891" t="str">
        <f t="shared" si="54"/>
        <v>OK</v>
      </c>
      <c r="S891" t="s">
        <v>2036</v>
      </c>
      <c r="T891" t="s">
        <v>2040</v>
      </c>
      <c r="U891" t="s">
        <v>2052</v>
      </c>
      <c r="V891" t="s">
        <v>2093</v>
      </c>
      <c r="W891" t="s">
        <v>2097</v>
      </c>
      <c r="X891">
        <v>4</v>
      </c>
      <c r="Y891">
        <f t="shared" si="55"/>
        <v>4</v>
      </c>
      <c r="Z891" s="14" t="str">
        <f>LEFT(Table1[[#This Row],[Rating After]],3)</f>
        <v>4</v>
      </c>
      <c r="AA891" s="11">
        <f>Table1[[#This Row],[Revenue ($)]]/(Table1[[#This Row],[Distance (KM)]])</f>
        <v>6.816071428571429</v>
      </c>
    </row>
    <row r="892" spans="1:27" x14ac:dyDescent="0.3">
      <c r="A892" t="s">
        <v>124</v>
      </c>
      <c r="B892" s="1" t="s">
        <v>1124</v>
      </c>
      <c r="C892" s="1" t="s">
        <v>2103</v>
      </c>
      <c r="D892" s="1" t="s">
        <v>1136</v>
      </c>
      <c r="E892" s="1" t="str">
        <f t="shared" si="53"/>
        <v>2024/01/06</v>
      </c>
      <c r="F892" s="1" t="s">
        <v>1134</v>
      </c>
      <c r="G892" t="str">
        <f t="shared" si="56"/>
        <v>2024/01/05</v>
      </c>
      <c r="H892" s="13" t="s">
        <v>2161</v>
      </c>
      <c r="I892" s="7">
        <f>(Table1[[#This Row],[Actual Arrival]]-Table1[[#This Row],[Ezpected_Arrival_After]])*24</f>
        <v>24.999999999941792</v>
      </c>
      <c r="J892" s="7">
        <f>(Table1[[#This Row],[Actual_Arrival After]]-Table1[[#This Row],[Ezpected_Arrival_After]])</f>
        <v>1</v>
      </c>
      <c r="K892" s="7">
        <f>IF(Table1[[#This Row],[Actual_Arrival After]]&lt;=Table1[[#This Row],[Ezpected_Arrival_After]],1,0)</f>
        <v>0</v>
      </c>
      <c r="L892" s="7">
        <f>(Table1[[#This Row],[Actual_Arrival After]]-Table1[[#This Row],[Dispatch_After]])</f>
        <v>1</v>
      </c>
      <c r="M892" t="s">
        <v>2029</v>
      </c>
      <c r="N892">
        <v>284</v>
      </c>
      <c r="O892" s="16">
        <v>3283</v>
      </c>
      <c r="P892" s="16">
        <v>461</v>
      </c>
      <c r="Q892">
        <v>25</v>
      </c>
      <c r="R892" t="str">
        <f t="shared" si="54"/>
        <v>OK</v>
      </c>
      <c r="S892" t="s">
        <v>2035</v>
      </c>
      <c r="T892" t="s">
        <v>2039</v>
      </c>
      <c r="U892" t="s">
        <v>2060</v>
      </c>
      <c r="V892" t="s">
        <v>2094</v>
      </c>
      <c r="W892" t="s">
        <v>2097</v>
      </c>
      <c r="X892">
        <v>4</v>
      </c>
      <c r="Y892">
        <f t="shared" si="55"/>
        <v>4</v>
      </c>
      <c r="Z892" s="14" t="str">
        <f>LEFT(Table1[[#This Row],[Rating After]],3)</f>
        <v>4</v>
      </c>
      <c r="AA892" s="11">
        <f>Table1[[#This Row],[Revenue ($)]]/(Table1[[#This Row],[Distance (KM)]])</f>
        <v>11.559859154929578</v>
      </c>
    </row>
    <row r="893" spans="1:27" x14ac:dyDescent="0.3">
      <c r="A893" t="s">
        <v>123</v>
      </c>
      <c r="B893" s="1" t="s">
        <v>1123</v>
      </c>
      <c r="C893" s="1" t="s">
        <v>2103</v>
      </c>
      <c r="D893" s="1" t="s">
        <v>1135</v>
      </c>
      <c r="E893" s="1" t="str">
        <f t="shared" si="53"/>
        <v>2024/01/06</v>
      </c>
      <c r="F893" s="1" t="s">
        <v>1133</v>
      </c>
      <c r="G893" t="str">
        <f t="shared" si="56"/>
        <v>2024/01/05</v>
      </c>
      <c r="H893" s="13" t="s">
        <v>2161</v>
      </c>
      <c r="I893" s="7">
        <f>(Table1[[#This Row],[Actual Arrival]]-Table1[[#This Row],[Ezpected_Arrival_After]])*24</f>
        <v>24</v>
      </c>
      <c r="J893" s="7">
        <f>(Table1[[#This Row],[Actual_Arrival After]]-Table1[[#This Row],[Ezpected_Arrival_After]])</f>
        <v>1</v>
      </c>
      <c r="K893" s="7">
        <f>IF(Table1[[#This Row],[Actual_Arrival After]]&lt;=Table1[[#This Row],[Ezpected_Arrival_After]],1,0)</f>
        <v>0</v>
      </c>
      <c r="L893" s="7">
        <f>(Table1[[#This Row],[Actual_Arrival After]]-Table1[[#This Row],[Dispatch_After]])</f>
        <v>1</v>
      </c>
      <c r="M893" t="s">
        <v>2030</v>
      </c>
      <c r="N893">
        <v>438</v>
      </c>
      <c r="O893" s="16">
        <v>2845</v>
      </c>
      <c r="P893" s="16">
        <v>305</v>
      </c>
      <c r="Q893">
        <v>2</v>
      </c>
      <c r="R893" t="str">
        <f t="shared" si="54"/>
        <v>OK</v>
      </c>
      <c r="S893" t="s">
        <v>2033</v>
      </c>
      <c r="T893" t="s">
        <v>2038</v>
      </c>
      <c r="U893" t="s">
        <v>2084</v>
      </c>
      <c r="V893" t="s">
        <v>2094</v>
      </c>
      <c r="W893" t="s">
        <v>2097</v>
      </c>
      <c r="X893">
        <v>4.7</v>
      </c>
      <c r="Y893">
        <f t="shared" si="55"/>
        <v>4.7</v>
      </c>
      <c r="Z893" s="14" t="str">
        <f>LEFT(Table1[[#This Row],[Rating After]],3)</f>
        <v>4.7</v>
      </c>
      <c r="AA893" s="11">
        <f>Table1[[#This Row],[Revenue ($)]]/(Table1[[#This Row],[Distance (KM)]])</f>
        <v>6.4954337899543377</v>
      </c>
    </row>
    <row r="894" spans="1:27" x14ac:dyDescent="0.3">
      <c r="A894" t="s">
        <v>122</v>
      </c>
      <c r="B894" s="1" t="s">
        <v>1122</v>
      </c>
      <c r="C894" s="1" t="s">
        <v>2103</v>
      </c>
      <c r="D894" s="1" t="s">
        <v>1134</v>
      </c>
      <c r="E894" s="1" t="str">
        <f t="shared" si="53"/>
        <v>2024/01/05</v>
      </c>
      <c r="F894" s="1" t="s">
        <v>1132</v>
      </c>
      <c r="G894" t="str">
        <f t="shared" si="56"/>
        <v>2024/01/05</v>
      </c>
      <c r="H894" s="13" t="s">
        <v>2161</v>
      </c>
      <c r="I894" s="7">
        <f>(Table1[[#This Row],[Actual Arrival]]-Table1[[#This Row],[Ezpected_Arrival_After]])*24</f>
        <v>23.000000000058208</v>
      </c>
      <c r="J894" s="7">
        <f>(Table1[[#This Row],[Actual_Arrival After]]-Table1[[#This Row],[Ezpected_Arrival_After]])</f>
        <v>0</v>
      </c>
      <c r="K894" s="7">
        <f>IF(Table1[[#This Row],[Actual_Arrival After]]&lt;=Table1[[#This Row],[Ezpected_Arrival_After]],1,0)</f>
        <v>1</v>
      </c>
      <c r="L894" s="7">
        <f>(Table1[[#This Row],[Actual_Arrival After]]-Table1[[#This Row],[Dispatch_After]])</f>
        <v>0</v>
      </c>
      <c r="M894" t="s">
        <v>2027</v>
      </c>
      <c r="N894">
        <v>206</v>
      </c>
      <c r="O894" s="16">
        <v>1162</v>
      </c>
      <c r="P894" s="16">
        <v>757</v>
      </c>
      <c r="Q894">
        <v>12</v>
      </c>
      <c r="R894" t="str">
        <f t="shared" si="54"/>
        <v>OK</v>
      </c>
      <c r="S894" t="s">
        <v>2036</v>
      </c>
      <c r="T894" t="s">
        <v>2037</v>
      </c>
      <c r="U894" t="s">
        <v>2082</v>
      </c>
      <c r="V894" t="s">
        <v>2091</v>
      </c>
      <c r="W894" t="s">
        <v>2096</v>
      </c>
      <c r="Y894">
        <f t="shared" si="55"/>
        <v>4.3169491525423709</v>
      </c>
      <c r="Z894" s="14" t="str">
        <f>LEFT(Table1[[#This Row],[Rating After]],3)</f>
        <v>4.3</v>
      </c>
      <c r="AA894" s="11">
        <f>Table1[[#This Row],[Revenue ($)]]/(Table1[[#This Row],[Distance (KM)]])</f>
        <v>5.6407766990291259</v>
      </c>
    </row>
    <row r="895" spans="1:27" x14ac:dyDescent="0.3">
      <c r="A895" t="s">
        <v>121</v>
      </c>
      <c r="B895" s="1" t="s">
        <v>1121</v>
      </c>
      <c r="C895" s="1" t="s">
        <v>2103</v>
      </c>
      <c r="D895" s="1" t="s">
        <v>1133</v>
      </c>
      <c r="E895" s="1" t="str">
        <f t="shared" si="53"/>
        <v>2024/01/05</v>
      </c>
      <c r="F895" s="1" t="s">
        <v>1131</v>
      </c>
      <c r="G895" t="str">
        <f t="shared" si="56"/>
        <v>2024/01/05</v>
      </c>
      <c r="H895" s="13" t="s">
        <v>2161</v>
      </c>
      <c r="I895" s="7">
        <f>(Table1[[#This Row],[Actual Arrival]]-Table1[[#This Row],[Ezpected_Arrival_After]])*24</f>
        <v>21.999999999941792</v>
      </c>
      <c r="J895" s="7">
        <f>(Table1[[#This Row],[Actual_Arrival After]]-Table1[[#This Row],[Ezpected_Arrival_After]])</f>
        <v>0</v>
      </c>
      <c r="K895" s="7">
        <f>IF(Table1[[#This Row],[Actual_Arrival After]]&lt;=Table1[[#This Row],[Ezpected_Arrival_After]],1,0)</f>
        <v>1</v>
      </c>
      <c r="L895" s="7">
        <f>(Table1[[#This Row],[Actual_Arrival After]]-Table1[[#This Row],[Dispatch_After]])</f>
        <v>0</v>
      </c>
      <c r="M895" t="s">
        <v>2027</v>
      </c>
      <c r="N895">
        <v>594</v>
      </c>
      <c r="O895" s="16">
        <v>1431</v>
      </c>
      <c r="P895" s="16">
        <v>658</v>
      </c>
      <c r="Q895">
        <v>18</v>
      </c>
      <c r="R895" t="str">
        <f t="shared" si="54"/>
        <v>OK</v>
      </c>
      <c r="S895" t="s">
        <v>2035</v>
      </c>
      <c r="T895" t="s">
        <v>2040</v>
      </c>
      <c r="U895" t="s">
        <v>2082</v>
      </c>
      <c r="V895" t="s">
        <v>2091</v>
      </c>
      <c r="W895" t="s">
        <v>2097</v>
      </c>
      <c r="Y895">
        <f t="shared" si="55"/>
        <v>4.2415584415584409</v>
      </c>
      <c r="Z895" s="14" t="str">
        <f>LEFT(Table1[[#This Row],[Rating After]],3)</f>
        <v>4.2</v>
      </c>
      <c r="AA895" s="11">
        <f>Table1[[#This Row],[Revenue ($)]]/(Table1[[#This Row],[Distance (KM)]])</f>
        <v>2.4090909090909092</v>
      </c>
    </row>
    <row r="896" spans="1:27" x14ac:dyDescent="0.3">
      <c r="A896" t="s">
        <v>120</v>
      </c>
      <c r="B896" s="1" t="s">
        <v>1120</v>
      </c>
      <c r="C896" s="1" t="s">
        <v>2103</v>
      </c>
      <c r="D896" s="1" t="s">
        <v>1132</v>
      </c>
      <c r="E896" s="1" t="str">
        <f t="shared" si="53"/>
        <v>2024/01/05</v>
      </c>
      <c r="F896" s="1" t="s">
        <v>1130</v>
      </c>
      <c r="G896" t="str">
        <f t="shared" si="56"/>
        <v>2024/01/05</v>
      </c>
      <c r="H896" s="13" t="s">
        <v>2161</v>
      </c>
      <c r="I896" s="7">
        <f>(Table1[[#This Row],[Actual Arrival]]-Table1[[#This Row],[Ezpected_Arrival_After]])*24</f>
        <v>21</v>
      </c>
      <c r="J896" s="7">
        <f>(Table1[[#This Row],[Actual_Arrival After]]-Table1[[#This Row],[Ezpected_Arrival_After]])</f>
        <v>0</v>
      </c>
      <c r="K896" s="7">
        <f>IF(Table1[[#This Row],[Actual_Arrival After]]&lt;=Table1[[#This Row],[Ezpected_Arrival_After]],1,0)</f>
        <v>1</v>
      </c>
      <c r="L896" s="7">
        <f>(Table1[[#This Row],[Actual_Arrival After]]-Table1[[#This Row],[Dispatch_After]])</f>
        <v>0</v>
      </c>
      <c r="M896" t="s">
        <v>2031</v>
      </c>
      <c r="N896">
        <v>277</v>
      </c>
      <c r="O896" s="16">
        <v>4930</v>
      </c>
      <c r="P896" s="16">
        <v>364</v>
      </c>
      <c r="Q896">
        <v>11</v>
      </c>
      <c r="R896" t="str">
        <f t="shared" si="54"/>
        <v>OK</v>
      </c>
      <c r="S896" t="s">
        <v>2034</v>
      </c>
      <c r="T896" t="s">
        <v>2040</v>
      </c>
      <c r="U896" t="s">
        <v>2073</v>
      </c>
      <c r="V896" t="s">
        <v>2092</v>
      </c>
      <c r="W896" t="s">
        <v>2096</v>
      </c>
      <c r="Y896">
        <f t="shared" si="55"/>
        <v>4.2649999999999979</v>
      </c>
      <c r="Z896" s="14" t="str">
        <f>LEFT(Table1[[#This Row],[Rating After]],3)</f>
        <v>4.2</v>
      </c>
      <c r="AA896" s="11">
        <f>Table1[[#This Row],[Revenue ($)]]/(Table1[[#This Row],[Distance (KM)]])</f>
        <v>17.797833935018051</v>
      </c>
    </row>
    <row r="897" spans="1:27" x14ac:dyDescent="0.3">
      <c r="A897" t="s">
        <v>119</v>
      </c>
      <c r="B897" s="1" t="s">
        <v>1119</v>
      </c>
      <c r="C897" s="1" t="s">
        <v>2103</v>
      </c>
      <c r="D897" s="1" t="s">
        <v>1131</v>
      </c>
      <c r="E897" s="1" t="str">
        <f t="shared" si="53"/>
        <v>2024/01/05</v>
      </c>
      <c r="F897" s="1" t="s">
        <v>1129</v>
      </c>
      <c r="G897" t="str">
        <f t="shared" si="56"/>
        <v>2024/01/05</v>
      </c>
      <c r="H897" s="13" t="s">
        <v>2161</v>
      </c>
      <c r="I897" s="7">
        <f>(Table1[[#This Row],[Actual Arrival]]-Table1[[#This Row],[Ezpected_Arrival_After]])*24</f>
        <v>20.000000000058208</v>
      </c>
      <c r="J897" s="7">
        <f>(Table1[[#This Row],[Actual_Arrival After]]-Table1[[#This Row],[Ezpected_Arrival_After]])</f>
        <v>0</v>
      </c>
      <c r="K897" s="7">
        <f>IF(Table1[[#This Row],[Actual_Arrival After]]&lt;=Table1[[#This Row],[Ezpected_Arrival_After]],1,0)</f>
        <v>1</v>
      </c>
      <c r="L897" s="7">
        <f>(Table1[[#This Row],[Actual_Arrival After]]-Table1[[#This Row],[Dispatch_After]])</f>
        <v>0</v>
      </c>
      <c r="M897" t="s">
        <v>2032</v>
      </c>
      <c r="N897">
        <v>285</v>
      </c>
      <c r="O897" s="16">
        <v>1017</v>
      </c>
      <c r="P897" s="16">
        <v>308</v>
      </c>
      <c r="Q897">
        <v>20</v>
      </c>
      <c r="R897" t="str">
        <f t="shared" si="54"/>
        <v>OK</v>
      </c>
      <c r="S897" t="s">
        <v>2035</v>
      </c>
      <c r="T897" t="s">
        <v>2038</v>
      </c>
      <c r="U897" t="s">
        <v>2042</v>
      </c>
      <c r="V897" t="s">
        <v>2093</v>
      </c>
      <c r="W897" t="s">
        <v>2096</v>
      </c>
      <c r="Y897">
        <f t="shared" si="55"/>
        <v>4.2184210526315784</v>
      </c>
      <c r="Z897" s="14" t="str">
        <f>LEFT(Table1[[#This Row],[Rating After]],3)</f>
        <v>4.2</v>
      </c>
      <c r="AA897" s="11">
        <f>Table1[[#This Row],[Revenue ($)]]/(Table1[[#This Row],[Distance (KM)]])</f>
        <v>3.5684210526315789</v>
      </c>
    </row>
    <row r="898" spans="1:27" x14ac:dyDescent="0.3">
      <c r="A898" t="s">
        <v>118</v>
      </c>
      <c r="B898" s="1" t="s">
        <v>1118</v>
      </c>
      <c r="C898" s="1" t="s">
        <v>2103</v>
      </c>
      <c r="D898" s="1" t="s">
        <v>1130</v>
      </c>
      <c r="E898" s="1" t="str">
        <f t="shared" ref="E898:E961" si="57">TEXT(D898,"yyyy/mm/dd")</f>
        <v>2024/01/05</v>
      </c>
      <c r="F898" s="1" t="s">
        <v>1128</v>
      </c>
      <c r="G898" t="str">
        <f t="shared" si="56"/>
        <v>2024/01/05</v>
      </c>
      <c r="H898" s="13" t="s">
        <v>2161</v>
      </c>
      <c r="I898" s="7">
        <f>(Table1[[#This Row],[Actual Arrival]]-Table1[[#This Row],[Ezpected_Arrival_After]])*24</f>
        <v>18.999999999941792</v>
      </c>
      <c r="J898" s="7">
        <f>(Table1[[#This Row],[Actual_Arrival After]]-Table1[[#This Row],[Ezpected_Arrival_After]])</f>
        <v>0</v>
      </c>
      <c r="K898" s="7">
        <f>IF(Table1[[#This Row],[Actual_Arrival After]]&lt;=Table1[[#This Row],[Ezpected_Arrival_After]],1,0)</f>
        <v>1</v>
      </c>
      <c r="L898" s="7">
        <f>(Table1[[#This Row],[Actual_Arrival After]]-Table1[[#This Row],[Dispatch_After]])</f>
        <v>0</v>
      </c>
      <c r="M898" t="s">
        <v>2030</v>
      </c>
      <c r="N898">
        <v>551</v>
      </c>
      <c r="O898" s="16">
        <v>3281</v>
      </c>
      <c r="P898" s="16">
        <v>603</v>
      </c>
      <c r="Q898">
        <v>22</v>
      </c>
      <c r="R898" t="str">
        <f t="shared" ref="R898:R961" si="58">IF(Q898&lt;=0, "Flag Record", "OK")</f>
        <v>OK</v>
      </c>
      <c r="S898" t="s">
        <v>2034</v>
      </c>
      <c r="T898" t="s">
        <v>2040</v>
      </c>
      <c r="U898" t="s">
        <v>2061</v>
      </c>
      <c r="V898" t="s">
        <v>2095</v>
      </c>
      <c r="W898" t="s">
        <v>2096</v>
      </c>
      <c r="X898">
        <v>4.2</v>
      </c>
      <c r="Y898">
        <f t="shared" ref="Y898:Y961" si="59">IF(ISBLANK(X898), AVERAGEIFS(X:X, V:V, V898, W:W, W898), X898)</f>
        <v>4.2</v>
      </c>
      <c r="Z898" s="14" t="str">
        <f>LEFT(Table1[[#This Row],[Rating After]],3)</f>
        <v>4.2</v>
      </c>
      <c r="AA898" s="11">
        <f>Table1[[#This Row],[Revenue ($)]]/(Table1[[#This Row],[Distance (KM)]])</f>
        <v>5.954627949183303</v>
      </c>
    </row>
    <row r="899" spans="1:27" x14ac:dyDescent="0.3">
      <c r="A899" t="s">
        <v>117</v>
      </c>
      <c r="B899" s="1" t="s">
        <v>1117</v>
      </c>
      <c r="C899" s="1" t="s">
        <v>2103</v>
      </c>
      <c r="D899" s="1" t="s">
        <v>1129</v>
      </c>
      <c r="E899" s="1" t="str">
        <f t="shared" si="57"/>
        <v>2024/01/05</v>
      </c>
      <c r="F899" s="1" t="s">
        <v>1127</v>
      </c>
      <c r="G899" t="str">
        <f t="shared" si="56"/>
        <v>2024/01/05</v>
      </c>
      <c r="H899" s="13" t="s">
        <v>2161</v>
      </c>
      <c r="I899" s="7">
        <f>(Table1[[#This Row],[Actual Arrival]]-Table1[[#This Row],[Ezpected_Arrival_After]])*24</f>
        <v>18</v>
      </c>
      <c r="J899" s="7">
        <f>(Table1[[#This Row],[Actual_Arrival After]]-Table1[[#This Row],[Ezpected_Arrival_After]])</f>
        <v>0</v>
      </c>
      <c r="K899" s="7">
        <f>IF(Table1[[#This Row],[Actual_Arrival After]]&lt;=Table1[[#This Row],[Ezpected_Arrival_After]],1,0)</f>
        <v>1</v>
      </c>
      <c r="L899" s="7">
        <f>(Table1[[#This Row],[Actual_Arrival After]]-Table1[[#This Row],[Dispatch_After]])</f>
        <v>0</v>
      </c>
      <c r="M899" t="s">
        <v>2032</v>
      </c>
      <c r="N899">
        <v>106</v>
      </c>
      <c r="O899" s="16">
        <v>4072</v>
      </c>
      <c r="P899" s="16">
        <v>152</v>
      </c>
      <c r="Q899">
        <v>3</v>
      </c>
      <c r="R899" t="str">
        <f t="shared" si="58"/>
        <v>OK</v>
      </c>
      <c r="S899" t="s">
        <v>2036</v>
      </c>
      <c r="T899" t="s">
        <v>2040</v>
      </c>
      <c r="U899" t="s">
        <v>2051</v>
      </c>
      <c r="V899" t="s">
        <v>2093</v>
      </c>
      <c r="W899" t="s">
        <v>2097</v>
      </c>
      <c r="X899">
        <v>4.5</v>
      </c>
      <c r="Y899">
        <f t="shared" si="59"/>
        <v>4.5</v>
      </c>
      <c r="Z899" s="14" t="str">
        <f>LEFT(Table1[[#This Row],[Rating After]],3)</f>
        <v>4.5</v>
      </c>
      <c r="AA899" s="11">
        <f>Table1[[#This Row],[Revenue ($)]]/(Table1[[#This Row],[Distance (KM)]])</f>
        <v>38.415094339622641</v>
      </c>
    </row>
    <row r="900" spans="1:27" x14ac:dyDescent="0.3">
      <c r="A900" t="s">
        <v>116</v>
      </c>
      <c r="B900" s="1" t="s">
        <v>1116</v>
      </c>
      <c r="C900" s="1" t="s">
        <v>2103</v>
      </c>
      <c r="D900" s="1" t="s">
        <v>1128</v>
      </c>
      <c r="E900" s="1" t="str">
        <f t="shared" si="57"/>
        <v>2024/01/05</v>
      </c>
      <c r="F900" s="1" t="s">
        <v>1126</v>
      </c>
      <c r="G900" t="str">
        <f t="shared" si="56"/>
        <v>2024/01/05</v>
      </c>
      <c r="H900" s="13" t="s">
        <v>2161</v>
      </c>
      <c r="I900" s="7">
        <f>(Table1[[#This Row],[Actual Arrival]]-Table1[[#This Row],[Ezpected_Arrival_After]])*24</f>
        <v>17.000000000058208</v>
      </c>
      <c r="J900" s="7">
        <f>(Table1[[#This Row],[Actual_Arrival After]]-Table1[[#This Row],[Ezpected_Arrival_After]])</f>
        <v>0</v>
      </c>
      <c r="K900" s="7">
        <f>IF(Table1[[#This Row],[Actual_Arrival After]]&lt;=Table1[[#This Row],[Ezpected_Arrival_After]],1,0)</f>
        <v>1</v>
      </c>
      <c r="L900" s="7">
        <f>(Table1[[#This Row],[Actual_Arrival After]]-Table1[[#This Row],[Dispatch_After]])</f>
        <v>0</v>
      </c>
      <c r="M900" t="s">
        <v>2027</v>
      </c>
      <c r="N900">
        <v>339</v>
      </c>
      <c r="O900" s="16">
        <v>2635</v>
      </c>
      <c r="P900" s="16">
        <v>131</v>
      </c>
      <c r="Q900">
        <v>13</v>
      </c>
      <c r="R900" t="str">
        <f t="shared" si="58"/>
        <v>OK</v>
      </c>
      <c r="S900" t="s">
        <v>2034</v>
      </c>
      <c r="T900" t="s">
        <v>2038</v>
      </c>
      <c r="U900" t="s">
        <v>2063</v>
      </c>
      <c r="V900" t="s">
        <v>2094</v>
      </c>
      <c r="W900" t="s">
        <v>2097</v>
      </c>
      <c r="Y900">
        <f t="shared" si="59"/>
        <v>4.2263888888888879</v>
      </c>
      <c r="Z900" s="14" t="str">
        <f>LEFT(Table1[[#This Row],[Rating After]],3)</f>
        <v>4.2</v>
      </c>
      <c r="AA900" s="11">
        <f>Table1[[#This Row],[Revenue ($)]]/(Table1[[#This Row],[Distance (KM)]])</f>
        <v>7.772861356932153</v>
      </c>
    </row>
    <row r="901" spans="1:27" x14ac:dyDescent="0.3">
      <c r="A901" t="s">
        <v>115</v>
      </c>
      <c r="B901" s="1" t="s">
        <v>1115</v>
      </c>
      <c r="C901" s="1" t="s">
        <v>2103</v>
      </c>
      <c r="D901" s="1" t="s">
        <v>1127</v>
      </c>
      <c r="E901" s="1" t="str">
        <f t="shared" si="57"/>
        <v>2024/01/05</v>
      </c>
      <c r="F901" s="1" t="s">
        <v>1125</v>
      </c>
      <c r="G901" t="str">
        <f t="shared" si="56"/>
        <v>2024/01/05</v>
      </c>
      <c r="H901" s="13" t="s">
        <v>2161</v>
      </c>
      <c r="I901" s="7">
        <f>(Table1[[#This Row],[Actual Arrival]]-Table1[[#This Row],[Ezpected_Arrival_After]])*24</f>
        <v>15.999999999941792</v>
      </c>
      <c r="J901" s="7">
        <f>(Table1[[#This Row],[Actual_Arrival After]]-Table1[[#This Row],[Ezpected_Arrival_After]])</f>
        <v>0</v>
      </c>
      <c r="K901" s="7">
        <f>IF(Table1[[#This Row],[Actual_Arrival After]]&lt;=Table1[[#This Row],[Ezpected_Arrival_After]],1,0)</f>
        <v>1</v>
      </c>
      <c r="L901" s="7">
        <f>(Table1[[#This Row],[Actual_Arrival After]]-Table1[[#This Row],[Dispatch_After]])</f>
        <v>0</v>
      </c>
      <c r="M901" t="s">
        <v>2029</v>
      </c>
      <c r="N901">
        <v>419</v>
      </c>
      <c r="O901" s="16">
        <v>3242</v>
      </c>
      <c r="P901" s="16">
        <v>642</v>
      </c>
      <c r="Q901">
        <v>28</v>
      </c>
      <c r="R901" t="str">
        <f t="shared" si="58"/>
        <v>OK</v>
      </c>
      <c r="S901" t="s">
        <v>2036</v>
      </c>
      <c r="T901" t="s">
        <v>2039</v>
      </c>
      <c r="U901" t="s">
        <v>2084</v>
      </c>
      <c r="V901" t="s">
        <v>2094</v>
      </c>
      <c r="W901" t="s">
        <v>2097</v>
      </c>
      <c r="X901">
        <v>4.2</v>
      </c>
      <c r="Y901">
        <f t="shared" si="59"/>
        <v>4.2</v>
      </c>
      <c r="Z901" s="14" t="str">
        <f>LEFT(Table1[[#This Row],[Rating After]],3)</f>
        <v>4.2</v>
      </c>
      <c r="AA901" s="11">
        <f>Table1[[#This Row],[Revenue ($)]]/(Table1[[#This Row],[Distance (KM)]])</f>
        <v>7.7374701670644388</v>
      </c>
    </row>
    <row r="902" spans="1:27" x14ac:dyDescent="0.3">
      <c r="A902" t="s">
        <v>114</v>
      </c>
      <c r="B902" s="1" t="s">
        <v>1114</v>
      </c>
      <c r="C902" s="1" t="s">
        <v>2103</v>
      </c>
      <c r="D902" s="1" t="s">
        <v>1126</v>
      </c>
      <c r="E902" s="1" t="str">
        <f t="shared" si="57"/>
        <v>2024/01/05</v>
      </c>
      <c r="F902" s="1" t="s">
        <v>1124</v>
      </c>
      <c r="G902" t="str">
        <f t="shared" si="56"/>
        <v>2024/01/05</v>
      </c>
      <c r="H902" s="13" t="s">
        <v>2161</v>
      </c>
      <c r="I902" s="7">
        <f>(Table1[[#This Row],[Actual Arrival]]-Table1[[#This Row],[Ezpected_Arrival_After]])*24</f>
        <v>15</v>
      </c>
      <c r="J902" s="7">
        <f>(Table1[[#This Row],[Actual_Arrival After]]-Table1[[#This Row],[Ezpected_Arrival_After]])</f>
        <v>0</v>
      </c>
      <c r="K902" s="7">
        <f>IF(Table1[[#This Row],[Actual_Arrival After]]&lt;=Table1[[#This Row],[Ezpected_Arrival_After]],1,0)</f>
        <v>1</v>
      </c>
      <c r="L902" s="7">
        <f>(Table1[[#This Row],[Actual_Arrival After]]-Table1[[#This Row],[Dispatch_After]])</f>
        <v>0</v>
      </c>
      <c r="M902" t="s">
        <v>2032</v>
      </c>
      <c r="N902">
        <v>858</v>
      </c>
      <c r="O902" s="16">
        <v>4669</v>
      </c>
      <c r="P902" s="16">
        <v>118</v>
      </c>
      <c r="Q902">
        <v>6</v>
      </c>
      <c r="R902" t="str">
        <f t="shared" si="58"/>
        <v>OK</v>
      </c>
      <c r="S902" t="s">
        <v>2035</v>
      </c>
      <c r="T902" t="s">
        <v>2040</v>
      </c>
      <c r="U902" t="s">
        <v>2077</v>
      </c>
      <c r="V902" t="s">
        <v>2094</v>
      </c>
      <c r="W902" t="s">
        <v>2096</v>
      </c>
      <c r="Y902">
        <f t="shared" si="59"/>
        <v>4.1939759036144579</v>
      </c>
      <c r="Z902" s="14" t="str">
        <f>LEFT(Table1[[#This Row],[Rating After]],3)</f>
        <v>4.1</v>
      </c>
      <c r="AA902" s="11">
        <f>Table1[[#This Row],[Revenue ($)]]/(Table1[[#This Row],[Distance (KM)]])</f>
        <v>5.4417249417249414</v>
      </c>
    </row>
    <row r="903" spans="1:27" x14ac:dyDescent="0.3">
      <c r="A903" t="s">
        <v>113</v>
      </c>
      <c r="B903" s="1" t="s">
        <v>1113</v>
      </c>
      <c r="C903" s="1" t="s">
        <v>2103</v>
      </c>
      <c r="D903" s="1" t="s">
        <v>1125</v>
      </c>
      <c r="E903" s="1" t="str">
        <f t="shared" si="57"/>
        <v>2024/01/05</v>
      </c>
      <c r="F903" s="1" t="s">
        <v>1123</v>
      </c>
      <c r="G903" t="str">
        <f t="shared" si="56"/>
        <v>2024/01/05</v>
      </c>
      <c r="H903" s="13" t="s">
        <v>2161</v>
      </c>
      <c r="I903" s="7">
        <f>(Table1[[#This Row],[Actual Arrival]]-Table1[[#This Row],[Ezpected_Arrival_After]])*24</f>
        <v>14.000000000058208</v>
      </c>
      <c r="J903" s="7">
        <f>(Table1[[#This Row],[Actual_Arrival After]]-Table1[[#This Row],[Ezpected_Arrival_After]])</f>
        <v>0</v>
      </c>
      <c r="K903" s="7">
        <f>IF(Table1[[#This Row],[Actual_Arrival After]]&lt;=Table1[[#This Row],[Ezpected_Arrival_After]],1,0)</f>
        <v>1</v>
      </c>
      <c r="L903" s="7">
        <f>(Table1[[#This Row],[Actual_Arrival After]]-Table1[[#This Row],[Dispatch_After]])</f>
        <v>0</v>
      </c>
      <c r="M903" t="s">
        <v>2029</v>
      </c>
      <c r="N903">
        <v>89</v>
      </c>
      <c r="O903" s="16">
        <v>3789</v>
      </c>
      <c r="P903" s="16">
        <v>769</v>
      </c>
      <c r="Q903">
        <v>20</v>
      </c>
      <c r="R903" t="str">
        <f t="shared" si="58"/>
        <v>OK</v>
      </c>
      <c r="S903" t="s">
        <v>2034</v>
      </c>
      <c r="T903" t="s">
        <v>2037</v>
      </c>
      <c r="U903" t="s">
        <v>2074</v>
      </c>
      <c r="V903" t="s">
        <v>2092</v>
      </c>
      <c r="W903" t="s">
        <v>2096</v>
      </c>
      <c r="X903">
        <v>4.7</v>
      </c>
      <c r="Y903">
        <f t="shared" si="59"/>
        <v>4.7</v>
      </c>
      <c r="Z903" s="14" t="str">
        <f>LEFT(Table1[[#This Row],[Rating After]],3)</f>
        <v>4.7</v>
      </c>
      <c r="AA903" s="11">
        <f>Table1[[#This Row],[Revenue ($)]]/(Table1[[#This Row],[Distance (KM)]])</f>
        <v>42.573033707865171</v>
      </c>
    </row>
    <row r="904" spans="1:27" x14ac:dyDescent="0.3">
      <c r="A904" t="s">
        <v>112</v>
      </c>
      <c r="B904" s="1" t="s">
        <v>1112</v>
      </c>
      <c r="C904" s="1" t="s">
        <v>2103</v>
      </c>
      <c r="D904" s="1" t="s">
        <v>1124</v>
      </c>
      <c r="E904" s="1" t="str">
        <f t="shared" si="57"/>
        <v>2024/01/05</v>
      </c>
      <c r="F904" s="1" t="s">
        <v>1122</v>
      </c>
      <c r="G904" t="str">
        <f t="shared" si="56"/>
        <v>2024/01/05</v>
      </c>
      <c r="H904" s="13" t="s">
        <v>2161</v>
      </c>
      <c r="I904" s="7">
        <f>(Table1[[#This Row],[Actual Arrival]]-Table1[[#This Row],[Ezpected_Arrival_After]])*24</f>
        <v>12.999999999941792</v>
      </c>
      <c r="J904" s="7">
        <f>(Table1[[#This Row],[Actual_Arrival After]]-Table1[[#This Row],[Ezpected_Arrival_After]])</f>
        <v>0</v>
      </c>
      <c r="K904" s="7">
        <f>IF(Table1[[#This Row],[Actual_Arrival After]]&lt;=Table1[[#This Row],[Ezpected_Arrival_After]],1,0)</f>
        <v>1</v>
      </c>
      <c r="L904" s="7">
        <f>(Table1[[#This Row],[Actual_Arrival After]]-Table1[[#This Row],[Dispatch_After]])</f>
        <v>0</v>
      </c>
      <c r="M904" t="s">
        <v>2027</v>
      </c>
      <c r="N904">
        <v>343</v>
      </c>
      <c r="O904" s="16">
        <v>903</v>
      </c>
      <c r="P904" s="16">
        <v>356</v>
      </c>
      <c r="Q904">
        <v>13</v>
      </c>
      <c r="R904" t="str">
        <f t="shared" si="58"/>
        <v>OK</v>
      </c>
      <c r="S904" t="s">
        <v>2033</v>
      </c>
      <c r="T904" t="s">
        <v>2039</v>
      </c>
      <c r="U904" t="s">
        <v>2051</v>
      </c>
      <c r="V904" t="s">
        <v>2091</v>
      </c>
      <c r="W904" t="s">
        <v>2097</v>
      </c>
      <c r="X904">
        <v>4</v>
      </c>
      <c r="Y904">
        <f t="shared" si="59"/>
        <v>4</v>
      </c>
      <c r="Z904" s="14" t="str">
        <f>LEFT(Table1[[#This Row],[Rating After]],3)</f>
        <v>4</v>
      </c>
      <c r="AA904" s="11">
        <f>Table1[[#This Row],[Revenue ($)]]/(Table1[[#This Row],[Distance (KM)]])</f>
        <v>2.6326530612244898</v>
      </c>
    </row>
    <row r="905" spans="1:27" x14ac:dyDescent="0.3">
      <c r="A905" t="s">
        <v>111</v>
      </c>
      <c r="B905" s="1" t="s">
        <v>1111</v>
      </c>
      <c r="C905" s="1" t="s">
        <v>2103</v>
      </c>
      <c r="D905" s="1" t="s">
        <v>1123</v>
      </c>
      <c r="E905" s="1" t="str">
        <f t="shared" si="57"/>
        <v>2024/01/05</v>
      </c>
      <c r="F905" s="1" t="s">
        <v>1121</v>
      </c>
      <c r="G905" t="str">
        <f t="shared" ref="G905:G968" si="60">TEXT(F905,"yyyy/mm/dd")</f>
        <v>2024/01/05</v>
      </c>
      <c r="H905" s="13" t="s">
        <v>2161</v>
      </c>
      <c r="I905" s="7">
        <f>(Table1[[#This Row],[Actual Arrival]]-Table1[[#This Row],[Ezpected_Arrival_After]])*24</f>
        <v>12</v>
      </c>
      <c r="J905" s="7">
        <f>(Table1[[#This Row],[Actual_Arrival After]]-Table1[[#This Row],[Ezpected_Arrival_After]])</f>
        <v>0</v>
      </c>
      <c r="K905" s="7">
        <f>IF(Table1[[#This Row],[Actual_Arrival After]]&lt;=Table1[[#This Row],[Ezpected_Arrival_After]],1,0)</f>
        <v>1</v>
      </c>
      <c r="L905" s="7">
        <f>(Table1[[#This Row],[Actual_Arrival After]]-Table1[[#This Row],[Dispatch_After]])</f>
        <v>0</v>
      </c>
      <c r="M905" t="s">
        <v>2029</v>
      </c>
      <c r="N905">
        <v>898</v>
      </c>
      <c r="O905" s="16">
        <v>4619</v>
      </c>
      <c r="P905" s="16">
        <v>668</v>
      </c>
      <c r="Q905">
        <v>20</v>
      </c>
      <c r="R905" t="str">
        <f t="shared" si="58"/>
        <v>OK</v>
      </c>
      <c r="S905" t="s">
        <v>2034</v>
      </c>
      <c r="T905" t="s">
        <v>2038</v>
      </c>
      <c r="U905" t="s">
        <v>2069</v>
      </c>
      <c r="V905" t="s">
        <v>2091</v>
      </c>
      <c r="W905" t="s">
        <v>2097</v>
      </c>
      <c r="Y905">
        <f t="shared" si="59"/>
        <v>4.2415584415584409</v>
      </c>
      <c r="Z905" s="14" t="str">
        <f>LEFT(Table1[[#This Row],[Rating After]],3)</f>
        <v>4.2</v>
      </c>
      <c r="AA905" s="11">
        <f>Table1[[#This Row],[Revenue ($)]]/(Table1[[#This Row],[Distance (KM)]])</f>
        <v>5.1436525612472161</v>
      </c>
    </row>
    <row r="906" spans="1:27" x14ac:dyDescent="0.3">
      <c r="A906" t="s">
        <v>110</v>
      </c>
      <c r="B906" s="1" t="s">
        <v>1110</v>
      </c>
      <c r="C906" s="1" t="s">
        <v>2102</v>
      </c>
      <c r="D906" s="1" t="s">
        <v>1122</v>
      </c>
      <c r="E906" s="1" t="str">
        <f t="shared" si="57"/>
        <v>2024/01/05</v>
      </c>
      <c r="F906" s="1" t="s">
        <v>1120</v>
      </c>
      <c r="G906" t="str">
        <f t="shared" si="60"/>
        <v>2024/01/05</v>
      </c>
      <c r="H906" s="13" t="s">
        <v>2161</v>
      </c>
      <c r="I906" s="7">
        <f>(Table1[[#This Row],[Actual Arrival]]-Table1[[#This Row],[Ezpected_Arrival_After]])*24</f>
        <v>11.000000000058208</v>
      </c>
      <c r="J906" s="7">
        <f>(Table1[[#This Row],[Actual_Arrival After]]-Table1[[#This Row],[Ezpected_Arrival_After]])</f>
        <v>0</v>
      </c>
      <c r="K906" s="7">
        <f>IF(Table1[[#This Row],[Actual_Arrival After]]&lt;=Table1[[#This Row],[Ezpected_Arrival_After]],1,0)</f>
        <v>1</v>
      </c>
      <c r="L906" s="7">
        <f>(Table1[[#This Row],[Actual_Arrival After]]-Table1[[#This Row],[Dispatch_After]])</f>
        <v>1</v>
      </c>
      <c r="M906" t="s">
        <v>2031</v>
      </c>
      <c r="N906">
        <v>638</v>
      </c>
      <c r="O906" s="16">
        <v>2487</v>
      </c>
      <c r="P906" s="16">
        <v>681</v>
      </c>
      <c r="Q906">
        <v>27</v>
      </c>
      <c r="R906" t="str">
        <f t="shared" si="58"/>
        <v>OK</v>
      </c>
      <c r="S906" t="s">
        <v>2034</v>
      </c>
      <c r="T906" t="s">
        <v>2038</v>
      </c>
      <c r="U906" t="s">
        <v>2050</v>
      </c>
      <c r="V906" t="s">
        <v>2092</v>
      </c>
      <c r="W906" t="s">
        <v>2097</v>
      </c>
      <c r="X906">
        <v>3.8</v>
      </c>
      <c r="Y906">
        <f t="shared" si="59"/>
        <v>3.8</v>
      </c>
      <c r="Z906" s="14" t="str">
        <f>LEFT(Table1[[#This Row],[Rating After]],3)</f>
        <v>3.8</v>
      </c>
      <c r="AA906" s="11">
        <f>Table1[[#This Row],[Revenue ($)]]/(Table1[[#This Row],[Distance (KM)]])</f>
        <v>3.8981191222570533</v>
      </c>
    </row>
    <row r="907" spans="1:27" x14ac:dyDescent="0.3">
      <c r="A907" t="s">
        <v>109</v>
      </c>
      <c r="B907" s="1" t="s">
        <v>1109</v>
      </c>
      <c r="C907" s="1" t="s">
        <v>2102</v>
      </c>
      <c r="D907" s="1" t="s">
        <v>1121</v>
      </c>
      <c r="E907" s="1" t="str">
        <f t="shared" si="57"/>
        <v>2024/01/05</v>
      </c>
      <c r="F907" s="1" t="s">
        <v>1119</v>
      </c>
      <c r="G907" t="str">
        <f t="shared" si="60"/>
        <v>2024/01/05</v>
      </c>
      <c r="H907" s="13" t="s">
        <v>2161</v>
      </c>
      <c r="I907" s="7">
        <f>(Table1[[#This Row],[Actual Arrival]]-Table1[[#This Row],[Ezpected_Arrival_After]])*24</f>
        <v>9.9999999999417923</v>
      </c>
      <c r="J907" s="7">
        <f>(Table1[[#This Row],[Actual_Arrival After]]-Table1[[#This Row],[Ezpected_Arrival_After]])</f>
        <v>0</v>
      </c>
      <c r="K907" s="7">
        <f>IF(Table1[[#This Row],[Actual_Arrival After]]&lt;=Table1[[#This Row],[Ezpected_Arrival_After]],1,0)</f>
        <v>1</v>
      </c>
      <c r="L907" s="7">
        <f>(Table1[[#This Row],[Actual_Arrival After]]-Table1[[#This Row],[Dispatch_After]])</f>
        <v>1</v>
      </c>
      <c r="M907" t="s">
        <v>2031</v>
      </c>
      <c r="N907">
        <v>264</v>
      </c>
      <c r="O907" s="16">
        <v>3471</v>
      </c>
      <c r="P907" s="16">
        <v>615</v>
      </c>
      <c r="Q907">
        <v>11</v>
      </c>
      <c r="R907" t="str">
        <f t="shared" si="58"/>
        <v>OK</v>
      </c>
      <c r="S907" t="s">
        <v>2034</v>
      </c>
      <c r="T907" t="s">
        <v>2039</v>
      </c>
      <c r="U907" t="s">
        <v>2065</v>
      </c>
      <c r="V907" t="s">
        <v>2094</v>
      </c>
      <c r="W907" t="s">
        <v>2097</v>
      </c>
      <c r="X907">
        <v>3.8</v>
      </c>
      <c r="Y907">
        <f t="shared" si="59"/>
        <v>3.8</v>
      </c>
      <c r="Z907" s="14" t="str">
        <f>LEFT(Table1[[#This Row],[Rating After]],3)</f>
        <v>3.8</v>
      </c>
      <c r="AA907" s="11">
        <f>Table1[[#This Row],[Revenue ($)]]/(Table1[[#This Row],[Distance (KM)]])</f>
        <v>13.147727272727273</v>
      </c>
    </row>
    <row r="908" spans="1:27" x14ac:dyDescent="0.3">
      <c r="A908" t="s">
        <v>108</v>
      </c>
      <c r="B908" s="1" t="s">
        <v>1108</v>
      </c>
      <c r="C908" s="1" t="s">
        <v>2102</v>
      </c>
      <c r="D908" s="1" t="s">
        <v>1120</v>
      </c>
      <c r="E908" s="1" t="str">
        <f t="shared" si="57"/>
        <v>2024/01/05</v>
      </c>
      <c r="F908" s="1" t="s">
        <v>1118</v>
      </c>
      <c r="G908" t="str">
        <f t="shared" si="60"/>
        <v>2024/01/05</v>
      </c>
      <c r="H908" s="13" t="s">
        <v>2161</v>
      </c>
      <c r="I908" s="7">
        <f>(Table1[[#This Row],[Actual Arrival]]-Table1[[#This Row],[Ezpected_Arrival_After]])*24</f>
        <v>9</v>
      </c>
      <c r="J908" s="7">
        <f>(Table1[[#This Row],[Actual_Arrival After]]-Table1[[#This Row],[Ezpected_Arrival_After]])</f>
        <v>0</v>
      </c>
      <c r="K908" s="7">
        <f>IF(Table1[[#This Row],[Actual_Arrival After]]&lt;=Table1[[#This Row],[Ezpected_Arrival_After]],1,0)</f>
        <v>1</v>
      </c>
      <c r="L908" s="7">
        <f>(Table1[[#This Row],[Actual_Arrival After]]-Table1[[#This Row],[Dispatch_After]])</f>
        <v>1</v>
      </c>
      <c r="M908" t="s">
        <v>2032</v>
      </c>
      <c r="N908">
        <v>351</v>
      </c>
      <c r="O908" s="16">
        <v>3998</v>
      </c>
      <c r="P908" s="16">
        <v>52</v>
      </c>
      <c r="Q908">
        <v>1</v>
      </c>
      <c r="R908" t="str">
        <f t="shared" si="58"/>
        <v>OK</v>
      </c>
      <c r="S908" t="s">
        <v>2035</v>
      </c>
      <c r="T908" t="s">
        <v>2038</v>
      </c>
      <c r="U908" t="s">
        <v>2070</v>
      </c>
      <c r="V908" t="s">
        <v>2091</v>
      </c>
      <c r="W908" t="s">
        <v>2097</v>
      </c>
      <c r="X908">
        <v>3.8</v>
      </c>
      <c r="Y908">
        <f t="shared" si="59"/>
        <v>3.8</v>
      </c>
      <c r="Z908" s="14" t="str">
        <f>LEFT(Table1[[#This Row],[Rating After]],3)</f>
        <v>3.8</v>
      </c>
      <c r="AA908" s="11">
        <f>Table1[[#This Row],[Revenue ($)]]/(Table1[[#This Row],[Distance (KM)]])</f>
        <v>11.39031339031339</v>
      </c>
    </row>
    <row r="909" spans="1:27" x14ac:dyDescent="0.3">
      <c r="A909" t="s">
        <v>107</v>
      </c>
      <c r="B909" s="1" t="s">
        <v>1107</v>
      </c>
      <c r="C909" s="1" t="s">
        <v>2102</v>
      </c>
      <c r="D909" s="1" t="s">
        <v>1119</v>
      </c>
      <c r="E909" s="1" t="str">
        <f t="shared" si="57"/>
        <v>2024/01/05</v>
      </c>
      <c r="F909" s="1" t="s">
        <v>1117</v>
      </c>
      <c r="G909" t="str">
        <f t="shared" si="60"/>
        <v>2024/01/05</v>
      </c>
      <c r="H909" s="13" t="s">
        <v>2161</v>
      </c>
      <c r="I909" s="7">
        <f>(Table1[[#This Row],[Actual Arrival]]-Table1[[#This Row],[Ezpected_Arrival_After]])*24</f>
        <v>8.0000000000582077</v>
      </c>
      <c r="J909" s="7">
        <f>(Table1[[#This Row],[Actual_Arrival After]]-Table1[[#This Row],[Ezpected_Arrival_After]])</f>
        <v>0</v>
      </c>
      <c r="K909" s="7">
        <f>IF(Table1[[#This Row],[Actual_Arrival After]]&lt;=Table1[[#This Row],[Ezpected_Arrival_After]],1,0)</f>
        <v>1</v>
      </c>
      <c r="L909" s="7">
        <f>(Table1[[#This Row],[Actual_Arrival After]]-Table1[[#This Row],[Dispatch_After]])</f>
        <v>1</v>
      </c>
      <c r="M909" t="s">
        <v>2029</v>
      </c>
      <c r="N909">
        <v>687</v>
      </c>
      <c r="O909" s="16">
        <v>1788</v>
      </c>
      <c r="P909" s="16">
        <v>692</v>
      </c>
      <c r="Q909">
        <v>16</v>
      </c>
      <c r="R909" t="str">
        <f t="shared" si="58"/>
        <v>OK</v>
      </c>
      <c r="S909" t="s">
        <v>2034</v>
      </c>
      <c r="T909" t="s">
        <v>2040</v>
      </c>
      <c r="U909" t="s">
        <v>2042</v>
      </c>
      <c r="V909" t="s">
        <v>2093</v>
      </c>
      <c r="W909" t="s">
        <v>2097</v>
      </c>
      <c r="Y909">
        <f t="shared" si="59"/>
        <v>4.2134146341463401</v>
      </c>
      <c r="Z909" s="14" t="str">
        <f>LEFT(Table1[[#This Row],[Rating After]],3)</f>
        <v>4.2</v>
      </c>
      <c r="AA909" s="11">
        <f>Table1[[#This Row],[Revenue ($)]]/(Table1[[#This Row],[Distance (KM)]])</f>
        <v>2.6026200873362444</v>
      </c>
    </row>
    <row r="910" spans="1:27" x14ac:dyDescent="0.3">
      <c r="A910" t="s">
        <v>106</v>
      </c>
      <c r="B910" s="1" t="s">
        <v>1106</v>
      </c>
      <c r="C910" s="1" t="s">
        <v>2102</v>
      </c>
      <c r="D910" s="1" t="s">
        <v>1118</v>
      </c>
      <c r="E910" s="1" t="str">
        <f t="shared" si="57"/>
        <v>2024/01/05</v>
      </c>
      <c r="F910" s="1" t="s">
        <v>1116</v>
      </c>
      <c r="G910" t="str">
        <f t="shared" si="60"/>
        <v>2024/01/05</v>
      </c>
      <c r="H910" s="13" t="s">
        <v>2161</v>
      </c>
      <c r="I910" s="7">
        <f>(Table1[[#This Row],[Actual Arrival]]-Table1[[#This Row],[Ezpected_Arrival_After]])*24</f>
        <v>6.9999999999417923</v>
      </c>
      <c r="J910" s="7">
        <f>(Table1[[#This Row],[Actual_Arrival After]]-Table1[[#This Row],[Ezpected_Arrival_After]])</f>
        <v>0</v>
      </c>
      <c r="K910" s="7">
        <f>IF(Table1[[#This Row],[Actual_Arrival After]]&lt;=Table1[[#This Row],[Ezpected_Arrival_After]],1,0)</f>
        <v>1</v>
      </c>
      <c r="L910" s="7">
        <f>(Table1[[#This Row],[Actual_Arrival After]]-Table1[[#This Row],[Dispatch_After]])</f>
        <v>1</v>
      </c>
      <c r="M910" t="s">
        <v>2030</v>
      </c>
      <c r="N910">
        <v>869</v>
      </c>
      <c r="O910" s="16">
        <v>2774</v>
      </c>
      <c r="P910" s="16">
        <v>670</v>
      </c>
      <c r="Q910">
        <v>7</v>
      </c>
      <c r="R910" t="str">
        <f t="shared" si="58"/>
        <v>OK</v>
      </c>
      <c r="S910" t="s">
        <v>2036</v>
      </c>
      <c r="T910" t="s">
        <v>2037</v>
      </c>
      <c r="U910" t="s">
        <v>2083</v>
      </c>
      <c r="V910" t="s">
        <v>2092</v>
      </c>
      <c r="W910" t="s">
        <v>2097</v>
      </c>
      <c r="X910">
        <v>3.8</v>
      </c>
      <c r="Y910">
        <f t="shared" si="59"/>
        <v>3.8</v>
      </c>
      <c r="Z910" s="14" t="str">
        <f>LEFT(Table1[[#This Row],[Rating After]],3)</f>
        <v>3.8</v>
      </c>
      <c r="AA910" s="11">
        <f>Table1[[#This Row],[Revenue ($)]]/(Table1[[#This Row],[Distance (KM)]])</f>
        <v>3.1921749136939011</v>
      </c>
    </row>
    <row r="911" spans="1:27" x14ac:dyDescent="0.3">
      <c r="A911" t="s">
        <v>105</v>
      </c>
      <c r="B911" s="1" t="s">
        <v>1105</v>
      </c>
      <c r="C911" s="1" t="s">
        <v>2102</v>
      </c>
      <c r="D911" s="1" t="s">
        <v>1117</v>
      </c>
      <c r="E911" s="1" t="str">
        <f t="shared" si="57"/>
        <v>2024/01/05</v>
      </c>
      <c r="F911" s="1" t="s">
        <v>1115</v>
      </c>
      <c r="G911" t="str">
        <f t="shared" si="60"/>
        <v>2024/01/05</v>
      </c>
      <c r="H911" s="13" t="s">
        <v>2161</v>
      </c>
      <c r="I911" s="7">
        <f>(Table1[[#This Row],[Actual Arrival]]-Table1[[#This Row],[Ezpected_Arrival_After]])*24</f>
        <v>6</v>
      </c>
      <c r="J911" s="7">
        <f>(Table1[[#This Row],[Actual_Arrival After]]-Table1[[#This Row],[Ezpected_Arrival_After]])</f>
        <v>0</v>
      </c>
      <c r="K911" s="7">
        <f>IF(Table1[[#This Row],[Actual_Arrival After]]&lt;=Table1[[#This Row],[Ezpected_Arrival_After]],1,0)</f>
        <v>1</v>
      </c>
      <c r="L911" s="7">
        <f>(Table1[[#This Row],[Actual_Arrival After]]-Table1[[#This Row],[Dispatch_After]])</f>
        <v>1</v>
      </c>
      <c r="M911" t="s">
        <v>2030</v>
      </c>
      <c r="N911">
        <v>920</v>
      </c>
      <c r="O911" s="16">
        <v>2721</v>
      </c>
      <c r="P911" s="16">
        <v>115</v>
      </c>
      <c r="Q911">
        <v>4</v>
      </c>
      <c r="R911" t="str">
        <f t="shared" si="58"/>
        <v>OK</v>
      </c>
      <c r="S911" t="s">
        <v>2036</v>
      </c>
      <c r="T911" t="s">
        <v>2037</v>
      </c>
      <c r="U911" t="s">
        <v>2082</v>
      </c>
      <c r="V911" t="s">
        <v>2091</v>
      </c>
      <c r="W911" t="s">
        <v>2096</v>
      </c>
      <c r="Y911">
        <f t="shared" si="59"/>
        <v>4.3169491525423709</v>
      </c>
      <c r="Z911" s="14" t="str">
        <f>LEFT(Table1[[#This Row],[Rating After]],3)</f>
        <v>4.3</v>
      </c>
      <c r="AA911" s="11">
        <f>Table1[[#This Row],[Revenue ($)]]/(Table1[[#This Row],[Distance (KM)]])</f>
        <v>2.9576086956521741</v>
      </c>
    </row>
    <row r="912" spans="1:27" x14ac:dyDescent="0.3">
      <c r="A912" t="s">
        <v>104</v>
      </c>
      <c r="B912" s="1" t="s">
        <v>1104</v>
      </c>
      <c r="C912" s="1" t="s">
        <v>2102</v>
      </c>
      <c r="D912" s="1" t="s">
        <v>1116</v>
      </c>
      <c r="E912" s="1" t="str">
        <f t="shared" si="57"/>
        <v>2024/01/05</v>
      </c>
      <c r="F912" s="1" t="s">
        <v>1114</v>
      </c>
      <c r="G912" t="str">
        <f t="shared" si="60"/>
        <v>2024/01/05</v>
      </c>
      <c r="H912" s="13" t="s">
        <v>2161</v>
      </c>
      <c r="I912" s="7">
        <f>(Table1[[#This Row],[Actual Arrival]]-Table1[[#This Row],[Ezpected_Arrival_After]])*24</f>
        <v>5.0000000000582077</v>
      </c>
      <c r="J912" s="7">
        <f>(Table1[[#This Row],[Actual_Arrival After]]-Table1[[#This Row],[Ezpected_Arrival_After]])</f>
        <v>0</v>
      </c>
      <c r="K912" s="7">
        <f>IF(Table1[[#This Row],[Actual_Arrival After]]&lt;=Table1[[#This Row],[Ezpected_Arrival_After]],1,0)</f>
        <v>1</v>
      </c>
      <c r="L912" s="7">
        <f>(Table1[[#This Row],[Actual_Arrival After]]-Table1[[#This Row],[Dispatch_After]])</f>
        <v>1</v>
      </c>
      <c r="M912" t="s">
        <v>2030</v>
      </c>
      <c r="N912">
        <v>554</v>
      </c>
      <c r="O912" s="16">
        <v>849</v>
      </c>
      <c r="P912" s="16">
        <v>156</v>
      </c>
      <c r="Q912">
        <v>8</v>
      </c>
      <c r="R912" t="str">
        <f t="shared" si="58"/>
        <v>OK</v>
      </c>
      <c r="S912" t="s">
        <v>2034</v>
      </c>
      <c r="T912" t="s">
        <v>2037</v>
      </c>
      <c r="U912" t="s">
        <v>2055</v>
      </c>
      <c r="V912" t="s">
        <v>2093</v>
      </c>
      <c r="W912" t="s">
        <v>2097</v>
      </c>
      <c r="Y912">
        <f t="shared" si="59"/>
        <v>4.2134146341463401</v>
      </c>
      <c r="Z912" s="14" t="str">
        <f>LEFT(Table1[[#This Row],[Rating After]],3)</f>
        <v>4.2</v>
      </c>
      <c r="AA912" s="11">
        <f>Table1[[#This Row],[Revenue ($)]]/(Table1[[#This Row],[Distance (KM)]])</f>
        <v>1.5324909747292419</v>
      </c>
    </row>
    <row r="913" spans="1:27" x14ac:dyDescent="0.3">
      <c r="A913" t="s">
        <v>103</v>
      </c>
      <c r="B913" s="1" t="s">
        <v>1103</v>
      </c>
      <c r="C913" s="1" t="s">
        <v>2102</v>
      </c>
      <c r="D913" s="1" t="s">
        <v>1115</v>
      </c>
      <c r="E913" s="1" t="str">
        <f t="shared" si="57"/>
        <v>2024/01/05</v>
      </c>
      <c r="F913" s="1" t="s">
        <v>1113</v>
      </c>
      <c r="G913" t="str">
        <f t="shared" si="60"/>
        <v>2024/01/05</v>
      </c>
      <c r="H913" s="13" t="s">
        <v>2161</v>
      </c>
      <c r="I913" s="7">
        <f>(Table1[[#This Row],[Actual Arrival]]-Table1[[#This Row],[Ezpected_Arrival_After]])*24</f>
        <v>3.9999999999417923</v>
      </c>
      <c r="J913" s="7">
        <f>(Table1[[#This Row],[Actual_Arrival After]]-Table1[[#This Row],[Ezpected_Arrival_After]])</f>
        <v>0</v>
      </c>
      <c r="K913" s="7">
        <f>IF(Table1[[#This Row],[Actual_Arrival After]]&lt;=Table1[[#This Row],[Ezpected_Arrival_After]],1,0)</f>
        <v>1</v>
      </c>
      <c r="L913" s="7">
        <f>(Table1[[#This Row],[Actual_Arrival After]]-Table1[[#This Row],[Dispatch_After]])</f>
        <v>1</v>
      </c>
      <c r="M913" t="s">
        <v>2029</v>
      </c>
      <c r="N913">
        <v>675</v>
      </c>
      <c r="O913" s="16">
        <v>1287</v>
      </c>
      <c r="P913" s="16">
        <v>193</v>
      </c>
      <c r="Q913">
        <v>29</v>
      </c>
      <c r="R913" t="str">
        <f t="shared" si="58"/>
        <v>OK</v>
      </c>
      <c r="S913" t="s">
        <v>2033</v>
      </c>
      <c r="T913" t="s">
        <v>2040</v>
      </c>
      <c r="U913" t="s">
        <v>2050</v>
      </c>
      <c r="V913" t="s">
        <v>2093</v>
      </c>
      <c r="W913" t="s">
        <v>2096</v>
      </c>
      <c r="X913">
        <v>4.2</v>
      </c>
      <c r="Y913">
        <f t="shared" si="59"/>
        <v>4.2</v>
      </c>
      <c r="Z913" s="14" t="str">
        <f>LEFT(Table1[[#This Row],[Rating After]],3)</f>
        <v>4.2</v>
      </c>
      <c r="AA913" s="11">
        <f>Table1[[#This Row],[Revenue ($)]]/(Table1[[#This Row],[Distance (KM)]])</f>
        <v>1.9066666666666667</v>
      </c>
    </row>
    <row r="914" spans="1:27" x14ac:dyDescent="0.3">
      <c r="A914" t="s">
        <v>102</v>
      </c>
      <c r="B914" s="1" t="s">
        <v>1102</v>
      </c>
      <c r="C914" s="1" t="s">
        <v>2102</v>
      </c>
      <c r="D914" s="1" t="s">
        <v>1114</v>
      </c>
      <c r="E914" s="1" t="str">
        <f t="shared" si="57"/>
        <v>2024/01/05</v>
      </c>
      <c r="F914" s="1" t="s">
        <v>1112</v>
      </c>
      <c r="G914" t="str">
        <f t="shared" si="60"/>
        <v>2024/01/05</v>
      </c>
      <c r="H914" s="13" t="s">
        <v>2161</v>
      </c>
      <c r="I914" s="7">
        <f>(Table1[[#This Row],[Actual Arrival]]-Table1[[#This Row],[Ezpected_Arrival_After]])*24</f>
        <v>3</v>
      </c>
      <c r="J914" s="7">
        <f>(Table1[[#This Row],[Actual_Arrival After]]-Table1[[#This Row],[Ezpected_Arrival_After]])</f>
        <v>0</v>
      </c>
      <c r="K914" s="7">
        <f>IF(Table1[[#This Row],[Actual_Arrival After]]&lt;=Table1[[#This Row],[Ezpected_Arrival_After]],1,0)</f>
        <v>1</v>
      </c>
      <c r="L914" s="7">
        <f>(Table1[[#This Row],[Actual_Arrival After]]-Table1[[#This Row],[Dispatch_After]])</f>
        <v>1</v>
      </c>
      <c r="M914" t="s">
        <v>2032</v>
      </c>
      <c r="N914">
        <v>396</v>
      </c>
      <c r="O914" s="16">
        <v>2757</v>
      </c>
      <c r="P914" s="16">
        <v>745</v>
      </c>
      <c r="Q914">
        <v>9</v>
      </c>
      <c r="R914" t="str">
        <f t="shared" si="58"/>
        <v>OK</v>
      </c>
      <c r="S914" t="s">
        <v>2036</v>
      </c>
      <c r="T914" t="s">
        <v>2039</v>
      </c>
      <c r="U914" t="s">
        <v>2052</v>
      </c>
      <c r="V914" t="s">
        <v>2095</v>
      </c>
      <c r="W914" t="s">
        <v>2096</v>
      </c>
      <c r="Y914">
        <f t="shared" si="59"/>
        <v>4.2802816901408436</v>
      </c>
      <c r="Z914" s="14" t="str">
        <f>LEFT(Table1[[#This Row],[Rating After]],3)</f>
        <v>4.2</v>
      </c>
      <c r="AA914" s="11">
        <f>Table1[[#This Row],[Revenue ($)]]/(Table1[[#This Row],[Distance (KM)]])</f>
        <v>6.9621212121212119</v>
      </c>
    </row>
    <row r="915" spans="1:27" x14ac:dyDescent="0.3">
      <c r="A915" t="s">
        <v>101</v>
      </c>
      <c r="B915" s="1" t="s">
        <v>1101</v>
      </c>
      <c r="C915" s="1" t="s">
        <v>2102</v>
      </c>
      <c r="D915" s="1" t="s">
        <v>1113</v>
      </c>
      <c r="E915" s="1" t="str">
        <f t="shared" si="57"/>
        <v>2024/01/05</v>
      </c>
      <c r="F915" s="1" t="s">
        <v>1111</v>
      </c>
      <c r="G915" t="str">
        <f t="shared" si="60"/>
        <v>2024/01/05</v>
      </c>
      <c r="H915" s="13" t="s">
        <v>2161</v>
      </c>
      <c r="I915" s="7">
        <f>(Table1[[#This Row],[Actual Arrival]]-Table1[[#This Row],[Ezpected_Arrival_After]])*24</f>
        <v>2.0000000000582077</v>
      </c>
      <c r="J915" s="7">
        <f>(Table1[[#This Row],[Actual_Arrival After]]-Table1[[#This Row],[Ezpected_Arrival_After]])</f>
        <v>0</v>
      </c>
      <c r="K915" s="7">
        <f>IF(Table1[[#This Row],[Actual_Arrival After]]&lt;=Table1[[#This Row],[Ezpected_Arrival_After]],1,0)</f>
        <v>1</v>
      </c>
      <c r="L915" s="7">
        <f>(Table1[[#This Row],[Actual_Arrival After]]-Table1[[#This Row],[Dispatch_After]])</f>
        <v>1</v>
      </c>
      <c r="M915" t="s">
        <v>2028</v>
      </c>
      <c r="N915">
        <v>282</v>
      </c>
      <c r="O915" s="16">
        <v>583</v>
      </c>
      <c r="P915" s="16">
        <v>629</v>
      </c>
      <c r="Q915">
        <v>25</v>
      </c>
      <c r="R915" t="str">
        <f t="shared" si="58"/>
        <v>OK</v>
      </c>
      <c r="S915" t="s">
        <v>2036</v>
      </c>
      <c r="T915" t="s">
        <v>2039</v>
      </c>
      <c r="U915" t="s">
        <v>2048</v>
      </c>
      <c r="V915" t="s">
        <v>2092</v>
      </c>
      <c r="W915" t="s">
        <v>2097</v>
      </c>
      <c r="X915">
        <v>4.5</v>
      </c>
      <c r="Y915">
        <f t="shared" si="59"/>
        <v>4.5</v>
      </c>
      <c r="Z915" s="14" t="str">
        <f>LEFT(Table1[[#This Row],[Rating After]],3)</f>
        <v>4.5</v>
      </c>
      <c r="AA915" s="11">
        <f>Table1[[#This Row],[Revenue ($)]]/(Table1[[#This Row],[Distance (KM)]])</f>
        <v>2.0673758865248226</v>
      </c>
    </row>
    <row r="916" spans="1:27" x14ac:dyDescent="0.3">
      <c r="A916" t="s">
        <v>100</v>
      </c>
      <c r="B916" s="1" t="s">
        <v>1100</v>
      </c>
      <c r="C916" s="1" t="s">
        <v>2102</v>
      </c>
      <c r="D916" s="1" t="s">
        <v>1112</v>
      </c>
      <c r="E916" s="1" t="str">
        <f t="shared" si="57"/>
        <v>2024/01/05</v>
      </c>
      <c r="F916" s="1" t="s">
        <v>1110</v>
      </c>
      <c r="G916" t="str">
        <f t="shared" si="60"/>
        <v>2024/01/04</v>
      </c>
      <c r="H916" s="13" t="s">
        <v>2161</v>
      </c>
      <c r="I916" s="7">
        <f>(Table1[[#This Row],[Actual Arrival]]-Table1[[#This Row],[Ezpected_Arrival_After]])*24</f>
        <v>24.999999999941792</v>
      </c>
      <c r="J916" s="7">
        <f>(Table1[[#This Row],[Actual_Arrival After]]-Table1[[#This Row],[Ezpected_Arrival_After]])</f>
        <v>1</v>
      </c>
      <c r="K916" s="7">
        <f>IF(Table1[[#This Row],[Actual_Arrival After]]&lt;=Table1[[#This Row],[Ezpected_Arrival_After]],1,0)</f>
        <v>0</v>
      </c>
      <c r="L916" s="7">
        <f>(Table1[[#This Row],[Actual_Arrival After]]-Table1[[#This Row],[Dispatch_After]])</f>
        <v>1</v>
      </c>
      <c r="M916" t="s">
        <v>2029</v>
      </c>
      <c r="N916">
        <v>139</v>
      </c>
      <c r="O916" s="16">
        <v>820</v>
      </c>
      <c r="P916" s="16">
        <v>611</v>
      </c>
      <c r="Q916">
        <v>4</v>
      </c>
      <c r="R916" t="str">
        <f t="shared" si="58"/>
        <v>OK</v>
      </c>
      <c r="S916" t="s">
        <v>2033</v>
      </c>
      <c r="T916" t="s">
        <v>2040</v>
      </c>
      <c r="U916" t="s">
        <v>2054</v>
      </c>
      <c r="V916" t="s">
        <v>2093</v>
      </c>
      <c r="W916" t="s">
        <v>2096</v>
      </c>
      <c r="X916">
        <v>3.8</v>
      </c>
      <c r="Y916">
        <f t="shared" si="59"/>
        <v>3.8</v>
      </c>
      <c r="Z916" s="14" t="str">
        <f>LEFT(Table1[[#This Row],[Rating After]],3)</f>
        <v>3.8</v>
      </c>
      <c r="AA916" s="11">
        <f>Table1[[#This Row],[Revenue ($)]]/(Table1[[#This Row],[Distance (KM)]])</f>
        <v>5.8992805755395681</v>
      </c>
    </row>
    <row r="917" spans="1:27" x14ac:dyDescent="0.3">
      <c r="A917" t="s">
        <v>99</v>
      </c>
      <c r="B917" s="1" t="s">
        <v>1099</v>
      </c>
      <c r="C917" s="1" t="s">
        <v>2102</v>
      </c>
      <c r="D917" s="1" t="s">
        <v>1111</v>
      </c>
      <c r="E917" s="1" t="str">
        <f t="shared" si="57"/>
        <v>2024/01/05</v>
      </c>
      <c r="F917" s="1" t="s">
        <v>1109</v>
      </c>
      <c r="G917" t="str">
        <f t="shared" si="60"/>
        <v>2024/01/04</v>
      </c>
      <c r="H917" s="13" t="s">
        <v>2161</v>
      </c>
      <c r="I917" s="7">
        <f>(Table1[[#This Row],[Actual Arrival]]-Table1[[#This Row],[Ezpected_Arrival_After]])*24</f>
        <v>24</v>
      </c>
      <c r="J917" s="7">
        <f>(Table1[[#This Row],[Actual_Arrival After]]-Table1[[#This Row],[Ezpected_Arrival_After]])</f>
        <v>1</v>
      </c>
      <c r="K917" s="7">
        <f>IF(Table1[[#This Row],[Actual_Arrival After]]&lt;=Table1[[#This Row],[Ezpected_Arrival_After]],1,0)</f>
        <v>0</v>
      </c>
      <c r="L917" s="7">
        <f>(Table1[[#This Row],[Actual_Arrival After]]-Table1[[#This Row],[Dispatch_After]])</f>
        <v>1</v>
      </c>
      <c r="M917" t="s">
        <v>2032</v>
      </c>
      <c r="N917">
        <v>719</v>
      </c>
      <c r="O917" s="16">
        <v>759</v>
      </c>
      <c r="P917" s="16">
        <v>713</v>
      </c>
      <c r="Q917">
        <v>18</v>
      </c>
      <c r="R917" t="str">
        <f t="shared" si="58"/>
        <v>OK</v>
      </c>
      <c r="S917" t="s">
        <v>2034</v>
      </c>
      <c r="T917" t="s">
        <v>2039</v>
      </c>
      <c r="U917" t="s">
        <v>2043</v>
      </c>
      <c r="V917" t="s">
        <v>2095</v>
      </c>
      <c r="W917" t="s">
        <v>2097</v>
      </c>
      <c r="X917">
        <v>4</v>
      </c>
      <c r="Y917">
        <f t="shared" si="59"/>
        <v>4</v>
      </c>
      <c r="Z917" s="14" t="str">
        <f>LEFT(Table1[[#This Row],[Rating After]],3)</f>
        <v>4</v>
      </c>
      <c r="AA917" s="11">
        <f>Table1[[#This Row],[Revenue ($)]]/(Table1[[#This Row],[Distance (KM)]])</f>
        <v>1.0556328233657859</v>
      </c>
    </row>
    <row r="918" spans="1:27" x14ac:dyDescent="0.3">
      <c r="A918" t="s">
        <v>98</v>
      </c>
      <c r="B918" s="1" t="s">
        <v>1098</v>
      </c>
      <c r="C918" s="1" t="s">
        <v>2102</v>
      </c>
      <c r="D918" s="1" t="s">
        <v>1110</v>
      </c>
      <c r="E918" s="1" t="str">
        <f t="shared" si="57"/>
        <v>2024/01/04</v>
      </c>
      <c r="F918" s="1" t="s">
        <v>1108</v>
      </c>
      <c r="G918" t="str">
        <f t="shared" si="60"/>
        <v>2024/01/04</v>
      </c>
      <c r="H918" s="13" t="s">
        <v>2161</v>
      </c>
      <c r="I918" s="7">
        <f>(Table1[[#This Row],[Actual Arrival]]-Table1[[#This Row],[Ezpected_Arrival_After]])*24</f>
        <v>23.000000000058208</v>
      </c>
      <c r="J918" s="7">
        <f>(Table1[[#This Row],[Actual_Arrival After]]-Table1[[#This Row],[Ezpected_Arrival_After]])</f>
        <v>0</v>
      </c>
      <c r="K918" s="7">
        <f>IF(Table1[[#This Row],[Actual_Arrival After]]&lt;=Table1[[#This Row],[Ezpected_Arrival_After]],1,0)</f>
        <v>1</v>
      </c>
      <c r="L918" s="7">
        <f>(Table1[[#This Row],[Actual_Arrival After]]-Table1[[#This Row],[Dispatch_After]])</f>
        <v>0</v>
      </c>
      <c r="M918" t="s">
        <v>2032</v>
      </c>
      <c r="N918">
        <v>379</v>
      </c>
      <c r="O918" s="16">
        <v>3559</v>
      </c>
      <c r="P918" s="16">
        <v>410</v>
      </c>
      <c r="Q918">
        <v>15</v>
      </c>
      <c r="R918" t="str">
        <f t="shared" si="58"/>
        <v>OK</v>
      </c>
      <c r="S918" t="s">
        <v>2033</v>
      </c>
      <c r="T918" t="s">
        <v>2038</v>
      </c>
      <c r="U918" t="s">
        <v>2077</v>
      </c>
      <c r="V918" t="s">
        <v>2092</v>
      </c>
      <c r="W918" t="s">
        <v>2096</v>
      </c>
      <c r="X918">
        <v>4.5</v>
      </c>
      <c r="Y918">
        <f t="shared" si="59"/>
        <v>4.5</v>
      </c>
      <c r="Z918" s="14" t="str">
        <f>LEFT(Table1[[#This Row],[Rating After]],3)</f>
        <v>4.5</v>
      </c>
      <c r="AA918" s="11">
        <f>Table1[[#This Row],[Revenue ($)]]/(Table1[[#This Row],[Distance (KM)]])</f>
        <v>9.3905013192612135</v>
      </c>
    </row>
    <row r="919" spans="1:27" x14ac:dyDescent="0.3">
      <c r="A919" t="s">
        <v>97</v>
      </c>
      <c r="B919" s="1" t="s">
        <v>1097</v>
      </c>
      <c r="C919" s="1" t="s">
        <v>2102</v>
      </c>
      <c r="D919" s="1" t="s">
        <v>1109</v>
      </c>
      <c r="E919" s="1" t="str">
        <f t="shared" si="57"/>
        <v>2024/01/04</v>
      </c>
      <c r="F919" s="1" t="s">
        <v>1107</v>
      </c>
      <c r="G919" t="str">
        <f t="shared" si="60"/>
        <v>2024/01/04</v>
      </c>
      <c r="H919" s="13" t="s">
        <v>2161</v>
      </c>
      <c r="I919" s="7">
        <f>(Table1[[#This Row],[Actual Arrival]]-Table1[[#This Row],[Ezpected_Arrival_After]])*24</f>
        <v>21.999999999941792</v>
      </c>
      <c r="J919" s="7">
        <f>(Table1[[#This Row],[Actual_Arrival After]]-Table1[[#This Row],[Ezpected_Arrival_After]])</f>
        <v>0</v>
      </c>
      <c r="K919" s="7">
        <f>IF(Table1[[#This Row],[Actual_Arrival After]]&lt;=Table1[[#This Row],[Ezpected_Arrival_After]],1,0)</f>
        <v>1</v>
      </c>
      <c r="L919" s="7">
        <f>(Table1[[#This Row],[Actual_Arrival After]]-Table1[[#This Row],[Dispatch_After]])</f>
        <v>0</v>
      </c>
      <c r="M919" t="s">
        <v>2027</v>
      </c>
      <c r="N919">
        <v>99</v>
      </c>
      <c r="O919" s="16">
        <v>2851</v>
      </c>
      <c r="P919" s="16">
        <v>531</v>
      </c>
      <c r="Q919">
        <v>18</v>
      </c>
      <c r="R919" t="str">
        <f t="shared" si="58"/>
        <v>OK</v>
      </c>
      <c r="S919" t="s">
        <v>2033</v>
      </c>
      <c r="T919" t="s">
        <v>2037</v>
      </c>
      <c r="U919" t="s">
        <v>2072</v>
      </c>
      <c r="V919" t="s">
        <v>2092</v>
      </c>
      <c r="W919" t="s">
        <v>2097</v>
      </c>
      <c r="X919">
        <v>4.7</v>
      </c>
      <c r="Y919">
        <f t="shared" si="59"/>
        <v>4.7</v>
      </c>
      <c r="Z919" s="14" t="str">
        <f>LEFT(Table1[[#This Row],[Rating After]],3)</f>
        <v>4.7</v>
      </c>
      <c r="AA919" s="11">
        <f>Table1[[#This Row],[Revenue ($)]]/(Table1[[#This Row],[Distance (KM)]])</f>
        <v>28.797979797979799</v>
      </c>
    </row>
    <row r="920" spans="1:27" x14ac:dyDescent="0.3">
      <c r="A920" t="s">
        <v>96</v>
      </c>
      <c r="B920" s="1" t="s">
        <v>1096</v>
      </c>
      <c r="C920" s="1" t="s">
        <v>2102</v>
      </c>
      <c r="D920" s="1" t="s">
        <v>1108</v>
      </c>
      <c r="E920" s="1" t="str">
        <f t="shared" si="57"/>
        <v>2024/01/04</v>
      </c>
      <c r="F920" s="1" t="s">
        <v>1106</v>
      </c>
      <c r="G920" t="str">
        <f t="shared" si="60"/>
        <v>2024/01/04</v>
      </c>
      <c r="H920" s="13" t="s">
        <v>2161</v>
      </c>
      <c r="I920" s="7">
        <f>(Table1[[#This Row],[Actual Arrival]]-Table1[[#This Row],[Ezpected_Arrival_After]])*24</f>
        <v>21</v>
      </c>
      <c r="J920" s="7">
        <f>(Table1[[#This Row],[Actual_Arrival After]]-Table1[[#This Row],[Ezpected_Arrival_After]])</f>
        <v>0</v>
      </c>
      <c r="K920" s="7">
        <f>IF(Table1[[#This Row],[Actual_Arrival After]]&lt;=Table1[[#This Row],[Ezpected_Arrival_After]],1,0)</f>
        <v>1</v>
      </c>
      <c r="L920" s="7">
        <f>(Table1[[#This Row],[Actual_Arrival After]]-Table1[[#This Row],[Dispatch_After]])</f>
        <v>0</v>
      </c>
      <c r="M920" t="s">
        <v>2028</v>
      </c>
      <c r="N920">
        <v>676</v>
      </c>
      <c r="O920" s="16">
        <v>717</v>
      </c>
      <c r="P920" s="16">
        <v>593</v>
      </c>
      <c r="Q920">
        <v>26</v>
      </c>
      <c r="R920" t="str">
        <f t="shared" si="58"/>
        <v>OK</v>
      </c>
      <c r="S920" t="s">
        <v>2033</v>
      </c>
      <c r="T920" t="s">
        <v>2039</v>
      </c>
      <c r="U920" t="s">
        <v>2080</v>
      </c>
      <c r="V920" t="s">
        <v>2095</v>
      </c>
      <c r="W920" t="s">
        <v>2096</v>
      </c>
      <c r="Y920">
        <f t="shared" si="59"/>
        <v>4.2802816901408436</v>
      </c>
      <c r="Z920" s="14" t="str">
        <f>LEFT(Table1[[#This Row],[Rating After]],3)</f>
        <v>4.2</v>
      </c>
      <c r="AA920" s="11">
        <f>Table1[[#This Row],[Revenue ($)]]/(Table1[[#This Row],[Distance (KM)]])</f>
        <v>1.0606508875739644</v>
      </c>
    </row>
    <row r="921" spans="1:27" x14ac:dyDescent="0.3">
      <c r="A921" t="s">
        <v>95</v>
      </c>
      <c r="B921" s="1" t="s">
        <v>1095</v>
      </c>
      <c r="C921" s="1" t="s">
        <v>2102</v>
      </c>
      <c r="D921" s="1" t="s">
        <v>1107</v>
      </c>
      <c r="E921" s="1" t="str">
        <f t="shared" si="57"/>
        <v>2024/01/04</v>
      </c>
      <c r="F921" s="1" t="s">
        <v>1105</v>
      </c>
      <c r="G921" t="str">
        <f t="shared" si="60"/>
        <v>2024/01/04</v>
      </c>
      <c r="H921" s="13" t="s">
        <v>2161</v>
      </c>
      <c r="I921" s="7">
        <f>(Table1[[#This Row],[Actual Arrival]]-Table1[[#This Row],[Ezpected_Arrival_After]])*24</f>
        <v>20.000000000058208</v>
      </c>
      <c r="J921" s="7">
        <f>(Table1[[#This Row],[Actual_Arrival After]]-Table1[[#This Row],[Ezpected_Arrival_After]])</f>
        <v>0</v>
      </c>
      <c r="K921" s="7">
        <f>IF(Table1[[#This Row],[Actual_Arrival After]]&lt;=Table1[[#This Row],[Ezpected_Arrival_After]],1,0)</f>
        <v>1</v>
      </c>
      <c r="L921" s="7">
        <f>(Table1[[#This Row],[Actual_Arrival After]]-Table1[[#This Row],[Dispatch_After]])</f>
        <v>0</v>
      </c>
      <c r="M921" t="s">
        <v>2027</v>
      </c>
      <c r="N921">
        <v>489</v>
      </c>
      <c r="O921" s="16">
        <v>2571</v>
      </c>
      <c r="P921" s="16">
        <v>211</v>
      </c>
      <c r="Q921">
        <v>20</v>
      </c>
      <c r="R921" t="str">
        <f t="shared" si="58"/>
        <v>OK</v>
      </c>
      <c r="S921" t="s">
        <v>2033</v>
      </c>
      <c r="T921" t="s">
        <v>2037</v>
      </c>
      <c r="U921" t="s">
        <v>2055</v>
      </c>
      <c r="V921" t="s">
        <v>2091</v>
      </c>
      <c r="W921" t="s">
        <v>2096</v>
      </c>
      <c r="X921">
        <v>4.7</v>
      </c>
      <c r="Y921">
        <f t="shared" si="59"/>
        <v>4.7</v>
      </c>
      <c r="Z921" s="14" t="str">
        <f>LEFT(Table1[[#This Row],[Rating After]],3)</f>
        <v>4.7</v>
      </c>
      <c r="AA921" s="11">
        <f>Table1[[#This Row],[Revenue ($)]]/(Table1[[#This Row],[Distance (KM)]])</f>
        <v>5.257668711656442</v>
      </c>
    </row>
    <row r="922" spans="1:27" x14ac:dyDescent="0.3">
      <c r="A922" t="s">
        <v>94</v>
      </c>
      <c r="B922" s="1" t="s">
        <v>1094</v>
      </c>
      <c r="C922" s="1" t="s">
        <v>2102</v>
      </c>
      <c r="D922" s="1" t="s">
        <v>1106</v>
      </c>
      <c r="E922" s="1" t="str">
        <f t="shared" si="57"/>
        <v>2024/01/04</v>
      </c>
      <c r="F922" s="1" t="s">
        <v>1104</v>
      </c>
      <c r="G922" t="str">
        <f t="shared" si="60"/>
        <v>2024/01/04</v>
      </c>
      <c r="H922" s="13" t="s">
        <v>2161</v>
      </c>
      <c r="I922" s="7">
        <f>(Table1[[#This Row],[Actual Arrival]]-Table1[[#This Row],[Ezpected_Arrival_After]])*24</f>
        <v>18.999999999941792</v>
      </c>
      <c r="J922" s="7">
        <f>(Table1[[#This Row],[Actual_Arrival After]]-Table1[[#This Row],[Ezpected_Arrival_After]])</f>
        <v>0</v>
      </c>
      <c r="K922" s="7">
        <f>IF(Table1[[#This Row],[Actual_Arrival After]]&lt;=Table1[[#This Row],[Ezpected_Arrival_After]],1,0)</f>
        <v>1</v>
      </c>
      <c r="L922" s="7">
        <f>(Table1[[#This Row],[Actual_Arrival After]]-Table1[[#This Row],[Dispatch_After]])</f>
        <v>0</v>
      </c>
      <c r="M922" t="s">
        <v>2027</v>
      </c>
      <c r="N922">
        <v>97</v>
      </c>
      <c r="O922" s="16">
        <v>1652</v>
      </c>
      <c r="P922" s="16">
        <v>197</v>
      </c>
      <c r="Q922">
        <v>12</v>
      </c>
      <c r="R922" t="str">
        <f t="shared" si="58"/>
        <v>OK</v>
      </c>
      <c r="S922" t="s">
        <v>2035</v>
      </c>
      <c r="T922" t="s">
        <v>2040</v>
      </c>
      <c r="U922" t="s">
        <v>2077</v>
      </c>
      <c r="V922" t="s">
        <v>2092</v>
      </c>
      <c r="W922" t="s">
        <v>2097</v>
      </c>
      <c r="X922">
        <v>4.2</v>
      </c>
      <c r="Y922">
        <f t="shared" si="59"/>
        <v>4.2</v>
      </c>
      <c r="Z922" s="14" t="str">
        <f>LEFT(Table1[[#This Row],[Rating After]],3)</f>
        <v>4.2</v>
      </c>
      <c r="AA922" s="11">
        <f>Table1[[#This Row],[Revenue ($)]]/(Table1[[#This Row],[Distance (KM)]])</f>
        <v>17.030927835051546</v>
      </c>
    </row>
    <row r="923" spans="1:27" x14ac:dyDescent="0.3">
      <c r="A923" t="s">
        <v>93</v>
      </c>
      <c r="B923" s="1" t="s">
        <v>1093</v>
      </c>
      <c r="C923" s="1" t="s">
        <v>2102</v>
      </c>
      <c r="D923" s="1" t="s">
        <v>1105</v>
      </c>
      <c r="E923" s="1" t="str">
        <f t="shared" si="57"/>
        <v>2024/01/04</v>
      </c>
      <c r="F923" s="1" t="s">
        <v>1103</v>
      </c>
      <c r="G923" t="str">
        <f t="shared" si="60"/>
        <v>2024/01/04</v>
      </c>
      <c r="H923" s="13" t="s">
        <v>2161</v>
      </c>
      <c r="I923" s="7">
        <f>(Table1[[#This Row],[Actual Arrival]]-Table1[[#This Row],[Ezpected_Arrival_After]])*24</f>
        <v>18</v>
      </c>
      <c r="J923" s="7">
        <f>(Table1[[#This Row],[Actual_Arrival After]]-Table1[[#This Row],[Ezpected_Arrival_After]])</f>
        <v>0</v>
      </c>
      <c r="K923" s="7">
        <f>IF(Table1[[#This Row],[Actual_Arrival After]]&lt;=Table1[[#This Row],[Ezpected_Arrival_After]],1,0)</f>
        <v>1</v>
      </c>
      <c r="L923" s="7">
        <f>(Table1[[#This Row],[Actual_Arrival After]]-Table1[[#This Row],[Dispatch_After]])</f>
        <v>0</v>
      </c>
      <c r="M923" t="s">
        <v>2029</v>
      </c>
      <c r="N923">
        <v>85</v>
      </c>
      <c r="O923" s="16">
        <v>3600</v>
      </c>
      <c r="P923" s="16">
        <v>174</v>
      </c>
      <c r="Q923">
        <v>15</v>
      </c>
      <c r="R923" t="str">
        <f t="shared" si="58"/>
        <v>OK</v>
      </c>
      <c r="S923" t="s">
        <v>2033</v>
      </c>
      <c r="T923" t="s">
        <v>2040</v>
      </c>
      <c r="U923" t="s">
        <v>2081</v>
      </c>
      <c r="V923" t="s">
        <v>2092</v>
      </c>
      <c r="W923" t="s">
        <v>2097</v>
      </c>
      <c r="X923">
        <v>4.5</v>
      </c>
      <c r="Y923">
        <f t="shared" si="59"/>
        <v>4.5</v>
      </c>
      <c r="Z923" s="14" t="str">
        <f>LEFT(Table1[[#This Row],[Rating After]],3)</f>
        <v>4.5</v>
      </c>
      <c r="AA923" s="11">
        <f>Table1[[#This Row],[Revenue ($)]]/(Table1[[#This Row],[Distance (KM)]])</f>
        <v>42.352941176470587</v>
      </c>
    </row>
    <row r="924" spans="1:27" x14ac:dyDescent="0.3">
      <c r="A924" t="s">
        <v>92</v>
      </c>
      <c r="B924" s="1" t="s">
        <v>1092</v>
      </c>
      <c r="C924" s="1" t="s">
        <v>2102</v>
      </c>
      <c r="D924" s="1" t="s">
        <v>1104</v>
      </c>
      <c r="E924" s="1" t="str">
        <f t="shared" si="57"/>
        <v>2024/01/04</v>
      </c>
      <c r="F924" s="1" t="s">
        <v>1102</v>
      </c>
      <c r="G924" t="str">
        <f t="shared" si="60"/>
        <v>2024/01/04</v>
      </c>
      <c r="H924" s="13" t="s">
        <v>2161</v>
      </c>
      <c r="I924" s="7">
        <f>(Table1[[#This Row],[Actual Arrival]]-Table1[[#This Row],[Ezpected_Arrival_After]])*24</f>
        <v>17.000000000058208</v>
      </c>
      <c r="J924" s="7">
        <f>(Table1[[#This Row],[Actual_Arrival After]]-Table1[[#This Row],[Ezpected_Arrival_After]])</f>
        <v>0</v>
      </c>
      <c r="K924" s="7">
        <f>IF(Table1[[#This Row],[Actual_Arrival After]]&lt;=Table1[[#This Row],[Ezpected_Arrival_After]],1,0)</f>
        <v>1</v>
      </c>
      <c r="L924" s="7">
        <f>(Table1[[#This Row],[Actual_Arrival After]]-Table1[[#This Row],[Dispatch_After]])</f>
        <v>0</v>
      </c>
      <c r="M924" t="s">
        <v>2027</v>
      </c>
      <c r="N924">
        <v>326</v>
      </c>
      <c r="O924" s="16">
        <v>1781</v>
      </c>
      <c r="P924" s="16">
        <v>635</v>
      </c>
      <c r="Q924">
        <v>27</v>
      </c>
      <c r="R924" t="str">
        <f t="shared" si="58"/>
        <v>OK</v>
      </c>
      <c r="S924" t="s">
        <v>2036</v>
      </c>
      <c r="T924" t="s">
        <v>2037</v>
      </c>
      <c r="U924" t="s">
        <v>2055</v>
      </c>
      <c r="V924" t="s">
        <v>2095</v>
      </c>
      <c r="W924" t="s">
        <v>2097</v>
      </c>
      <c r="X924">
        <v>4.7</v>
      </c>
      <c r="Y924">
        <f t="shared" si="59"/>
        <v>4.7</v>
      </c>
      <c r="Z924" s="14" t="str">
        <f>LEFT(Table1[[#This Row],[Rating After]],3)</f>
        <v>4.7</v>
      </c>
      <c r="AA924" s="11">
        <f>Table1[[#This Row],[Revenue ($)]]/(Table1[[#This Row],[Distance (KM)]])</f>
        <v>5.46319018404908</v>
      </c>
    </row>
    <row r="925" spans="1:27" x14ac:dyDescent="0.3">
      <c r="A925" t="s">
        <v>91</v>
      </c>
      <c r="B925" s="1" t="s">
        <v>1091</v>
      </c>
      <c r="C925" s="1" t="s">
        <v>2102</v>
      </c>
      <c r="D925" s="1" t="s">
        <v>1103</v>
      </c>
      <c r="E925" s="1" t="str">
        <f t="shared" si="57"/>
        <v>2024/01/04</v>
      </c>
      <c r="F925" s="1" t="s">
        <v>1101</v>
      </c>
      <c r="G925" t="str">
        <f t="shared" si="60"/>
        <v>2024/01/04</v>
      </c>
      <c r="H925" s="13" t="s">
        <v>2161</v>
      </c>
      <c r="I925" s="7">
        <f>(Table1[[#This Row],[Actual Arrival]]-Table1[[#This Row],[Ezpected_Arrival_After]])*24</f>
        <v>15.999999999941792</v>
      </c>
      <c r="J925" s="7">
        <f>(Table1[[#This Row],[Actual_Arrival After]]-Table1[[#This Row],[Ezpected_Arrival_After]])</f>
        <v>0</v>
      </c>
      <c r="K925" s="7">
        <f>IF(Table1[[#This Row],[Actual_Arrival After]]&lt;=Table1[[#This Row],[Ezpected_Arrival_After]],1,0)</f>
        <v>1</v>
      </c>
      <c r="L925" s="7">
        <f>(Table1[[#This Row],[Actual_Arrival After]]-Table1[[#This Row],[Dispatch_After]])</f>
        <v>0</v>
      </c>
      <c r="M925" t="s">
        <v>2032</v>
      </c>
      <c r="N925">
        <v>697</v>
      </c>
      <c r="O925" s="16">
        <v>4897</v>
      </c>
      <c r="P925" s="16">
        <v>448</v>
      </c>
      <c r="Q925">
        <v>16</v>
      </c>
      <c r="R925" t="str">
        <f t="shared" si="58"/>
        <v>OK</v>
      </c>
      <c r="S925" t="s">
        <v>2033</v>
      </c>
      <c r="T925" t="s">
        <v>2040</v>
      </c>
      <c r="U925" t="s">
        <v>2060</v>
      </c>
      <c r="V925" t="s">
        <v>2095</v>
      </c>
      <c r="W925" t="s">
        <v>2097</v>
      </c>
      <c r="X925">
        <v>4.5</v>
      </c>
      <c r="Y925">
        <f t="shared" si="59"/>
        <v>4.5</v>
      </c>
      <c r="Z925" s="14" t="str">
        <f>LEFT(Table1[[#This Row],[Rating After]],3)</f>
        <v>4.5</v>
      </c>
      <c r="AA925" s="11">
        <f>Table1[[#This Row],[Revenue ($)]]/(Table1[[#This Row],[Distance (KM)]])</f>
        <v>7.0258249641319939</v>
      </c>
    </row>
    <row r="926" spans="1:27" x14ac:dyDescent="0.3">
      <c r="A926" t="s">
        <v>90</v>
      </c>
      <c r="B926" s="1" t="s">
        <v>1090</v>
      </c>
      <c r="C926" s="1" t="s">
        <v>2102</v>
      </c>
      <c r="D926" s="1" t="s">
        <v>1102</v>
      </c>
      <c r="E926" s="1" t="str">
        <f t="shared" si="57"/>
        <v>2024/01/04</v>
      </c>
      <c r="F926" s="1" t="s">
        <v>1100</v>
      </c>
      <c r="G926" t="str">
        <f t="shared" si="60"/>
        <v>2024/01/04</v>
      </c>
      <c r="H926" s="13" t="s">
        <v>2161</v>
      </c>
      <c r="I926" s="7">
        <f>(Table1[[#This Row],[Actual Arrival]]-Table1[[#This Row],[Ezpected_Arrival_After]])*24</f>
        <v>15</v>
      </c>
      <c r="J926" s="7">
        <f>(Table1[[#This Row],[Actual_Arrival After]]-Table1[[#This Row],[Ezpected_Arrival_After]])</f>
        <v>0</v>
      </c>
      <c r="K926" s="7">
        <f>IF(Table1[[#This Row],[Actual_Arrival After]]&lt;=Table1[[#This Row],[Ezpected_Arrival_After]],1,0)</f>
        <v>1</v>
      </c>
      <c r="L926" s="7">
        <f>(Table1[[#This Row],[Actual_Arrival After]]-Table1[[#This Row],[Dispatch_After]])</f>
        <v>0</v>
      </c>
      <c r="M926" t="s">
        <v>2032</v>
      </c>
      <c r="N926">
        <v>396</v>
      </c>
      <c r="O926" s="16">
        <v>2046</v>
      </c>
      <c r="P926" s="16">
        <v>266</v>
      </c>
      <c r="Q926">
        <v>1</v>
      </c>
      <c r="R926" t="str">
        <f t="shared" si="58"/>
        <v>OK</v>
      </c>
      <c r="S926" t="s">
        <v>2036</v>
      </c>
      <c r="T926" t="s">
        <v>2039</v>
      </c>
      <c r="U926" t="s">
        <v>2080</v>
      </c>
      <c r="V926" t="s">
        <v>2095</v>
      </c>
      <c r="W926" t="s">
        <v>2096</v>
      </c>
      <c r="Y926">
        <f t="shared" si="59"/>
        <v>4.2802816901408436</v>
      </c>
      <c r="Z926" s="14" t="str">
        <f>LEFT(Table1[[#This Row],[Rating After]],3)</f>
        <v>4.2</v>
      </c>
      <c r="AA926" s="11">
        <f>Table1[[#This Row],[Revenue ($)]]/(Table1[[#This Row],[Distance (KM)]])</f>
        <v>5.166666666666667</v>
      </c>
    </row>
    <row r="927" spans="1:27" x14ac:dyDescent="0.3">
      <c r="A927" t="s">
        <v>89</v>
      </c>
      <c r="B927" s="1" t="s">
        <v>1089</v>
      </c>
      <c r="C927" s="1" t="s">
        <v>2102</v>
      </c>
      <c r="D927" s="1" t="s">
        <v>1101</v>
      </c>
      <c r="E927" s="1" t="str">
        <f t="shared" si="57"/>
        <v>2024/01/04</v>
      </c>
      <c r="F927" s="1" t="s">
        <v>1099</v>
      </c>
      <c r="G927" t="str">
        <f t="shared" si="60"/>
        <v>2024/01/04</v>
      </c>
      <c r="H927" s="13" t="s">
        <v>2161</v>
      </c>
      <c r="I927" s="7">
        <f>(Table1[[#This Row],[Actual Arrival]]-Table1[[#This Row],[Ezpected_Arrival_After]])*24</f>
        <v>14.000000000058208</v>
      </c>
      <c r="J927" s="7">
        <f>(Table1[[#This Row],[Actual_Arrival After]]-Table1[[#This Row],[Ezpected_Arrival_After]])</f>
        <v>0</v>
      </c>
      <c r="K927" s="7">
        <f>IF(Table1[[#This Row],[Actual_Arrival After]]&lt;=Table1[[#This Row],[Ezpected_Arrival_After]],1,0)</f>
        <v>1</v>
      </c>
      <c r="L927" s="7">
        <f>(Table1[[#This Row],[Actual_Arrival After]]-Table1[[#This Row],[Dispatch_After]])</f>
        <v>0</v>
      </c>
      <c r="M927" t="s">
        <v>2028</v>
      </c>
      <c r="N927">
        <v>727</v>
      </c>
      <c r="O927" s="16">
        <v>2283</v>
      </c>
      <c r="P927" s="16">
        <v>577</v>
      </c>
      <c r="Q927">
        <v>20</v>
      </c>
      <c r="R927" t="str">
        <f t="shared" si="58"/>
        <v>OK</v>
      </c>
      <c r="S927" t="s">
        <v>2033</v>
      </c>
      <c r="T927" t="s">
        <v>2039</v>
      </c>
      <c r="U927" t="s">
        <v>2053</v>
      </c>
      <c r="V927" t="s">
        <v>2092</v>
      </c>
      <c r="W927" t="s">
        <v>2097</v>
      </c>
      <c r="X927">
        <v>4.5</v>
      </c>
      <c r="Y927">
        <f t="shared" si="59"/>
        <v>4.5</v>
      </c>
      <c r="Z927" s="14" t="str">
        <f>LEFT(Table1[[#This Row],[Rating After]],3)</f>
        <v>4.5</v>
      </c>
      <c r="AA927" s="11">
        <f>Table1[[#This Row],[Revenue ($)]]/(Table1[[#This Row],[Distance (KM)]])</f>
        <v>3.1403026134800549</v>
      </c>
    </row>
    <row r="928" spans="1:27" x14ac:dyDescent="0.3">
      <c r="A928" t="s">
        <v>88</v>
      </c>
      <c r="B928" s="1" t="s">
        <v>1088</v>
      </c>
      <c r="C928" s="1" t="s">
        <v>2102</v>
      </c>
      <c r="D928" s="1" t="s">
        <v>1100</v>
      </c>
      <c r="E928" s="1" t="str">
        <f t="shared" si="57"/>
        <v>2024/01/04</v>
      </c>
      <c r="F928" s="1" t="s">
        <v>1098</v>
      </c>
      <c r="G928" t="str">
        <f t="shared" si="60"/>
        <v>2024/01/04</v>
      </c>
      <c r="H928" s="13" t="s">
        <v>2161</v>
      </c>
      <c r="I928" s="7">
        <f>(Table1[[#This Row],[Actual Arrival]]-Table1[[#This Row],[Ezpected_Arrival_After]])*24</f>
        <v>12.999999999941792</v>
      </c>
      <c r="J928" s="7">
        <f>(Table1[[#This Row],[Actual_Arrival After]]-Table1[[#This Row],[Ezpected_Arrival_After]])</f>
        <v>0</v>
      </c>
      <c r="K928" s="7">
        <f>IF(Table1[[#This Row],[Actual_Arrival After]]&lt;=Table1[[#This Row],[Ezpected_Arrival_After]],1,0)</f>
        <v>1</v>
      </c>
      <c r="L928" s="7">
        <f>(Table1[[#This Row],[Actual_Arrival After]]-Table1[[#This Row],[Dispatch_After]])</f>
        <v>0</v>
      </c>
      <c r="M928" t="s">
        <v>2030</v>
      </c>
      <c r="N928">
        <v>307</v>
      </c>
      <c r="O928" s="16">
        <v>808</v>
      </c>
      <c r="P928" s="16">
        <v>170</v>
      </c>
      <c r="Q928">
        <v>28</v>
      </c>
      <c r="R928" t="str">
        <f t="shared" si="58"/>
        <v>OK</v>
      </c>
      <c r="S928" t="s">
        <v>2035</v>
      </c>
      <c r="T928" t="s">
        <v>2038</v>
      </c>
      <c r="U928" t="s">
        <v>2044</v>
      </c>
      <c r="V928" t="s">
        <v>2093</v>
      </c>
      <c r="W928" t="s">
        <v>2096</v>
      </c>
      <c r="X928">
        <v>3.8</v>
      </c>
      <c r="Y928">
        <f t="shared" si="59"/>
        <v>3.8</v>
      </c>
      <c r="Z928" s="14" t="str">
        <f>LEFT(Table1[[#This Row],[Rating After]],3)</f>
        <v>3.8</v>
      </c>
      <c r="AA928" s="11">
        <f>Table1[[#This Row],[Revenue ($)]]/(Table1[[#This Row],[Distance (KM)]])</f>
        <v>2.6319218241042344</v>
      </c>
    </row>
    <row r="929" spans="1:27" x14ac:dyDescent="0.3">
      <c r="A929" t="s">
        <v>87</v>
      </c>
      <c r="B929" s="1" t="s">
        <v>1087</v>
      </c>
      <c r="C929" s="1" t="s">
        <v>2102</v>
      </c>
      <c r="D929" s="1" t="s">
        <v>1099</v>
      </c>
      <c r="E929" s="1" t="str">
        <f t="shared" si="57"/>
        <v>2024/01/04</v>
      </c>
      <c r="F929" s="1" t="s">
        <v>1097</v>
      </c>
      <c r="G929" t="str">
        <f t="shared" si="60"/>
        <v>2024/01/04</v>
      </c>
      <c r="H929" s="13" t="s">
        <v>2161</v>
      </c>
      <c r="I929" s="7">
        <f>(Table1[[#This Row],[Actual Arrival]]-Table1[[#This Row],[Ezpected_Arrival_After]])*24</f>
        <v>12</v>
      </c>
      <c r="J929" s="7">
        <f>(Table1[[#This Row],[Actual_Arrival After]]-Table1[[#This Row],[Ezpected_Arrival_After]])</f>
        <v>0</v>
      </c>
      <c r="K929" s="7">
        <f>IF(Table1[[#This Row],[Actual_Arrival After]]&lt;=Table1[[#This Row],[Ezpected_Arrival_After]],1,0)</f>
        <v>1</v>
      </c>
      <c r="L929" s="7">
        <f>(Table1[[#This Row],[Actual_Arrival After]]-Table1[[#This Row],[Dispatch_After]])</f>
        <v>0</v>
      </c>
      <c r="M929" t="s">
        <v>2032</v>
      </c>
      <c r="N929">
        <v>91</v>
      </c>
      <c r="O929" s="16">
        <v>4230</v>
      </c>
      <c r="P929" s="16">
        <v>643</v>
      </c>
      <c r="Q929">
        <v>14</v>
      </c>
      <c r="R929" t="str">
        <f t="shared" si="58"/>
        <v>OK</v>
      </c>
      <c r="S929" t="s">
        <v>2035</v>
      </c>
      <c r="T929" t="s">
        <v>2038</v>
      </c>
      <c r="U929" t="s">
        <v>2047</v>
      </c>
      <c r="V929" t="s">
        <v>2092</v>
      </c>
      <c r="W929" t="s">
        <v>2096</v>
      </c>
      <c r="X929">
        <v>4</v>
      </c>
      <c r="Y929">
        <f t="shared" si="59"/>
        <v>4</v>
      </c>
      <c r="Z929" s="14" t="str">
        <f>LEFT(Table1[[#This Row],[Rating After]],3)</f>
        <v>4</v>
      </c>
      <c r="AA929" s="11">
        <f>Table1[[#This Row],[Revenue ($)]]/(Table1[[#This Row],[Distance (KM)]])</f>
        <v>46.483516483516482</v>
      </c>
    </row>
    <row r="930" spans="1:27" x14ac:dyDescent="0.3">
      <c r="A930" t="s">
        <v>86</v>
      </c>
      <c r="B930" s="1" t="s">
        <v>1086</v>
      </c>
      <c r="C930" s="1" t="s">
        <v>2101</v>
      </c>
      <c r="D930" s="1" t="s">
        <v>1098</v>
      </c>
      <c r="E930" s="1" t="str">
        <f t="shared" si="57"/>
        <v>2024/01/04</v>
      </c>
      <c r="F930" s="1" t="s">
        <v>1096</v>
      </c>
      <c r="G930" t="str">
        <f t="shared" si="60"/>
        <v>2024/01/04</v>
      </c>
      <c r="H930" s="13" t="s">
        <v>2161</v>
      </c>
      <c r="I930" s="7">
        <f>(Table1[[#This Row],[Actual Arrival]]-Table1[[#This Row],[Ezpected_Arrival_After]])*24</f>
        <v>11.000000000058208</v>
      </c>
      <c r="J930" s="7">
        <f>(Table1[[#This Row],[Actual_Arrival After]]-Table1[[#This Row],[Ezpected_Arrival_After]])</f>
        <v>0</v>
      </c>
      <c r="K930" s="7">
        <f>IF(Table1[[#This Row],[Actual_Arrival After]]&lt;=Table1[[#This Row],[Ezpected_Arrival_After]],1,0)</f>
        <v>1</v>
      </c>
      <c r="L930" s="7">
        <f>(Table1[[#This Row],[Actual_Arrival After]]-Table1[[#This Row],[Dispatch_After]])</f>
        <v>1</v>
      </c>
      <c r="M930" t="s">
        <v>2032</v>
      </c>
      <c r="N930">
        <v>63</v>
      </c>
      <c r="O930" s="16">
        <v>2448</v>
      </c>
      <c r="P930" s="16">
        <v>749</v>
      </c>
      <c r="Q930">
        <v>21</v>
      </c>
      <c r="R930" t="str">
        <f t="shared" si="58"/>
        <v>OK</v>
      </c>
      <c r="S930" t="s">
        <v>2033</v>
      </c>
      <c r="T930" t="s">
        <v>2040</v>
      </c>
      <c r="U930" t="s">
        <v>2060</v>
      </c>
      <c r="V930" t="s">
        <v>2092</v>
      </c>
      <c r="W930" t="s">
        <v>2097</v>
      </c>
      <c r="X930">
        <v>4.7</v>
      </c>
      <c r="Y930">
        <f t="shared" si="59"/>
        <v>4.7</v>
      </c>
      <c r="Z930" s="14" t="str">
        <f>LEFT(Table1[[#This Row],[Rating After]],3)</f>
        <v>4.7</v>
      </c>
      <c r="AA930" s="11">
        <f>Table1[[#This Row],[Revenue ($)]]/(Table1[[#This Row],[Distance (KM)]])</f>
        <v>38.857142857142854</v>
      </c>
    </row>
    <row r="931" spans="1:27" x14ac:dyDescent="0.3">
      <c r="A931" t="s">
        <v>85</v>
      </c>
      <c r="B931" s="1" t="s">
        <v>1085</v>
      </c>
      <c r="C931" s="1" t="s">
        <v>2101</v>
      </c>
      <c r="D931" s="1" t="s">
        <v>1097</v>
      </c>
      <c r="E931" s="1" t="str">
        <f t="shared" si="57"/>
        <v>2024/01/04</v>
      </c>
      <c r="F931" s="1" t="s">
        <v>1095</v>
      </c>
      <c r="G931" t="str">
        <f t="shared" si="60"/>
        <v>2024/01/04</v>
      </c>
      <c r="H931" s="13" t="s">
        <v>2161</v>
      </c>
      <c r="I931" s="7">
        <f>(Table1[[#This Row],[Actual Arrival]]-Table1[[#This Row],[Ezpected_Arrival_After]])*24</f>
        <v>9.9999999999417923</v>
      </c>
      <c r="J931" s="7">
        <f>(Table1[[#This Row],[Actual_Arrival After]]-Table1[[#This Row],[Ezpected_Arrival_After]])</f>
        <v>0</v>
      </c>
      <c r="K931" s="7">
        <f>IF(Table1[[#This Row],[Actual_Arrival After]]&lt;=Table1[[#This Row],[Ezpected_Arrival_After]],1,0)</f>
        <v>1</v>
      </c>
      <c r="L931" s="7">
        <f>(Table1[[#This Row],[Actual_Arrival After]]-Table1[[#This Row],[Dispatch_After]])</f>
        <v>1</v>
      </c>
      <c r="M931" t="s">
        <v>2032</v>
      </c>
      <c r="N931">
        <v>554</v>
      </c>
      <c r="O931" s="16">
        <v>1447</v>
      </c>
      <c r="P931" s="16">
        <v>697</v>
      </c>
      <c r="Q931">
        <v>5</v>
      </c>
      <c r="R931" t="str">
        <f t="shared" si="58"/>
        <v>OK</v>
      </c>
      <c r="S931" t="s">
        <v>2035</v>
      </c>
      <c r="T931" t="s">
        <v>2039</v>
      </c>
      <c r="U931" t="s">
        <v>2067</v>
      </c>
      <c r="V931" t="s">
        <v>2093</v>
      </c>
      <c r="W931" t="s">
        <v>2097</v>
      </c>
      <c r="X931">
        <v>4.2</v>
      </c>
      <c r="Y931">
        <f t="shared" si="59"/>
        <v>4.2</v>
      </c>
      <c r="Z931" s="14" t="str">
        <f>LEFT(Table1[[#This Row],[Rating After]],3)</f>
        <v>4.2</v>
      </c>
      <c r="AA931" s="11">
        <f>Table1[[#This Row],[Revenue ($)]]/(Table1[[#This Row],[Distance (KM)]])</f>
        <v>2.6119133574007218</v>
      </c>
    </row>
    <row r="932" spans="1:27" x14ac:dyDescent="0.3">
      <c r="A932" t="s">
        <v>84</v>
      </c>
      <c r="B932" s="1" t="s">
        <v>1084</v>
      </c>
      <c r="C932" s="1" t="s">
        <v>2101</v>
      </c>
      <c r="D932" s="1" t="s">
        <v>1096</v>
      </c>
      <c r="E932" s="1" t="str">
        <f t="shared" si="57"/>
        <v>2024/01/04</v>
      </c>
      <c r="F932" s="1" t="s">
        <v>1094</v>
      </c>
      <c r="G932" t="str">
        <f t="shared" si="60"/>
        <v>2024/01/04</v>
      </c>
      <c r="H932" s="13" t="s">
        <v>2161</v>
      </c>
      <c r="I932" s="7">
        <f>(Table1[[#This Row],[Actual Arrival]]-Table1[[#This Row],[Ezpected_Arrival_After]])*24</f>
        <v>9</v>
      </c>
      <c r="J932" s="7">
        <f>(Table1[[#This Row],[Actual_Arrival After]]-Table1[[#This Row],[Ezpected_Arrival_After]])</f>
        <v>0</v>
      </c>
      <c r="K932" s="7">
        <f>IF(Table1[[#This Row],[Actual_Arrival After]]&lt;=Table1[[#This Row],[Ezpected_Arrival_After]],1,0)</f>
        <v>1</v>
      </c>
      <c r="L932" s="7">
        <f>(Table1[[#This Row],[Actual_Arrival After]]-Table1[[#This Row],[Dispatch_After]])</f>
        <v>1</v>
      </c>
      <c r="M932" t="s">
        <v>2027</v>
      </c>
      <c r="N932">
        <v>602</v>
      </c>
      <c r="O932" s="16">
        <v>4146</v>
      </c>
      <c r="P932" s="16">
        <v>393</v>
      </c>
      <c r="Q932">
        <v>8</v>
      </c>
      <c r="R932" t="str">
        <f t="shared" si="58"/>
        <v>OK</v>
      </c>
      <c r="S932" t="s">
        <v>2034</v>
      </c>
      <c r="T932" t="s">
        <v>2039</v>
      </c>
      <c r="U932" t="s">
        <v>2057</v>
      </c>
      <c r="V932" t="s">
        <v>2094</v>
      </c>
      <c r="W932" t="s">
        <v>2097</v>
      </c>
      <c r="Y932">
        <f t="shared" si="59"/>
        <v>4.2263888888888879</v>
      </c>
      <c r="Z932" s="14" t="str">
        <f>LEFT(Table1[[#This Row],[Rating After]],3)</f>
        <v>4.2</v>
      </c>
      <c r="AA932" s="11">
        <f>Table1[[#This Row],[Revenue ($)]]/(Table1[[#This Row],[Distance (KM)]])</f>
        <v>6.8870431893687707</v>
      </c>
    </row>
    <row r="933" spans="1:27" x14ac:dyDescent="0.3">
      <c r="A933" t="s">
        <v>83</v>
      </c>
      <c r="B933" s="1" t="s">
        <v>1083</v>
      </c>
      <c r="C933" s="1" t="s">
        <v>2101</v>
      </c>
      <c r="D933" s="1" t="s">
        <v>1095</v>
      </c>
      <c r="E933" s="1" t="str">
        <f t="shared" si="57"/>
        <v>2024/01/04</v>
      </c>
      <c r="F933" s="1" t="s">
        <v>1093</v>
      </c>
      <c r="G933" t="str">
        <f t="shared" si="60"/>
        <v>2024/01/04</v>
      </c>
      <c r="H933" s="13" t="s">
        <v>2161</v>
      </c>
      <c r="I933" s="7">
        <f>(Table1[[#This Row],[Actual Arrival]]-Table1[[#This Row],[Ezpected_Arrival_After]])*24</f>
        <v>8.0000000000582077</v>
      </c>
      <c r="J933" s="7">
        <f>(Table1[[#This Row],[Actual_Arrival After]]-Table1[[#This Row],[Ezpected_Arrival_After]])</f>
        <v>0</v>
      </c>
      <c r="K933" s="7">
        <f>IF(Table1[[#This Row],[Actual_Arrival After]]&lt;=Table1[[#This Row],[Ezpected_Arrival_After]],1,0)</f>
        <v>1</v>
      </c>
      <c r="L933" s="7">
        <f>(Table1[[#This Row],[Actual_Arrival After]]-Table1[[#This Row],[Dispatch_After]])</f>
        <v>1</v>
      </c>
      <c r="M933" t="s">
        <v>2027</v>
      </c>
      <c r="N933">
        <v>253</v>
      </c>
      <c r="O933" s="16">
        <v>2477</v>
      </c>
      <c r="P933" s="16">
        <v>389</v>
      </c>
      <c r="Q933">
        <v>26</v>
      </c>
      <c r="R933" t="str">
        <f t="shared" si="58"/>
        <v>OK</v>
      </c>
      <c r="S933" t="s">
        <v>2033</v>
      </c>
      <c r="T933" t="s">
        <v>2040</v>
      </c>
      <c r="U933" t="s">
        <v>2043</v>
      </c>
      <c r="V933" t="s">
        <v>2091</v>
      </c>
      <c r="W933" t="s">
        <v>2096</v>
      </c>
      <c r="X933">
        <v>4.2</v>
      </c>
      <c r="Y933">
        <f t="shared" si="59"/>
        <v>4.2</v>
      </c>
      <c r="Z933" s="14" t="str">
        <f>LEFT(Table1[[#This Row],[Rating After]],3)</f>
        <v>4.2</v>
      </c>
      <c r="AA933" s="11">
        <f>Table1[[#This Row],[Revenue ($)]]/(Table1[[#This Row],[Distance (KM)]])</f>
        <v>9.7905138339920956</v>
      </c>
    </row>
    <row r="934" spans="1:27" x14ac:dyDescent="0.3">
      <c r="A934" t="s">
        <v>82</v>
      </c>
      <c r="B934" s="1" t="s">
        <v>1082</v>
      </c>
      <c r="C934" s="1" t="s">
        <v>2101</v>
      </c>
      <c r="D934" s="1" t="s">
        <v>1094</v>
      </c>
      <c r="E934" s="1" t="str">
        <f t="shared" si="57"/>
        <v>2024/01/04</v>
      </c>
      <c r="F934" s="1" t="s">
        <v>1092</v>
      </c>
      <c r="G934" t="str">
        <f t="shared" si="60"/>
        <v>2024/01/04</v>
      </c>
      <c r="H934" s="13" t="s">
        <v>2161</v>
      </c>
      <c r="I934" s="7">
        <f>(Table1[[#This Row],[Actual Arrival]]-Table1[[#This Row],[Ezpected_Arrival_After]])*24</f>
        <v>6.9999999999417923</v>
      </c>
      <c r="J934" s="7">
        <f>(Table1[[#This Row],[Actual_Arrival After]]-Table1[[#This Row],[Ezpected_Arrival_After]])</f>
        <v>0</v>
      </c>
      <c r="K934" s="7">
        <f>IF(Table1[[#This Row],[Actual_Arrival After]]&lt;=Table1[[#This Row],[Ezpected_Arrival_After]],1,0)</f>
        <v>1</v>
      </c>
      <c r="L934" s="7">
        <f>(Table1[[#This Row],[Actual_Arrival After]]-Table1[[#This Row],[Dispatch_After]])</f>
        <v>1</v>
      </c>
      <c r="M934" t="s">
        <v>2028</v>
      </c>
      <c r="N934">
        <v>398</v>
      </c>
      <c r="O934" s="16">
        <v>2375</v>
      </c>
      <c r="P934" s="16">
        <v>247</v>
      </c>
      <c r="Q934">
        <v>19</v>
      </c>
      <c r="R934" t="str">
        <f t="shared" si="58"/>
        <v>OK</v>
      </c>
      <c r="S934" t="s">
        <v>2036</v>
      </c>
      <c r="T934" t="s">
        <v>2037</v>
      </c>
      <c r="U934" t="s">
        <v>2063</v>
      </c>
      <c r="V934" t="s">
        <v>2091</v>
      </c>
      <c r="W934" t="s">
        <v>2097</v>
      </c>
      <c r="X934">
        <v>4.5</v>
      </c>
      <c r="Y934">
        <f t="shared" si="59"/>
        <v>4.5</v>
      </c>
      <c r="Z934" s="14" t="str">
        <f>LEFT(Table1[[#This Row],[Rating After]],3)</f>
        <v>4.5</v>
      </c>
      <c r="AA934" s="11">
        <f>Table1[[#This Row],[Revenue ($)]]/(Table1[[#This Row],[Distance (KM)]])</f>
        <v>5.9673366834170851</v>
      </c>
    </row>
    <row r="935" spans="1:27" x14ac:dyDescent="0.3">
      <c r="A935" t="s">
        <v>81</v>
      </c>
      <c r="B935" s="1" t="s">
        <v>1081</v>
      </c>
      <c r="C935" s="1" t="s">
        <v>2101</v>
      </c>
      <c r="D935" s="1" t="s">
        <v>1093</v>
      </c>
      <c r="E935" s="1" t="str">
        <f t="shared" si="57"/>
        <v>2024/01/04</v>
      </c>
      <c r="F935" s="1" t="s">
        <v>1091</v>
      </c>
      <c r="G935" t="str">
        <f t="shared" si="60"/>
        <v>2024/01/04</v>
      </c>
      <c r="H935" s="13" t="s">
        <v>2161</v>
      </c>
      <c r="I935" s="7">
        <f>(Table1[[#This Row],[Actual Arrival]]-Table1[[#This Row],[Ezpected_Arrival_After]])*24</f>
        <v>6</v>
      </c>
      <c r="J935" s="7">
        <f>(Table1[[#This Row],[Actual_Arrival After]]-Table1[[#This Row],[Ezpected_Arrival_After]])</f>
        <v>0</v>
      </c>
      <c r="K935" s="7">
        <f>IF(Table1[[#This Row],[Actual_Arrival After]]&lt;=Table1[[#This Row],[Ezpected_Arrival_After]],1,0)</f>
        <v>1</v>
      </c>
      <c r="L935" s="7">
        <f>(Table1[[#This Row],[Actual_Arrival After]]-Table1[[#This Row],[Dispatch_After]])</f>
        <v>1</v>
      </c>
      <c r="M935" t="s">
        <v>2032</v>
      </c>
      <c r="N935">
        <v>509</v>
      </c>
      <c r="O935" s="16">
        <v>2911</v>
      </c>
      <c r="P935" s="16">
        <v>668</v>
      </c>
      <c r="Q935">
        <v>21</v>
      </c>
      <c r="R935" t="str">
        <f t="shared" si="58"/>
        <v>OK</v>
      </c>
      <c r="S935" t="s">
        <v>2033</v>
      </c>
      <c r="T935" t="s">
        <v>2037</v>
      </c>
      <c r="U935" t="s">
        <v>2064</v>
      </c>
      <c r="V935" t="s">
        <v>2092</v>
      </c>
      <c r="W935" t="s">
        <v>2097</v>
      </c>
      <c r="Y935">
        <f t="shared" si="59"/>
        <v>4.280555555555555</v>
      </c>
      <c r="Z935" s="14" t="str">
        <f>LEFT(Table1[[#This Row],[Rating After]],3)</f>
        <v>4.2</v>
      </c>
      <c r="AA935" s="11">
        <f>Table1[[#This Row],[Revenue ($)]]/(Table1[[#This Row],[Distance (KM)]])</f>
        <v>5.7190569744597246</v>
      </c>
    </row>
    <row r="936" spans="1:27" x14ac:dyDescent="0.3">
      <c r="A936" t="s">
        <v>80</v>
      </c>
      <c r="B936" s="1" t="s">
        <v>1080</v>
      </c>
      <c r="C936" s="1" t="s">
        <v>2101</v>
      </c>
      <c r="D936" s="1" t="s">
        <v>1092</v>
      </c>
      <c r="E936" s="1" t="str">
        <f t="shared" si="57"/>
        <v>2024/01/04</v>
      </c>
      <c r="F936" s="1" t="s">
        <v>1090</v>
      </c>
      <c r="G936" t="str">
        <f t="shared" si="60"/>
        <v>2024/01/04</v>
      </c>
      <c r="H936" s="13" t="s">
        <v>2161</v>
      </c>
      <c r="I936" s="7">
        <f>(Table1[[#This Row],[Actual Arrival]]-Table1[[#This Row],[Ezpected_Arrival_After]])*24</f>
        <v>5.0000000000582077</v>
      </c>
      <c r="J936" s="7">
        <f>(Table1[[#This Row],[Actual_Arrival After]]-Table1[[#This Row],[Ezpected_Arrival_After]])</f>
        <v>0</v>
      </c>
      <c r="K936" s="7">
        <f>IF(Table1[[#This Row],[Actual_Arrival After]]&lt;=Table1[[#This Row],[Ezpected_Arrival_After]],1,0)</f>
        <v>1</v>
      </c>
      <c r="L936" s="7">
        <f>(Table1[[#This Row],[Actual_Arrival After]]-Table1[[#This Row],[Dispatch_After]])</f>
        <v>1</v>
      </c>
      <c r="M936" t="s">
        <v>2029</v>
      </c>
      <c r="N936">
        <v>344</v>
      </c>
      <c r="O936" s="16">
        <v>1612</v>
      </c>
      <c r="P936" s="16">
        <v>652</v>
      </c>
      <c r="Q936">
        <v>18</v>
      </c>
      <c r="R936" t="str">
        <f t="shared" si="58"/>
        <v>OK</v>
      </c>
      <c r="S936" t="s">
        <v>2034</v>
      </c>
      <c r="T936" t="s">
        <v>2038</v>
      </c>
      <c r="U936" t="s">
        <v>2055</v>
      </c>
      <c r="V936" t="s">
        <v>2093</v>
      </c>
      <c r="W936" t="s">
        <v>2097</v>
      </c>
      <c r="X936">
        <v>4.7</v>
      </c>
      <c r="Y936">
        <f t="shared" si="59"/>
        <v>4.7</v>
      </c>
      <c r="Z936" s="14" t="str">
        <f>LEFT(Table1[[#This Row],[Rating After]],3)</f>
        <v>4.7</v>
      </c>
      <c r="AA936" s="11">
        <f>Table1[[#This Row],[Revenue ($)]]/(Table1[[#This Row],[Distance (KM)]])</f>
        <v>4.6860465116279073</v>
      </c>
    </row>
    <row r="937" spans="1:27" x14ac:dyDescent="0.3">
      <c r="A937" t="s">
        <v>79</v>
      </c>
      <c r="B937" s="1" t="s">
        <v>1079</v>
      </c>
      <c r="C937" s="1" t="s">
        <v>2101</v>
      </c>
      <c r="D937" s="1" t="s">
        <v>1091</v>
      </c>
      <c r="E937" s="1" t="str">
        <f t="shared" si="57"/>
        <v>2024/01/04</v>
      </c>
      <c r="F937" s="1" t="s">
        <v>1089</v>
      </c>
      <c r="G937" t="str">
        <f t="shared" si="60"/>
        <v>2024/01/04</v>
      </c>
      <c r="H937" s="13" t="s">
        <v>2161</v>
      </c>
      <c r="I937" s="7">
        <f>(Table1[[#This Row],[Actual Arrival]]-Table1[[#This Row],[Ezpected_Arrival_After]])*24</f>
        <v>3.9999999999417923</v>
      </c>
      <c r="J937" s="7">
        <f>(Table1[[#This Row],[Actual_Arrival After]]-Table1[[#This Row],[Ezpected_Arrival_After]])</f>
        <v>0</v>
      </c>
      <c r="K937" s="7">
        <f>IF(Table1[[#This Row],[Actual_Arrival After]]&lt;=Table1[[#This Row],[Ezpected_Arrival_After]],1,0)</f>
        <v>1</v>
      </c>
      <c r="L937" s="7">
        <f>(Table1[[#This Row],[Actual_Arrival After]]-Table1[[#This Row],[Dispatch_After]])</f>
        <v>1</v>
      </c>
      <c r="M937" t="s">
        <v>2031</v>
      </c>
      <c r="N937">
        <v>718</v>
      </c>
      <c r="O937" s="16">
        <v>2801</v>
      </c>
      <c r="P937" s="16">
        <v>296</v>
      </c>
      <c r="Q937">
        <v>13</v>
      </c>
      <c r="R937" t="str">
        <f t="shared" si="58"/>
        <v>OK</v>
      </c>
      <c r="S937" t="s">
        <v>2035</v>
      </c>
      <c r="T937" t="s">
        <v>2040</v>
      </c>
      <c r="U937" t="s">
        <v>2055</v>
      </c>
      <c r="V937" t="s">
        <v>2091</v>
      </c>
      <c r="W937" t="s">
        <v>2097</v>
      </c>
      <c r="Y937">
        <f t="shared" si="59"/>
        <v>4.2415584415584409</v>
      </c>
      <c r="Z937" s="14" t="str">
        <f>LEFT(Table1[[#This Row],[Rating After]],3)</f>
        <v>4.2</v>
      </c>
      <c r="AA937" s="11">
        <f>Table1[[#This Row],[Revenue ($)]]/(Table1[[#This Row],[Distance (KM)]])</f>
        <v>3.9011142061281339</v>
      </c>
    </row>
    <row r="938" spans="1:27" x14ac:dyDescent="0.3">
      <c r="A938" t="s">
        <v>78</v>
      </c>
      <c r="B938" s="1" t="s">
        <v>1078</v>
      </c>
      <c r="C938" s="1" t="s">
        <v>2101</v>
      </c>
      <c r="D938" s="1" t="s">
        <v>1090</v>
      </c>
      <c r="E938" s="1" t="str">
        <f t="shared" si="57"/>
        <v>2024/01/04</v>
      </c>
      <c r="F938" s="1" t="s">
        <v>1088</v>
      </c>
      <c r="G938" t="str">
        <f t="shared" si="60"/>
        <v>2024/01/04</v>
      </c>
      <c r="H938" s="13" t="s">
        <v>2161</v>
      </c>
      <c r="I938" s="7">
        <f>(Table1[[#This Row],[Actual Arrival]]-Table1[[#This Row],[Ezpected_Arrival_After]])*24</f>
        <v>3</v>
      </c>
      <c r="J938" s="7">
        <f>(Table1[[#This Row],[Actual_Arrival After]]-Table1[[#This Row],[Ezpected_Arrival_After]])</f>
        <v>0</v>
      </c>
      <c r="K938" s="7">
        <f>IF(Table1[[#This Row],[Actual_Arrival After]]&lt;=Table1[[#This Row],[Ezpected_Arrival_After]],1,0)</f>
        <v>1</v>
      </c>
      <c r="L938" s="7">
        <f>(Table1[[#This Row],[Actual_Arrival After]]-Table1[[#This Row],[Dispatch_After]])</f>
        <v>1</v>
      </c>
      <c r="M938" t="s">
        <v>2028</v>
      </c>
      <c r="N938">
        <v>640</v>
      </c>
      <c r="O938" s="16">
        <v>3008</v>
      </c>
      <c r="P938" s="16">
        <v>525</v>
      </c>
      <c r="Q938">
        <v>13</v>
      </c>
      <c r="R938" t="str">
        <f t="shared" si="58"/>
        <v>OK</v>
      </c>
      <c r="S938" t="s">
        <v>2036</v>
      </c>
      <c r="T938" t="s">
        <v>2039</v>
      </c>
      <c r="U938" t="s">
        <v>2077</v>
      </c>
      <c r="V938" t="s">
        <v>2092</v>
      </c>
      <c r="W938" t="s">
        <v>2097</v>
      </c>
      <c r="X938">
        <v>4.2</v>
      </c>
      <c r="Y938">
        <f t="shared" si="59"/>
        <v>4.2</v>
      </c>
      <c r="Z938" s="14" t="str">
        <f>LEFT(Table1[[#This Row],[Rating After]],3)</f>
        <v>4.2</v>
      </c>
      <c r="AA938" s="11">
        <f>Table1[[#This Row],[Revenue ($)]]/(Table1[[#This Row],[Distance (KM)]])</f>
        <v>4.7</v>
      </c>
    </row>
    <row r="939" spans="1:27" x14ac:dyDescent="0.3">
      <c r="A939" t="s">
        <v>77</v>
      </c>
      <c r="B939" s="1" t="s">
        <v>1077</v>
      </c>
      <c r="C939" s="1" t="s">
        <v>2101</v>
      </c>
      <c r="D939" s="1" t="s">
        <v>1089</v>
      </c>
      <c r="E939" s="1" t="str">
        <f t="shared" si="57"/>
        <v>2024/01/04</v>
      </c>
      <c r="F939" s="1" t="s">
        <v>1087</v>
      </c>
      <c r="G939" t="str">
        <f t="shared" si="60"/>
        <v>2024/01/04</v>
      </c>
      <c r="H939" s="13" t="s">
        <v>2161</v>
      </c>
      <c r="I939" s="7">
        <f>(Table1[[#This Row],[Actual Arrival]]-Table1[[#This Row],[Ezpected_Arrival_After]])*24</f>
        <v>2.0000000000582077</v>
      </c>
      <c r="J939" s="7">
        <f>(Table1[[#This Row],[Actual_Arrival After]]-Table1[[#This Row],[Ezpected_Arrival_After]])</f>
        <v>0</v>
      </c>
      <c r="K939" s="7">
        <f>IF(Table1[[#This Row],[Actual_Arrival After]]&lt;=Table1[[#This Row],[Ezpected_Arrival_After]],1,0)</f>
        <v>1</v>
      </c>
      <c r="L939" s="7">
        <f>(Table1[[#This Row],[Actual_Arrival After]]-Table1[[#This Row],[Dispatch_After]])</f>
        <v>1</v>
      </c>
      <c r="M939" t="s">
        <v>2027</v>
      </c>
      <c r="N939">
        <v>428</v>
      </c>
      <c r="O939" s="16">
        <v>742</v>
      </c>
      <c r="P939" s="16">
        <v>530</v>
      </c>
      <c r="Q939">
        <v>23</v>
      </c>
      <c r="R939" t="str">
        <f t="shared" si="58"/>
        <v>OK</v>
      </c>
      <c r="S939" t="s">
        <v>2033</v>
      </c>
      <c r="T939" t="s">
        <v>2038</v>
      </c>
      <c r="U939" t="s">
        <v>2079</v>
      </c>
      <c r="V939" t="s">
        <v>2094</v>
      </c>
      <c r="W939" t="s">
        <v>2096</v>
      </c>
      <c r="X939">
        <v>4</v>
      </c>
      <c r="Y939">
        <f t="shared" si="59"/>
        <v>4</v>
      </c>
      <c r="Z939" s="14" t="str">
        <f>LEFT(Table1[[#This Row],[Rating After]],3)</f>
        <v>4</v>
      </c>
      <c r="AA939" s="11">
        <f>Table1[[#This Row],[Revenue ($)]]/(Table1[[#This Row],[Distance (KM)]])</f>
        <v>1.733644859813084</v>
      </c>
    </row>
    <row r="940" spans="1:27" x14ac:dyDescent="0.3">
      <c r="A940" t="s">
        <v>76</v>
      </c>
      <c r="B940" s="1" t="s">
        <v>1076</v>
      </c>
      <c r="C940" s="1" t="s">
        <v>2101</v>
      </c>
      <c r="D940" s="1" t="s">
        <v>1088</v>
      </c>
      <c r="E940" s="1" t="str">
        <f t="shared" si="57"/>
        <v>2024/01/04</v>
      </c>
      <c r="F940" s="1" t="s">
        <v>1086</v>
      </c>
      <c r="G940" t="str">
        <f t="shared" si="60"/>
        <v>2024/01/03</v>
      </c>
      <c r="H940" s="13" t="s">
        <v>2161</v>
      </c>
      <c r="I940" s="7">
        <f>(Table1[[#This Row],[Actual Arrival]]-Table1[[#This Row],[Ezpected_Arrival_After]])*24</f>
        <v>24.999999999941792</v>
      </c>
      <c r="J940" s="7">
        <f>(Table1[[#This Row],[Actual_Arrival After]]-Table1[[#This Row],[Ezpected_Arrival_After]])</f>
        <v>1</v>
      </c>
      <c r="K940" s="7">
        <f>IF(Table1[[#This Row],[Actual_Arrival After]]&lt;=Table1[[#This Row],[Ezpected_Arrival_After]],1,0)</f>
        <v>0</v>
      </c>
      <c r="L940" s="7">
        <f>(Table1[[#This Row],[Actual_Arrival After]]-Table1[[#This Row],[Dispatch_After]])</f>
        <v>1</v>
      </c>
      <c r="M940" t="s">
        <v>2032</v>
      </c>
      <c r="N940">
        <v>741</v>
      </c>
      <c r="O940" s="16">
        <v>4303</v>
      </c>
      <c r="P940" s="16">
        <v>785</v>
      </c>
      <c r="Q940">
        <v>9</v>
      </c>
      <c r="R940" t="str">
        <f t="shared" si="58"/>
        <v>OK</v>
      </c>
      <c r="S940" t="s">
        <v>2036</v>
      </c>
      <c r="T940" t="s">
        <v>2039</v>
      </c>
      <c r="U940" t="s">
        <v>2077</v>
      </c>
      <c r="V940" t="s">
        <v>2093</v>
      </c>
      <c r="W940" t="s">
        <v>2096</v>
      </c>
      <c r="X940">
        <v>4</v>
      </c>
      <c r="Y940">
        <f t="shared" si="59"/>
        <v>4</v>
      </c>
      <c r="Z940" s="14" t="str">
        <f>LEFT(Table1[[#This Row],[Rating After]],3)</f>
        <v>4</v>
      </c>
      <c r="AA940" s="11">
        <f>Table1[[#This Row],[Revenue ($)]]/(Table1[[#This Row],[Distance (KM)]])</f>
        <v>5.807017543859649</v>
      </c>
    </row>
    <row r="941" spans="1:27" x14ac:dyDescent="0.3">
      <c r="A941" t="s">
        <v>75</v>
      </c>
      <c r="B941" s="1" t="s">
        <v>1075</v>
      </c>
      <c r="C941" s="1" t="s">
        <v>2101</v>
      </c>
      <c r="D941" s="1" t="s">
        <v>1087</v>
      </c>
      <c r="E941" s="1" t="str">
        <f t="shared" si="57"/>
        <v>2024/01/04</v>
      </c>
      <c r="F941" s="1" t="s">
        <v>1085</v>
      </c>
      <c r="G941" t="str">
        <f t="shared" si="60"/>
        <v>2024/01/03</v>
      </c>
      <c r="H941" s="13" t="s">
        <v>2161</v>
      </c>
      <c r="I941" s="7">
        <f>(Table1[[#This Row],[Actual Arrival]]-Table1[[#This Row],[Ezpected_Arrival_After]])*24</f>
        <v>24</v>
      </c>
      <c r="J941" s="7">
        <f>(Table1[[#This Row],[Actual_Arrival After]]-Table1[[#This Row],[Ezpected_Arrival_After]])</f>
        <v>1</v>
      </c>
      <c r="K941" s="7">
        <f>IF(Table1[[#This Row],[Actual_Arrival After]]&lt;=Table1[[#This Row],[Ezpected_Arrival_After]],1,0)</f>
        <v>0</v>
      </c>
      <c r="L941" s="7">
        <f>(Table1[[#This Row],[Actual_Arrival After]]-Table1[[#This Row],[Dispatch_After]])</f>
        <v>1</v>
      </c>
      <c r="M941" t="s">
        <v>2030</v>
      </c>
      <c r="N941">
        <v>253</v>
      </c>
      <c r="O941" s="16">
        <v>2096</v>
      </c>
      <c r="P941" s="16">
        <v>428</v>
      </c>
      <c r="Q941">
        <v>16</v>
      </c>
      <c r="R941" t="str">
        <f t="shared" si="58"/>
        <v>OK</v>
      </c>
      <c r="S941" t="s">
        <v>2036</v>
      </c>
      <c r="T941" t="s">
        <v>2040</v>
      </c>
      <c r="U941" t="s">
        <v>2078</v>
      </c>
      <c r="V941" t="s">
        <v>2091</v>
      </c>
      <c r="W941" t="s">
        <v>2097</v>
      </c>
      <c r="Y941">
        <f t="shared" si="59"/>
        <v>4.2415584415584409</v>
      </c>
      <c r="Z941" s="14" t="str">
        <f>LEFT(Table1[[#This Row],[Rating After]],3)</f>
        <v>4.2</v>
      </c>
      <c r="AA941" s="11">
        <f>Table1[[#This Row],[Revenue ($)]]/(Table1[[#This Row],[Distance (KM)]])</f>
        <v>8.2845849802371543</v>
      </c>
    </row>
    <row r="942" spans="1:27" x14ac:dyDescent="0.3">
      <c r="A942" t="s">
        <v>74</v>
      </c>
      <c r="B942" s="1" t="s">
        <v>1074</v>
      </c>
      <c r="C942" s="1" t="s">
        <v>2101</v>
      </c>
      <c r="D942" s="1" t="s">
        <v>1086</v>
      </c>
      <c r="E942" s="1" t="str">
        <f t="shared" si="57"/>
        <v>2024/01/03</v>
      </c>
      <c r="F942" s="1" t="s">
        <v>1084</v>
      </c>
      <c r="G942" t="str">
        <f t="shared" si="60"/>
        <v>2024/01/03</v>
      </c>
      <c r="H942" s="13" t="s">
        <v>2161</v>
      </c>
      <c r="I942" s="7">
        <f>(Table1[[#This Row],[Actual Arrival]]-Table1[[#This Row],[Ezpected_Arrival_After]])*24</f>
        <v>23.000000000058208</v>
      </c>
      <c r="J942" s="7">
        <f>(Table1[[#This Row],[Actual_Arrival After]]-Table1[[#This Row],[Ezpected_Arrival_After]])</f>
        <v>0</v>
      </c>
      <c r="K942" s="7">
        <f>IF(Table1[[#This Row],[Actual_Arrival After]]&lt;=Table1[[#This Row],[Ezpected_Arrival_After]],1,0)</f>
        <v>1</v>
      </c>
      <c r="L942" s="7">
        <f>(Table1[[#This Row],[Actual_Arrival After]]-Table1[[#This Row],[Dispatch_After]])</f>
        <v>0</v>
      </c>
      <c r="M942" t="s">
        <v>2029</v>
      </c>
      <c r="N942">
        <v>229</v>
      </c>
      <c r="O942" s="16">
        <v>4634</v>
      </c>
      <c r="P942" s="16">
        <v>263</v>
      </c>
      <c r="Q942">
        <v>22</v>
      </c>
      <c r="R942" t="str">
        <f t="shared" si="58"/>
        <v>OK</v>
      </c>
      <c r="S942" t="s">
        <v>2034</v>
      </c>
      <c r="T942" t="s">
        <v>2039</v>
      </c>
      <c r="U942" t="s">
        <v>2052</v>
      </c>
      <c r="V942" t="s">
        <v>2092</v>
      </c>
      <c r="W942" t="s">
        <v>2096</v>
      </c>
      <c r="Y942">
        <f t="shared" si="59"/>
        <v>4.2649999999999979</v>
      </c>
      <c r="Z942" s="14" t="str">
        <f>LEFT(Table1[[#This Row],[Rating After]],3)</f>
        <v>4.2</v>
      </c>
      <c r="AA942" s="11">
        <f>Table1[[#This Row],[Revenue ($)]]/(Table1[[#This Row],[Distance (KM)]])</f>
        <v>20.23580786026201</v>
      </c>
    </row>
    <row r="943" spans="1:27" x14ac:dyDescent="0.3">
      <c r="A943" t="s">
        <v>73</v>
      </c>
      <c r="B943" s="1" t="s">
        <v>1073</v>
      </c>
      <c r="C943" s="1" t="s">
        <v>2101</v>
      </c>
      <c r="D943" s="1" t="s">
        <v>1085</v>
      </c>
      <c r="E943" s="1" t="str">
        <f t="shared" si="57"/>
        <v>2024/01/03</v>
      </c>
      <c r="F943" s="1" t="s">
        <v>1083</v>
      </c>
      <c r="G943" t="str">
        <f t="shared" si="60"/>
        <v>2024/01/03</v>
      </c>
      <c r="H943" s="13" t="s">
        <v>2161</v>
      </c>
      <c r="I943" s="7">
        <f>(Table1[[#This Row],[Actual Arrival]]-Table1[[#This Row],[Ezpected_Arrival_After]])*24</f>
        <v>21.999999999941792</v>
      </c>
      <c r="J943" s="7">
        <f>(Table1[[#This Row],[Actual_Arrival After]]-Table1[[#This Row],[Ezpected_Arrival_After]])</f>
        <v>0</v>
      </c>
      <c r="K943" s="7">
        <f>IF(Table1[[#This Row],[Actual_Arrival After]]&lt;=Table1[[#This Row],[Ezpected_Arrival_After]],1,0)</f>
        <v>1</v>
      </c>
      <c r="L943" s="7">
        <f>(Table1[[#This Row],[Actual_Arrival After]]-Table1[[#This Row],[Dispatch_After]])</f>
        <v>0</v>
      </c>
      <c r="M943" t="s">
        <v>2028</v>
      </c>
      <c r="N943">
        <v>929</v>
      </c>
      <c r="O943" s="16">
        <v>2261</v>
      </c>
      <c r="P943" s="16">
        <v>156</v>
      </c>
      <c r="Q943">
        <v>4</v>
      </c>
      <c r="R943" t="str">
        <f t="shared" si="58"/>
        <v>OK</v>
      </c>
      <c r="S943" t="s">
        <v>2035</v>
      </c>
      <c r="T943" t="s">
        <v>2037</v>
      </c>
      <c r="U943" t="s">
        <v>2061</v>
      </c>
      <c r="V943" t="s">
        <v>2093</v>
      </c>
      <c r="W943" t="s">
        <v>2097</v>
      </c>
      <c r="Y943">
        <f t="shared" si="59"/>
        <v>4.2134146341463401</v>
      </c>
      <c r="Z943" s="14" t="str">
        <f>LEFT(Table1[[#This Row],[Rating After]],3)</f>
        <v>4.2</v>
      </c>
      <c r="AA943" s="11">
        <f>Table1[[#This Row],[Revenue ($)]]/(Table1[[#This Row],[Distance (KM)]])</f>
        <v>2.433799784714747</v>
      </c>
    </row>
    <row r="944" spans="1:27" x14ac:dyDescent="0.3">
      <c r="A944" t="s">
        <v>72</v>
      </c>
      <c r="B944" s="1" t="s">
        <v>1072</v>
      </c>
      <c r="C944" s="1" t="s">
        <v>2101</v>
      </c>
      <c r="D944" s="1" t="s">
        <v>1084</v>
      </c>
      <c r="E944" s="1" t="str">
        <f t="shared" si="57"/>
        <v>2024/01/03</v>
      </c>
      <c r="F944" s="1" t="s">
        <v>1082</v>
      </c>
      <c r="G944" t="str">
        <f t="shared" si="60"/>
        <v>2024/01/03</v>
      </c>
      <c r="H944" s="13" t="s">
        <v>2161</v>
      </c>
      <c r="I944" s="7">
        <f>(Table1[[#This Row],[Actual Arrival]]-Table1[[#This Row],[Ezpected_Arrival_After]])*24</f>
        <v>21</v>
      </c>
      <c r="J944" s="7">
        <f>(Table1[[#This Row],[Actual_Arrival After]]-Table1[[#This Row],[Ezpected_Arrival_After]])</f>
        <v>0</v>
      </c>
      <c r="K944" s="7">
        <f>IF(Table1[[#This Row],[Actual_Arrival After]]&lt;=Table1[[#This Row],[Ezpected_Arrival_After]],1,0)</f>
        <v>1</v>
      </c>
      <c r="L944" s="7">
        <f>(Table1[[#This Row],[Actual_Arrival After]]-Table1[[#This Row],[Dispatch_After]])</f>
        <v>0</v>
      </c>
      <c r="M944" t="s">
        <v>2029</v>
      </c>
      <c r="N944">
        <v>59</v>
      </c>
      <c r="O944" s="16">
        <v>2686</v>
      </c>
      <c r="P944" s="16">
        <v>537</v>
      </c>
      <c r="Q944">
        <v>15</v>
      </c>
      <c r="R944" t="str">
        <f t="shared" si="58"/>
        <v>OK</v>
      </c>
      <c r="S944" t="s">
        <v>2035</v>
      </c>
      <c r="T944" t="s">
        <v>2040</v>
      </c>
      <c r="U944" t="s">
        <v>2042</v>
      </c>
      <c r="V944" t="s">
        <v>2091</v>
      </c>
      <c r="W944" t="s">
        <v>2097</v>
      </c>
      <c r="Y944">
        <f t="shared" si="59"/>
        <v>4.2415584415584409</v>
      </c>
      <c r="Z944" s="14" t="str">
        <f>LEFT(Table1[[#This Row],[Rating After]],3)</f>
        <v>4.2</v>
      </c>
      <c r="AA944" s="11">
        <f>Table1[[#This Row],[Revenue ($)]]/(Table1[[#This Row],[Distance (KM)]])</f>
        <v>45.525423728813557</v>
      </c>
    </row>
    <row r="945" spans="1:27" x14ac:dyDescent="0.3">
      <c r="A945" t="s">
        <v>71</v>
      </c>
      <c r="B945" s="1" t="s">
        <v>1071</v>
      </c>
      <c r="C945" s="1" t="s">
        <v>2101</v>
      </c>
      <c r="D945" s="1" t="s">
        <v>1083</v>
      </c>
      <c r="E945" s="1" t="str">
        <f t="shared" si="57"/>
        <v>2024/01/03</v>
      </c>
      <c r="F945" s="1" t="s">
        <v>1081</v>
      </c>
      <c r="G945" t="str">
        <f t="shared" si="60"/>
        <v>2024/01/03</v>
      </c>
      <c r="H945" s="13" t="s">
        <v>2161</v>
      </c>
      <c r="I945" s="7">
        <f>(Table1[[#This Row],[Actual Arrival]]-Table1[[#This Row],[Ezpected_Arrival_After]])*24</f>
        <v>20.000000000058208</v>
      </c>
      <c r="J945" s="7">
        <f>(Table1[[#This Row],[Actual_Arrival After]]-Table1[[#This Row],[Ezpected_Arrival_After]])</f>
        <v>0</v>
      </c>
      <c r="K945" s="7">
        <f>IF(Table1[[#This Row],[Actual_Arrival After]]&lt;=Table1[[#This Row],[Ezpected_Arrival_After]],1,0)</f>
        <v>1</v>
      </c>
      <c r="L945" s="7">
        <f>(Table1[[#This Row],[Actual_Arrival After]]-Table1[[#This Row],[Dispatch_After]])</f>
        <v>0</v>
      </c>
      <c r="M945" t="s">
        <v>2031</v>
      </c>
      <c r="N945">
        <v>477</v>
      </c>
      <c r="O945" s="16">
        <v>3109</v>
      </c>
      <c r="P945" s="16">
        <v>163</v>
      </c>
      <c r="Q945">
        <v>9</v>
      </c>
      <c r="R945" t="str">
        <f t="shared" si="58"/>
        <v>OK</v>
      </c>
      <c r="S945" t="s">
        <v>2033</v>
      </c>
      <c r="T945" t="s">
        <v>2037</v>
      </c>
      <c r="U945" t="s">
        <v>2063</v>
      </c>
      <c r="V945" t="s">
        <v>2095</v>
      </c>
      <c r="W945" t="s">
        <v>2097</v>
      </c>
      <c r="X945">
        <v>4.2</v>
      </c>
      <c r="Y945">
        <f t="shared" si="59"/>
        <v>4.2</v>
      </c>
      <c r="Z945" s="14" t="str">
        <f>LEFT(Table1[[#This Row],[Rating After]],3)</f>
        <v>4.2</v>
      </c>
      <c r="AA945" s="11">
        <f>Table1[[#This Row],[Revenue ($)]]/(Table1[[#This Row],[Distance (KM)]])</f>
        <v>6.517819706498952</v>
      </c>
    </row>
    <row r="946" spans="1:27" x14ac:dyDescent="0.3">
      <c r="A946" t="s">
        <v>70</v>
      </c>
      <c r="B946" s="1" t="s">
        <v>1070</v>
      </c>
      <c r="C946" s="1" t="s">
        <v>2101</v>
      </c>
      <c r="D946" s="1" t="s">
        <v>1082</v>
      </c>
      <c r="E946" s="1" t="str">
        <f t="shared" si="57"/>
        <v>2024/01/03</v>
      </c>
      <c r="F946" s="1" t="s">
        <v>1080</v>
      </c>
      <c r="G946" t="str">
        <f t="shared" si="60"/>
        <v>2024/01/03</v>
      </c>
      <c r="H946" s="13" t="s">
        <v>2161</v>
      </c>
      <c r="I946" s="7">
        <f>(Table1[[#This Row],[Actual Arrival]]-Table1[[#This Row],[Ezpected_Arrival_After]])*24</f>
        <v>18.999999999941792</v>
      </c>
      <c r="J946" s="7">
        <f>(Table1[[#This Row],[Actual_Arrival After]]-Table1[[#This Row],[Ezpected_Arrival_After]])</f>
        <v>0</v>
      </c>
      <c r="K946" s="7">
        <f>IF(Table1[[#This Row],[Actual_Arrival After]]&lt;=Table1[[#This Row],[Ezpected_Arrival_After]],1,0)</f>
        <v>1</v>
      </c>
      <c r="L946" s="7">
        <f>(Table1[[#This Row],[Actual_Arrival After]]-Table1[[#This Row],[Dispatch_After]])</f>
        <v>0</v>
      </c>
      <c r="M946" t="s">
        <v>2031</v>
      </c>
      <c r="N946">
        <v>625</v>
      </c>
      <c r="O946" s="16">
        <v>1520</v>
      </c>
      <c r="P946" s="16">
        <v>688</v>
      </c>
      <c r="Q946">
        <v>15</v>
      </c>
      <c r="R946" t="str">
        <f t="shared" si="58"/>
        <v>OK</v>
      </c>
      <c r="S946" t="s">
        <v>2034</v>
      </c>
      <c r="T946" t="s">
        <v>2037</v>
      </c>
      <c r="U946" t="s">
        <v>2048</v>
      </c>
      <c r="V946" t="s">
        <v>2092</v>
      </c>
      <c r="W946" t="s">
        <v>2096</v>
      </c>
      <c r="X946">
        <v>4.5</v>
      </c>
      <c r="Y946">
        <f t="shared" si="59"/>
        <v>4.5</v>
      </c>
      <c r="Z946" s="14" t="str">
        <f>LEFT(Table1[[#This Row],[Rating After]],3)</f>
        <v>4.5</v>
      </c>
      <c r="AA946" s="11">
        <f>Table1[[#This Row],[Revenue ($)]]/(Table1[[#This Row],[Distance (KM)]])</f>
        <v>2.4319999999999999</v>
      </c>
    </row>
    <row r="947" spans="1:27" x14ac:dyDescent="0.3">
      <c r="A947" t="s">
        <v>69</v>
      </c>
      <c r="B947" s="1" t="s">
        <v>1069</v>
      </c>
      <c r="C947" s="1" t="s">
        <v>2101</v>
      </c>
      <c r="D947" s="1" t="s">
        <v>1081</v>
      </c>
      <c r="E947" s="1" t="str">
        <f t="shared" si="57"/>
        <v>2024/01/03</v>
      </c>
      <c r="F947" s="1" t="s">
        <v>1079</v>
      </c>
      <c r="G947" t="str">
        <f t="shared" si="60"/>
        <v>2024/01/03</v>
      </c>
      <c r="H947" s="13" t="s">
        <v>2161</v>
      </c>
      <c r="I947" s="7">
        <f>(Table1[[#This Row],[Actual Arrival]]-Table1[[#This Row],[Ezpected_Arrival_After]])*24</f>
        <v>18</v>
      </c>
      <c r="J947" s="7">
        <f>(Table1[[#This Row],[Actual_Arrival After]]-Table1[[#This Row],[Ezpected_Arrival_After]])</f>
        <v>0</v>
      </c>
      <c r="K947" s="7">
        <f>IF(Table1[[#This Row],[Actual_Arrival After]]&lt;=Table1[[#This Row],[Ezpected_Arrival_After]],1,0)</f>
        <v>1</v>
      </c>
      <c r="L947" s="7">
        <f>(Table1[[#This Row],[Actual_Arrival After]]-Table1[[#This Row],[Dispatch_After]])</f>
        <v>0</v>
      </c>
      <c r="M947" t="s">
        <v>2027</v>
      </c>
      <c r="N947">
        <v>968</v>
      </c>
      <c r="O947" s="16">
        <v>3323</v>
      </c>
      <c r="P947" s="16">
        <v>781</v>
      </c>
      <c r="Q947">
        <v>17</v>
      </c>
      <c r="R947" t="str">
        <f t="shared" si="58"/>
        <v>OK</v>
      </c>
      <c r="S947" t="s">
        <v>2034</v>
      </c>
      <c r="T947" t="s">
        <v>2038</v>
      </c>
      <c r="U947" t="s">
        <v>2077</v>
      </c>
      <c r="V947" t="s">
        <v>2093</v>
      </c>
      <c r="W947" t="s">
        <v>2097</v>
      </c>
      <c r="X947">
        <v>4.5</v>
      </c>
      <c r="Y947">
        <f t="shared" si="59"/>
        <v>4.5</v>
      </c>
      <c r="Z947" s="14" t="str">
        <f>LEFT(Table1[[#This Row],[Rating After]],3)</f>
        <v>4.5</v>
      </c>
      <c r="AA947" s="11">
        <f>Table1[[#This Row],[Revenue ($)]]/(Table1[[#This Row],[Distance (KM)]])</f>
        <v>3.4328512396694215</v>
      </c>
    </row>
    <row r="948" spans="1:27" x14ac:dyDescent="0.3">
      <c r="A948" t="s">
        <v>68</v>
      </c>
      <c r="B948" s="1" t="s">
        <v>1068</v>
      </c>
      <c r="C948" s="1" t="s">
        <v>2101</v>
      </c>
      <c r="D948" s="1" t="s">
        <v>1080</v>
      </c>
      <c r="E948" s="1" t="str">
        <f t="shared" si="57"/>
        <v>2024/01/03</v>
      </c>
      <c r="F948" s="1" t="s">
        <v>1078</v>
      </c>
      <c r="G948" t="str">
        <f t="shared" si="60"/>
        <v>2024/01/03</v>
      </c>
      <c r="H948" s="13" t="s">
        <v>2161</v>
      </c>
      <c r="I948" s="7">
        <f>(Table1[[#This Row],[Actual Arrival]]-Table1[[#This Row],[Ezpected_Arrival_After]])*24</f>
        <v>17.000000000058208</v>
      </c>
      <c r="J948" s="7">
        <f>(Table1[[#This Row],[Actual_Arrival After]]-Table1[[#This Row],[Ezpected_Arrival_After]])</f>
        <v>0</v>
      </c>
      <c r="K948" s="7">
        <f>IF(Table1[[#This Row],[Actual_Arrival After]]&lt;=Table1[[#This Row],[Ezpected_Arrival_After]],1,0)</f>
        <v>1</v>
      </c>
      <c r="L948" s="7">
        <f>(Table1[[#This Row],[Actual_Arrival After]]-Table1[[#This Row],[Dispatch_After]])</f>
        <v>0</v>
      </c>
      <c r="M948" t="s">
        <v>2027</v>
      </c>
      <c r="N948">
        <v>859</v>
      </c>
      <c r="O948" s="16">
        <v>1220</v>
      </c>
      <c r="P948" s="16">
        <v>596</v>
      </c>
      <c r="Q948">
        <v>22</v>
      </c>
      <c r="R948" t="str">
        <f t="shared" si="58"/>
        <v>OK</v>
      </c>
      <c r="S948" t="s">
        <v>2034</v>
      </c>
      <c r="T948" t="s">
        <v>2038</v>
      </c>
      <c r="U948" t="s">
        <v>2076</v>
      </c>
      <c r="V948" t="s">
        <v>2092</v>
      </c>
      <c r="W948" t="s">
        <v>2097</v>
      </c>
      <c r="X948">
        <v>4.5</v>
      </c>
      <c r="Y948">
        <f t="shared" si="59"/>
        <v>4.5</v>
      </c>
      <c r="Z948" s="14" t="str">
        <f>LEFT(Table1[[#This Row],[Rating After]],3)</f>
        <v>4.5</v>
      </c>
      <c r="AA948" s="11">
        <f>Table1[[#This Row],[Revenue ($)]]/(Table1[[#This Row],[Distance (KM)]])</f>
        <v>1.420256111757858</v>
      </c>
    </row>
    <row r="949" spans="1:27" x14ac:dyDescent="0.3">
      <c r="A949" t="s">
        <v>67</v>
      </c>
      <c r="B949" s="1" t="s">
        <v>1067</v>
      </c>
      <c r="C949" s="1" t="s">
        <v>2101</v>
      </c>
      <c r="D949" s="1" t="s">
        <v>1079</v>
      </c>
      <c r="E949" s="1" t="str">
        <f t="shared" si="57"/>
        <v>2024/01/03</v>
      </c>
      <c r="F949" s="1" t="s">
        <v>1077</v>
      </c>
      <c r="G949" t="str">
        <f t="shared" si="60"/>
        <v>2024/01/03</v>
      </c>
      <c r="H949" s="13" t="s">
        <v>2161</v>
      </c>
      <c r="I949" s="7">
        <f>(Table1[[#This Row],[Actual Arrival]]-Table1[[#This Row],[Ezpected_Arrival_After]])*24</f>
        <v>15.999999999941792</v>
      </c>
      <c r="J949" s="7">
        <f>(Table1[[#This Row],[Actual_Arrival After]]-Table1[[#This Row],[Ezpected_Arrival_After]])</f>
        <v>0</v>
      </c>
      <c r="K949" s="7">
        <f>IF(Table1[[#This Row],[Actual_Arrival After]]&lt;=Table1[[#This Row],[Ezpected_Arrival_After]],1,0)</f>
        <v>1</v>
      </c>
      <c r="L949" s="7">
        <f>(Table1[[#This Row],[Actual_Arrival After]]-Table1[[#This Row],[Dispatch_After]])</f>
        <v>0</v>
      </c>
      <c r="M949" t="s">
        <v>2030</v>
      </c>
      <c r="N949">
        <v>637</v>
      </c>
      <c r="O949" s="16">
        <v>1805</v>
      </c>
      <c r="P949" s="16">
        <v>611</v>
      </c>
      <c r="Q949">
        <v>26</v>
      </c>
      <c r="R949" t="str">
        <f t="shared" si="58"/>
        <v>OK</v>
      </c>
      <c r="S949" t="s">
        <v>2035</v>
      </c>
      <c r="T949" t="s">
        <v>2040</v>
      </c>
      <c r="U949" t="s">
        <v>2075</v>
      </c>
      <c r="V949" t="s">
        <v>2095</v>
      </c>
      <c r="W949" t="s">
        <v>2096</v>
      </c>
      <c r="X949">
        <v>4.7</v>
      </c>
      <c r="Y949">
        <f t="shared" si="59"/>
        <v>4.7</v>
      </c>
      <c r="Z949" s="14" t="str">
        <f>LEFT(Table1[[#This Row],[Rating After]],3)</f>
        <v>4.7</v>
      </c>
      <c r="AA949" s="11">
        <f>Table1[[#This Row],[Revenue ($)]]/(Table1[[#This Row],[Distance (KM)]])</f>
        <v>2.8335949764521193</v>
      </c>
    </row>
    <row r="950" spans="1:27" x14ac:dyDescent="0.3">
      <c r="A950" t="s">
        <v>66</v>
      </c>
      <c r="B950" s="1" t="s">
        <v>1066</v>
      </c>
      <c r="C950" s="1" t="s">
        <v>2101</v>
      </c>
      <c r="D950" s="1" t="s">
        <v>1078</v>
      </c>
      <c r="E950" s="1" t="str">
        <f t="shared" si="57"/>
        <v>2024/01/03</v>
      </c>
      <c r="F950" s="1" t="s">
        <v>1076</v>
      </c>
      <c r="G950" t="str">
        <f t="shared" si="60"/>
        <v>2024/01/03</v>
      </c>
      <c r="H950" s="13" t="s">
        <v>2161</v>
      </c>
      <c r="I950" s="7">
        <f>(Table1[[#This Row],[Actual Arrival]]-Table1[[#This Row],[Ezpected_Arrival_After]])*24</f>
        <v>15</v>
      </c>
      <c r="J950" s="7">
        <f>(Table1[[#This Row],[Actual_Arrival After]]-Table1[[#This Row],[Ezpected_Arrival_After]])</f>
        <v>0</v>
      </c>
      <c r="K950" s="7">
        <f>IF(Table1[[#This Row],[Actual_Arrival After]]&lt;=Table1[[#This Row],[Ezpected_Arrival_After]],1,0)</f>
        <v>1</v>
      </c>
      <c r="L950" s="7">
        <f>(Table1[[#This Row],[Actual_Arrival After]]-Table1[[#This Row],[Dispatch_After]])</f>
        <v>0</v>
      </c>
      <c r="M950" t="s">
        <v>2027</v>
      </c>
      <c r="N950">
        <v>258</v>
      </c>
      <c r="O950" s="16">
        <v>1566</v>
      </c>
      <c r="P950" s="16">
        <v>146</v>
      </c>
      <c r="Q950">
        <v>2</v>
      </c>
      <c r="R950" t="str">
        <f t="shared" si="58"/>
        <v>OK</v>
      </c>
      <c r="S950" t="s">
        <v>2035</v>
      </c>
      <c r="T950" t="s">
        <v>2038</v>
      </c>
      <c r="U950" t="s">
        <v>2061</v>
      </c>
      <c r="V950" t="s">
        <v>2091</v>
      </c>
      <c r="W950" t="s">
        <v>2096</v>
      </c>
      <c r="Y950">
        <f t="shared" si="59"/>
        <v>4.3169491525423709</v>
      </c>
      <c r="Z950" s="14" t="str">
        <f>LEFT(Table1[[#This Row],[Rating After]],3)</f>
        <v>4.3</v>
      </c>
      <c r="AA950" s="11">
        <f>Table1[[#This Row],[Revenue ($)]]/(Table1[[#This Row],[Distance (KM)]])</f>
        <v>6.0697674418604652</v>
      </c>
    </row>
    <row r="951" spans="1:27" x14ac:dyDescent="0.3">
      <c r="A951" t="s">
        <v>65</v>
      </c>
      <c r="B951" s="1" t="s">
        <v>1065</v>
      </c>
      <c r="C951" s="1" t="s">
        <v>2101</v>
      </c>
      <c r="D951" s="1" t="s">
        <v>1077</v>
      </c>
      <c r="E951" s="1" t="str">
        <f t="shared" si="57"/>
        <v>2024/01/03</v>
      </c>
      <c r="F951" s="1" t="s">
        <v>1075</v>
      </c>
      <c r="G951" t="str">
        <f t="shared" si="60"/>
        <v>2024/01/03</v>
      </c>
      <c r="H951" s="13" t="s">
        <v>2161</v>
      </c>
      <c r="I951" s="7">
        <f>(Table1[[#This Row],[Actual Arrival]]-Table1[[#This Row],[Ezpected_Arrival_After]])*24</f>
        <v>14.000000000058208</v>
      </c>
      <c r="J951" s="7">
        <f>(Table1[[#This Row],[Actual_Arrival After]]-Table1[[#This Row],[Ezpected_Arrival_After]])</f>
        <v>0</v>
      </c>
      <c r="K951" s="7">
        <f>IF(Table1[[#This Row],[Actual_Arrival After]]&lt;=Table1[[#This Row],[Ezpected_Arrival_After]],1,0)</f>
        <v>1</v>
      </c>
      <c r="L951" s="7">
        <f>(Table1[[#This Row],[Actual_Arrival After]]-Table1[[#This Row],[Dispatch_After]])</f>
        <v>0</v>
      </c>
      <c r="M951" t="s">
        <v>2031</v>
      </c>
      <c r="N951">
        <v>389</v>
      </c>
      <c r="O951" s="16">
        <v>991</v>
      </c>
      <c r="P951" s="16">
        <v>765</v>
      </c>
      <c r="Q951">
        <v>4</v>
      </c>
      <c r="R951" t="str">
        <f t="shared" si="58"/>
        <v>OK</v>
      </c>
      <c r="S951" t="s">
        <v>2036</v>
      </c>
      <c r="T951" t="s">
        <v>2040</v>
      </c>
      <c r="U951" t="s">
        <v>2070</v>
      </c>
      <c r="V951" t="s">
        <v>2094</v>
      </c>
      <c r="W951" t="s">
        <v>2096</v>
      </c>
      <c r="X951">
        <v>4.7</v>
      </c>
      <c r="Y951">
        <f t="shared" si="59"/>
        <v>4.7</v>
      </c>
      <c r="Z951" s="14" t="str">
        <f>LEFT(Table1[[#This Row],[Rating After]],3)</f>
        <v>4.7</v>
      </c>
      <c r="AA951" s="11">
        <f>Table1[[#This Row],[Revenue ($)]]/(Table1[[#This Row],[Distance (KM)]])</f>
        <v>2.5475578406169666</v>
      </c>
    </row>
    <row r="952" spans="1:27" x14ac:dyDescent="0.3">
      <c r="A952" t="s">
        <v>64</v>
      </c>
      <c r="B952" s="1" t="s">
        <v>1064</v>
      </c>
      <c r="C952" s="1" t="s">
        <v>2101</v>
      </c>
      <c r="D952" s="1" t="s">
        <v>1076</v>
      </c>
      <c r="E952" s="1" t="str">
        <f t="shared" si="57"/>
        <v>2024/01/03</v>
      </c>
      <c r="F952" s="1" t="s">
        <v>1074</v>
      </c>
      <c r="G952" t="str">
        <f t="shared" si="60"/>
        <v>2024/01/03</v>
      </c>
      <c r="H952" s="13" t="s">
        <v>2161</v>
      </c>
      <c r="I952" s="7">
        <f>(Table1[[#This Row],[Actual Arrival]]-Table1[[#This Row],[Ezpected_Arrival_After]])*24</f>
        <v>12.999999999941792</v>
      </c>
      <c r="J952" s="7">
        <f>(Table1[[#This Row],[Actual_Arrival After]]-Table1[[#This Row],[Ezpected_Arrival_After]])</f>
        <v>0</v>
      </c>
      <c r="K952" s="7">
        <f>IF(Table1[[#This Row],[Actual_Arrival After]]&lt;=Table1[[#This Row],[Ezpected_Arrival_After]],1,0)</f>
        <v>1</v>
      </c>
      <c r="L952" s="7">
        <f>(Table1[[#This Row],[Actual_Arrival After]]-Table1[[#This Row],[Dispatch_After]])</f>
        <v>0</v>
      </c>
      <c r="M952" t="s">
        <v>2032</v>
      </c>
      <c r="N952">
        <v>481</v>
      </c>
      <c r="O952" s="16">
        <v>1102</v>
      </c>
      <c r="P952" s="16">
        <v>200</v>
      </c>
      <c r="Q952">
        <v>10</v>
      </c>
      <c r="R952" t="str">
        <f t="shared" si="58"/>
        <v>OK</v>
      </c>
      <c r="S952" t="s">
        <v>2035</v>
      </c>
      <c r="T952" t="s">
        <v>2037</v>
      </c>
      <c r="U952" t="s">
        <v>2056</v>
      </c>
      <c r="V952" t="s">
        <v>2095</v>
      </c>
      <c r="W952" t="s">
        <v>2097</v>
      </c>
      <c r="X952">
        <v>4</v>
      </c>
      <c r="Y952">
        <f t="shared" si="59"/>
        <v>4</v>
      </c>
      <c r="Z952" s="14" t="str">
        <f>LEFT(Table1[[#This Row],[Rating After]],3)</f>
        <v>4</v>
      </c>
      <c r="AA952" s="11">
        <f>Table1[[#This Row],[Revenue ($)]]/(Table1[[#This Row],[Distance (KM)]])</f>
        <v>2.2910602910602909</v>
      </c>
    </row>
    <row r="953" spans="1:27" x14ac:dyDescent="0.3">
      <c r="A953" t="s">
        <v>63</v>
      </c>
      <c r="B953" s="1" t="s">
        <v>1063</v>
      </c>
      <c r="C953" s="1" t="s">
        <v>2101</v>
      </c>
      <c r="D953" s="1" t="s">
        <v>1075</v>
      </c>
      <c r="E953" s="1" t="str">
        <f t="shared" si="57"/>
        <v>2024/01/03</v>
      </c>
      <c r="F953" s="1" t="s">
        <v>1073</v>
      </c>
      <c r="G953" t="str">
        <f t="shared" si="60"/>
        <v>2024/01/03</v>
      </c>
      <c r="H953" s="13" t="s">
        <v>2161</v>
      </c>
      <c r="I953" s="7">
        <f>(Table1[[#This Row],[Actual Arrival]]-Table1[[#This Row],[Ezpected_Arrival_After]])*24</f>
        <v>12</v>
      </c>
      <c r="J953" s="7">
        <f>(Table1[[#This Row],[Actual_Arrival After]]-Table1[[#This Row],[Ezpected_Arrival_After]])</f>
        <v>0</v>
      </c>
      <c r="K953" s="7">
        <f>IF(Table1[[#This Row],[Actual_Arrival After]]&lt;=Table1[[#This Row],[Ezpected_Arrival_After]],1,0)</f>
        <v>1</v>
      </c>
      <c r="L953" s="7">
        <f>(Table1[[#This Row],[Actual_Arrival After]]-Table1[[#This Row],[Dispatch_After]])</f>
        <v>0</v>
      </c>
      <c r="M953" t="s">
        <v>2027</v>
      </c>
      <c r="N953">
        <v>929</v>
      </c>
      <c r="O953" s="16">
        <v>4501</v>
      </c>
      <c r="P953" s="16">
        <v>394</v>
      </c>
      <c r="Q953">
        <v>5</v>
      </c>
      <c r="R953" t="str">
        <f t="shared" si="58"/>
        <v>OK</v>
      </c>
      <c r="S953" t="s">
        <v>2035</v>
      </c>
      <c r="T953" t="s">
        <v>2039</v>
      </c>
      <c r="U953" t="s">
        <v>2070</v>
      </c>
      <c r="V953" t="s">
        <v>2091</v>
      </c>
      <c r="W953" t="s">
        <v>2097</v>
      </c>
      <c r="Y953">
        <f t="shared" si="59"/>
        <v>4.2415584415584409</v>
      </c>
      <c r="Z953" s="14" t="str">
        <f>LEFT(Table1[[#This Row],[Rating After]],3)</f>
        <v>4.2</v>
      </c>
      <c r="AA953" s="11">
        <f>Table1[[#This Row],[Revenue ($)]]/(Table1[[#This Row],[Distance (KM)]])</f>
        <v>4.844994617868676</v>
      </c>
    </row>
    <row r="954" spans="1:27" x14ac:dyDescent="0.3">
      <c r="A954" t="s">
        <v>62</v>
      </c>
      <c r="B954" s="1" t="s">
        <v>1062</v>
      </c>
      <c r="C954" s="1" t="s">
        <v>2100</v>
      </c>
      <c r="D954" s="1" t="s">
        <v>1074</v>
      </c>
      <c r="E954" s="1" t="str">
        <f t="shared" si="57"/>
        <v>2024/01/03</v>
      </c>
      <c r="F954" s="1" t="s">
        <v>1072</v>
      </c>
      <c r="G954" t="str">
        <f t="shared" si="60"/>
        <v>2024/01/03</v>
      </c>
      <c r="H954" s="13" t="s">
        <v>2161</v>
      </c>
      <c r="I954" s="7">
        <f>(Table1[[#This Row],[Actual Arrival]]-Table1[[#This Row],[Ezpected_Arrival_After]])*24</f>
        <v>11.000000000058208</v>
      </c>
      <c r="J954" s="7">
        <f>(Table1[[#This Row],[Actual_Arrival After]]-Table1[[#This Row],[Ezpected_Arrival_After]])</f>
        <v>0</v>
      </c>
      <c r="K954" s="7">
        <f>IF(Table1[[#This Row],[Actual_Arrival After]]&lt;=Table1[[#This Row],[Ezpected_Arrival_After]],1,0)</f>
        <v>1</v>
      </c>
      <c r="L954" s="7">
        <f>(Table1[[#This Row],[Actual_Arrival After]]-Table1[[#This Row],[Dispatch_After]])</f>
        <v>1</v>
      </c>
      <c r="M954" t="s">
        <v>2030</v>
      </c>
      <c r="N954">
        <v>179</v>
      </c>
      <c r="O954" s="16">
        <v>4562</v>
      </c>
      <c r="P954" s="16">
        <v>642</v>
      </c>
      <c r="Q954">
        <v>10</v>
      </c>
      <c r="R954" t="str">
        <f t="shared" si="58"/>
        <v>OK</v>
      </c>
      <c r="S954" t="s">
        <v>2034</v>
      </c>
      <c r="T954" t="s">
        <v>2039</v>
      </c>
      <c r="U954" t="s">
        <v>2046</v>
      </c>
      <c r="V954" t="s">
        <v>2091</v>
      </c>
      <c r="W954" t="s">
        <v>2097</v>
      </c>
      <c r="X954">
        <v>4.7</v>
      </c>
      <c r="Y954">
        <f t="shared" si="59"/>
        <v>4.7</v>
      </c>
      <c r="Z954" s="14" t="str">
        <f>LEFT(Table1[[#This Row],[Rating After]],3)</f>
        <v>4.7</v>
      </c>
      <c r="AA954" s="11">
        <f>Table1[[#This Row],[Revenue ($)]]/(Table1[[#This Row],[Distance (KM)]])</f>
        <v>25.486033519553072</v>
      </c>
    </row>
    <row r="955" spans="1:27" x14ac:dyDescent="0.3">
      <c r="A955" t="s">
        <v>61</v>
      </c>
      <c r="B955" s="1" t="s">
        <v>1061</v>
      </c>
      <c r="C955" s="1" t="s">
        <v>2100</v>
      </c>
      <c r="D955" s="1" t="s">
        <v>1073</v>
      </c>
      <c r="E955" s="1" t="str">
        <f t="shared" si="57"/>
        <v>2024/01/03</v>
      </c>
      <c r="F955" s="1" t="s">
        <v>1071</v>
      </c>
      <c r="G955" t="str">
        <f t="shared" si="60"/>
        <v>2024/01/03</v>
      </c>
      <c r="H955" s="13" t="s">
        <v>2161</v>
      </c>
      <c r="I955" s="7">
        <f>(Table1[[#This Row],[Actual Arrival]]-Table1[[#This Row],[Ezpected_Arrival_After]])*24</f>
        <v>9.9999999999417923</v>
      </c>
      <c r="J955" s="7">
        <f>(Table1[[#This Row],[Actual_Arrival After]]-Table1[[#This Row],[Ezpected_Arrival_After]])</f>
        <v>0</v>
      </c>
      <c r="K955" s="7">
        <f>IF(Table1[[#This Row],[Actual_Arrival After]]&lt;=Table1[[#This Row],[Ezpected_Arrival_After]],1,0)</f>
        <v>1</v>
      </c>
      <c r="L955" s="7">
        <f>(Table1[[#This Row],[Actual_Arrival After]]-Table1[[#This Row],[Dispatch_After]])</f>
        <v>1</v>
      </c>
      <c r="M955" t="s">
        <v>2027</v>
      </c>
      <c r="N955">
        <v>97</v>
      </c>
      <c r="O955" s="16">
        <v>3665</v>
      </c>
      <c r="P955" s="16">
        <v>193</v>
      </c>
      <c r="Q955">
        <v>21</v>
      </c>
      <c r="R955" t="str">
        <f t="shared" si="58"/>
        <v>OK</v>
      </c>
      <c r="S955" t="s">
        <v>2033</v>
      </c>
      <c r="T955" t="s">
        <v>2040</v>
      </c>
      <c r="U955" t="s">
        <v>2072</v>
      </c>
      <c r="V955" t="s">
        <v>2095</v>
      </c>
      <c r="W955" t="s">
        <v>2097</v>
      </c>
      <c r="X955">
        <v>4.5</v>
      </c>
      <c r="Y955">
        <f t="shared" si="59"/>
        <v>4.5</v>
      </c>
      <c r="Z955" s="14" t="str">
        <f>LEFT(Table1[[#This Row],[Rating After]],3)</f>
        <v>4.5</v>
      </c>
      <c r="AA955" s="11">
        <f>Table1[[#This Row],[Revenue ($)]]/(Table1[[#This Row],[Distance (KM)]])</f>
        <v>37.783505154639172</v>
      </c>
    </row>
    <row r="956" spans="1:27" x14ac:dyDescent="0.3">
      <c r="A956" t="s">
        <v>60</v>
      </c>
      <c r="B956" s="1" t="s">
        <v>1060</v>
      </c>
      <c r="C956" s="1" t="s">
        <v>2100</v>
      </c>
      <c r="D956" s="1" t="s">
        <v>1072</v>
      </c>
      <c r="E956" s="1" t="str">
        <f t="shared" si="57"/>
        <v>2024/01/03</v>
      </c>
      <c r="F956" s="1" t="s">
        <v>1070</v>
      </c>
      <c r="G956" t="str">
        <f t="shared" si="60"/>
        <v>2024/01/03</v>
      </c>
      <c r="H956" s="13" t="s">
        <v>2161</v>
      </c>
      <c r="I956" s="7">
        <f>(Table1[[#This Row],[Actual Arrival]]-Table1[[#This Row],[Ezpected_Arrival_After]])*24</f>
        <v>9</v>
      </c>
      <c r="J956" s="7">
        <f>(Table1[[#This Row],[Actual_Arrival After]]-Table1[[#This Row],[Ezpected_Arrival_After]])</f>
        <v>0</v>
      </c>
      <c r="K956" s="7">
        <f>IF(Table1[[#This Row],[Actual_Arrival After]]&lt;=Table1[[#This Row],[Ezpected_Arrival_After]],1,0)</f>
        <v>1</v>
      </c>
      <c r="L956" s="7">
        <f>(Table1[[#This Row],[Actual_Arrival After]]-Table1[[#This Row],[Dispatch_After]])</f>
        <v>1</v>
      </c>
      <c r="M956" t="s">
        <v>2027</v>
      </c>
      <c r="N956">
        <v>468</v>
      </c>
      <c r="O956" s="16">
        <v>1065</v>
      </c>
      <c r="P956" s="16">
        <v>601</v>
      </c>
      <c r="Q956">
        <v>15</v>
      </c>
      <c r="R956" t="str">
        <f t="shared" si="58"/>
        <v>OK</v>
      </c>
      <c r="S956" t="s">
        <v>2035</v>
      </c>
      <c r="T956" t="s">
        <v>2039</v>
      </c>
      <c r="U956" t="s">
        <v>2047</v>
      </c>
      <c r="V956" t="s">
        <v>2091</v>
      </c>
      <c r="W956" t="s">
        <v>2097</v>
      </c>
      <c r="Y956">
        <f t="shared" si="59"/>
        <v>4.2415584415584409</v>
      </c>
      <c r="Z956" s="14" t="str">
        <f>LEFT(Table1[[#This Row],[Rating After]],3)</f>
        <v>4.2</v>
      </c>
      <c r="AA956" s="11">
        <f>Table1[[#This Row],[Revenue ($)]]/(Table1[[#This Row],[Distance (KM)]])</f>
        <v>2.2756410256410255</v>
      </c>
    </row>
    <row r="957" spans="1:27" x14ac:dyDescent="0.3">
      <c r="A957" t="s">
        <v>59</v>
      </c>
      <c r="B957" s="1" t="s">
        <v>1059</v>
      </c>
      <c r="C957" s="1" t="s">
        <v>2100</v>
      </c>
      <c r="D957" s="1" t="s">
        <v>1071</v>
      </c>
      <c r="E957" s="1" t="str">
        <f t="shared" si="57"/>
        <v>2024/01/03</v>
      </c>
      <c r="F957" s="1" t="s">
        <v>1069</v>
      </c>
      <c r="G957" t="str">
        <f t="shared" si="60"/>
        <v>2024/01/03</v>
      </c>
      <c r="H957" s="13" t="s">
        <v>2161</v>
      </c>
      <c r="I957" s="7">
        <f>(Table1[[#This Row],[Actual Arrival]]-Table1[[#This Row],[Ezpected_Arrival_After]])*24</f>
        <v>8.0000000000582077</v>
      </c>
      <c r="J957" s="7">
        <f>(Table1[[#This Row],[Actual_Arrival After]]-Table1[[#This Row],[Ezpected_Arrival_After]])</f>
        <v>0</v>
      </c>
      <c r="K957" s="7">
        <f>IF(Table1[[#This Row],[Actual_Arrival After]]&lt;=Table1[[#This Row],[Ezpected_Arrival_After]],1,0)</f>
        <v>1</v>
      </c>
      <c r="L957" s="7">
        <f>(Table1[[#This Row],[Actual_Arrival After]]-Table1[[#This Row],[Dispatch_After]])</f>
        <v>1</v>
      </c>
      <c r="M957" t="s">
        <v>2030</v>
      </c>
      <c r="N957">
        <v>366</v>
      </c>
      <c r="O957" s="16">
        <v>3970</v>
      </c>
      <c r="P957" s="16">
        <v>599</v>
      </c>
      <c r="Q957">
        <v>9</v>
      </c>
      <c r="R957" t="str">
        <f t="shared" si="58"/>
        <v>OK</v>
      </c>
      <c r="S957" t="s">
        <v>2033</v>
      </c>
      <c r="T957" t="s">
        <v>2038</v>
      </c>
      <c r="U957" t="s">
        <v>2069</v>
      </c>
      <c r="V957" t="s">
        <v>2092</v>
      </c>
      <c r="W957" t="s">
        <v>2096</v>
      </c>
      <c r="X957">
        <v>4</v>
      </c>
      <c r="Y957">
        <f t="shared" si="59"/>
        <v>4</v>
      </c>
      <c r="Z957" s="14" t="str">
        <f>LEFT(Table1[[#This Row],[Rating After]],3)</f>
        <v>4</v>
      </c>
      <c r="AA957" s="11">
        <f>Table1[[#This Row],[Revenue ($)]]/(Table1[[#This Row],[Distance (KM)]])</f>
        <v>10.846994535519126</v>
      </c>
    </row>
    <row r="958" spans="1:27" x14ac:dyDescent="0.3">
      <c r="A958" t="s">
        <v>58</v>
      </c>
      <c r="B958" s="1" t="s">
        <v>1058</v>
      </c>
      <c r="C958" s="1" t="s">
        <v>2100</v>
      </c>
      <c r="D958" s="1" t="s">
        <v>1070</v>
      </c>
      <c r="E958" s="1" t="str">
        <f t="shared" si="57"/>
        <v>2024/01/03</v>
      </c>
      <c r="F958" s="1" t="s">
        <v>1068</v>
      </c>
      <c r="G958" t="str">
        <f t="shared" si="60"/>
        <v>2024/01/03</v>
      </c>
      <c r="H958" s="13" t="s">
        <v>2161</v>
      </c>
      <c r="I958" s="7">
        <f>(Table1[[#This Row],[Actual Arrival]]-Table1[[#This Row],[Ezpected_Arrival_After]])*24</f>
        <v>6.9999999999417923</v>
      </c>
      <c r="J958" s="7">
        <f>(Table1[[#This Row],[Actual_Arrival After]]-Table1[[#This Row],[Ezpected_Arrival_After]])</f>
        <v>0</v>
      </c>
      <c r="K958" s="7">
        <f>IF(Table1[[#This Row],[Actual_Arrival After]]&lt;=Table1[[#This Row],[Ezpected_Arrival_After]],1,0)</f>
        <v>1</v>
      </c>
      <c r="L958" s="7">
        <f>(Table1[[#This Row],[Actual_Arrival After]]-Table1[[#This Row],[Dispatch_After]])</f>
        <v>1</v>
      </c>
      <c r="M958" t="s">
        <v>2030</v>
      </c>
      <c r="N958">
        <v>471</v>
      </c>
      <c r="O958" s="16">
        <v>1736</v>
      </c>
      <c r="P958" s="16">
        <v>252</v>
      </c>
      <c r="Q958">
        <v>24</v>
      </c>
      <c r="R958" t="str">
        <f t="shared" si="58"/>
        <v>OK</v>
      </c>
      <c r="S958" t="s">
        <v>2033</v>
      </c>
      <c r="T958" t="s">
        <v>2039</v>
      </c>
      <c r="U958" t="s">
        <v>2074</v>
      </c>
      <c r="V958" t="s">
        <v>2091</v>
      </c>
      <c r="W958" t="s">
        <v>2096</v>
      </c>
      <c r="Y958">
        <f t="shared" si="59"/>
        <v>4.3169491525423709</v>
      </c>
      <c r="Z958" s="14" t="str">
        <f>LEFT(Table1[[#This Row],[Rating After]],3)</f>
        <v>4.3</v>
      </c>
      <c r="AA958" s="11">
        <f>Table1[[#This Row],[Revenue ($)]]/(Table1[[#This Row],[Distance (KM)]])</f>
        <v>3.6857749469214438</v>
      </c>
    </row>
    <row r="959" spans="1:27" x14ac:dyDescent="0.3">
      <c r="A959" t="s">
        <v>57</v>
      </c>
      <c r="B959" s="1" t="s">
        <v>1057</v>
      </c>
      <c r="C959" s="1" t="s">
        <v>2100</v>
      </c>
      <c r="D959" s="1" t="s">
        <v>1069</v>
      </c>
      <c r="E959" s="1" t="str">
        <f t="shared" si="57"/>
        <v>2024/01/03</v>
      </c>
      <c r="F959" s="1" t="s">
        <v>1067</v>
      </c>
      <c r="G959" t="str">
        <f t="shared" si="60"/>
        <v>2024/01/03</v>
      </c>
      <c r="H959" s="13" t="s">
        <v>2161</v>
      </c>
      <c r="I959" s="7">
        <f>(Table1[[#This Row],[Actual Arrival]]-Table1[[#This Row],[Ezpected_Arrival_After]])*24</f>
        <v>6</v>
      </c>
      <c r="J959" s="7">
        <f>(Table1[[#This Row],[Actual_Arrival After]]-Table1[[#This Row],[Ezpected_Arrival_After]])</f>
        <v>0</v>
      </c>
      <c r="K959" s="7">
        <f>IF(Table1[[#This Row],[Actual_Arrival After]]&lt;=Table1[[#This Row],[Ezpected_Arrival_After]],1,0)</f>
        <v>1</v>
      </c>
      <c r="L959" s="7">
        <f>(Table1[[#This Row],[Actual_Arrival After]]-Table1[[#This Row],[Dispatch_After]])</f>
        <v>1</v>
      </c>
      <c r="M959" t="s">
        <v>2028</v>
      </c>
      <c r="N959">
        <v>653</v>
      </c>
      <c r="O959" s="16">
        <v>3856</v>
      </c>
      <c r="P959" s="16">
        <v>715</v>
      </c>
      <c r="Q959">
        <v>26</v>
      </c>
      <c r="R959" t="str">
        <f t="shared" si="58"/>
        <v>OK</v>
      </c>
      <c r="S959" t="s">
        <v>2036</v>
      </c>
      <c r="T959" t="s">
        <v>2039</v>
      </c>
      <c r="U959" t="s">
        <v>2073</v>
      </c>
      <c r="V959" t="s">
        <v>2094</v>
      </c>
      <c r="W959" t="s">
        <v>2096</v>
      </c>
      <c r="Y959">
        <f t="shared" si="59"/>
        <v>4.1939759036144579</v>
      </c>
      <c r="Z959" s="14" t="str">
        <f>LEFT(Table1[[#This Row],[Rating After]],3)</f>
        <v>4.1</v>
      </c>
      <c r="AA959" s="11">
        <f>Table1[[#This Row],[Revenue ($)]]/(Table1[[#This Row],[Distance (KM)]])</f>
        <v>5.9050535987748853</v>
      </c>
    </row>
    <row r="960" spans="1:27" x14ac:dyDescent="0.3">
      <c r="A960" t="s">
        <v>56</v>
      </c>
      <c r="B960" s="1" t="s">
        <v>1056</v>
      </c>
      <c r="C960" s="1" t="s">
        <v>2100</v>
      </c>
      <c r="D960" s="1" t="s">
        <v>1068</v>
      </c>
      <c r="E960" s="1" t="str">
        <f t="shared" si="57"/>
        <v>2024/01/03</v>
      </c>
      <c r="F960" s="1" t="s">
        <v>1066</v>
      </c>
      <c r="G960" t="str">
        <f t="shared" si="60"/>
        <v>2024/01/03</v>
      </c>
      <c r="H960" s="13" t="s">
        <v>2161</v>
      </c>
      <c r="I960" s="7">
        <f>(Table1[[#This Row],[Actual Arrival]]-Table1[[#This Row],[Ezpected_Arrival_After]])*24</f>
        <v>5.0000000000582077</v>
      </c>
      <c r="J960" s="7">
        <f>(Table1[[#This Row],[Actual_Arrival After]]-Table1[[#This Row],[Ezpected_Arrival_After]])</f>
        <v>0</v>
      </c>
      <c r="K960" s="7">
        <f>IF(Table1[[#This Row],[Actual_Arrival After]]&lt;=Table1[[#This Row],[Ezpected_Arrival_After]],1,0)</f>
        <v>1</v>
      </c>
      <c r="L960" s="7">
        <f>(Table1[[#This Row],[Actual_Arrival After]]-Table1[[#This Row],[Dispatch_After]])</f>
        <v>1</v>
      </c>
      <c r="M960" t="s">
        <v>2029</v>
      </c>
      <c r="N960">
        <v>326</v>
      </c>
      <c r="O960" s="16">
        <v>3483</v>
      </c>
      <c r="P960" s="16">
        <v>515</v>
      </c>
      <c r="Q960">
        <v>1</v>
      </c>
      <c r="R960" t="str">
        <f t="shared" si="58"/>
        <v>OK</v>
      </c>
      <c r="S960" t="s">
        <v>2034</v>
      </c>
      <c r="T960" t="s">
        <v>2038</v>
      </c>
      <c r="U960" t="s">
        <v>2072</v>
      </c>
      <c r="V960" t="s">
        <v>2092</v>
      </c>
      <c r="W960" t="s">
        <v>2096</v>
      </c>
      <c r="X960">
        <v>4.7</v>
      </c>
      <c r="Y960">
        <f t="shared" si="59"/>
        <v>4.7</v>
      </c>
      <c r="Z960" s="14" t="str">
        <f>LEFT(Table1[[#This Row],[Rating After]],3)</f>
        <v>4.7</v>
      </c>
      <c r="AA960" s="11">
        <f>Table1[[#This Row],[Revenue ($)]]/(Table1[[#This Row],[Distance (KM)]])</f>
        <v>10.684049079754601</v>
      </c>
    </row>
    <row r="961" spans="1:27" x14ac:dyDescent="0.3">
      <c r="A961" t="s">
        <v>55</v>
      </c>
      <c r="B961" s="1" t="s">
        <v>1055</v>
      </c>
      <c r="C961" s="1" t="s">
        <v>2100</v>
      </c>
      <c r="D961" s="1" t="s">
        <v>1067</v>
      </c>
      <c r="E961" s="1" t="str">
        <f t="shared" si="57"/>
        <v>2024/01/03</v>
      </c>
      <c r="F961" s="1" t="s">
        <v>1065</v>
      </c>
      <c r="G961" t="str">
        <f t="shared" si="60"/>
        <v>2024/01/03</v>
      </c>
      <c r="H961" s="13" t="s">
        <v>2161</v>
      </c>
      <c r="I961" s="7">
        <f>(Table1[[#This Row],[Actual Arrival]]-Table1[[#This Row],[Ezpected_Arrival_After]])*24</f>
        <v>3.9999999999417923</v>
      </c>
      <c r="J961" s="7">
        <f>(Table1[[#This Row],[Actual_Arrival After]]-Table1[[#This Row],[Ezpected_Arrival_After]])</f>
        <v>0</v>
      </c>
      <c r="K961" s="7">
        <f>IF(Table1[[#This Row],[Actual_Arrival After]]&lt;=Table1[[#This Row],[Ezpected_Arrival_After]],1,0)</f>
        <v>1</v>
      </c>
      <c r="L961" s="7">
        <f>(Table1[[#This Row],[Actual_Arrival After]]-Table1[[#This Row],[Dispatch_After]])</f>
        <v>1</v>
      </c>
      <c r="M961" t="s">
        <v>2031</v>
      </c>
      <c r="N961">
        <v>872</v>
      </c>
      <c r="O961" s="16">
        <v>1540</v>
      </c>
      <c r="P961" s="16">
        <v>484</v>
      </c>
      <c r="Q961">
        <v>23</v>
      </c>
      <c r="R961" t="str">
        <f t="shared" si="58"/>
        <v>OK</v>
      </c>
      <c r="S961" t="s">
        <v>2033</v>
      </c>
      <c r="T961" t="s">
        <v>2040</v>
      </c>
      <c r="U961" t="s">
        <v>2071</v>
      </c>
      <c r="V961" t="s">
        <v>2092</v>
      </c>
      <c r="W961" t="s">
        <v>2097</v>
      </c>
      <c r="Y961">
        <f t="shared" si="59"/>
        <v>4.280555555555555</v>
      </c>
      <c r="Z961" s="14" t="str">
        <f>LEFT(Table1[[#This Row],[Rating After]],3)</f>
        <v>4.2</v>
      </c>
      <c r="AA961" s="11">
        <f>Table1[[#This Row],[Revenue ($)]]/(Table1[[#This Row],[Distance (KM)]])</f>
        <v>1.7660550458715596</v>
      </c>
    </row>
    <row r="962" spans="1:27" x14ac:dyDescent="0.3">
      <c r="A962" t="s">
        <v>54</v>
      </c>
      <c r="B962" s="1" t="s">
        <v>1054</v>
      </c>
      <c r="C962" s="1" t="s">
        <v>2100</v>
      </c>
      <c r="D962" s="1" t="s">
        <v>1066</v>
      </c>
      <c r="E962" s="1" t="str">
        <f t="shared" ref="E962:E1001" si="61">TEXT(D962,"yyyy/mm/dd")</f>
        <v>2024/01/03</v>
      </c>
      <c r="F962" s="1" t="s">
        <v>1064</v>
      </c>
      <c r="G962" t="str">
        <f t="shared" si="60"/>
        <v>2024/01/03</v>
      </c>
      <c r="H962" s="13" t="s">
        <v>2161</v>
      </c>
      <c r="I962" s="7">
        <f>(Table1[[#This Row],[Actual Arrival]]-Table1[[#This Row],[Ezpected_Arrival_After]])*24</f>
        <v>3</v>
      </c>
      <c r="J962" s="7">
        <f>(Table1[[#This Row],[Actual_Arrival After]]-Table1[[#This Row],[Ezpected_Arrival_After]])</f>
        <v>0</v>
      </c>
      <c r="K962" s="7">
        <f>IF(Table1[[#This Row],[Actual_Arrival After]]&lt;=Table1[[#This Row],[Ezpected_Arrival_After]],1,0)</f>
        <v>1</v>
      </c>
      <c r="L962" s="7">
        <f>(Table1[[#This Row],[Actual_Arrival After]]-Table1[[#This Row],[Dispatch_After]])</f>
        <v>1</v>
      </c>
      <c r="M962" t="s">
        <v>2030</v>
      </c>
      <c r="N962">
        <v>880</v>
      </c>
      <c r="O962" s="16">
        <v>1889</v>
      </c>
      <c r="P962" s="16">
        <v>591</v>
      </c>
      <c r="Q962">
        <v>18</v>
      </c>
      <c r="R962" t="str">
        <f t="shared" ref="R962:R1001" si="62">IF(Q962&lt;=0, "Flag Record", "OK")</f>
        <v>OK</v>
      </c>
      <c r="S962" t="s">
        <v>2033</v>
      </c>
      <c r="T962" t="s">
        <v>2038</v>
      </c>
      <c r="U962" t="s">
        <v>2070</v>
      </c>
      <c r="V962" t="s">
        <v>2094</v>
      </c>
      <c r="W962" t="s">
        <v>2096</v>
      </c>
      <c r="X962">
        <v>4.2</v>
      </c>
      <c r="Y962">
        <f t="shared" ref="Y962:Y1025" si="63">IF(ISBLANK(X962), AVERAGEIFS(X:X, V:V, V962, W:W, W962), X962)</f>
        <v>4.2</v>
      </c>
      <c r="Z962" s="14" t="str">
        <f>LEFT(Table1[[#This Row],[Rating After]],3)</f>
        <v>4.2</v>
      </c>
      <c r="AA962" s="11">
        <f>Table1[[#This Row],[Revenue ($)]]/(Table1[[#This Row],[Distance (KM)]])</f>
        <v>2.146590909090909</v>
      </c>
    </row>
    <row r="963" spans="1:27" x14ac:dyDescent="0.3">
      <c r="A963" t="s">
        <v>53</v>
      </c>
      <c r="B963" s="1" t="s">
        <v>1053</v>
      </c>
      <c r="C963" s="1" t="s">
        <v>2100</v>
      </c>
      <c r="D963" s="1" t="s">
        <v>1065</v>
      </c>
      <c r="E963" s="1" t="str">
        <f t="shared" si="61"/>
        <v>2024/01/03</v>
      </c>
      <c r="F963" s="1" t="s">
        <v>1063</v>
      </c>
      <c r="G963" t="str">
        <f t="shared" si="60"/>
        <v>2024/01/03</v>
      </c>
      <c r="H963" s="13" t="s">
        <v>2161</v>
      </c>
      <c r="I963" s="7">
        <f>(Table1[[#This Row],[Actual Arrival]]-Table1[[#This Row],[Ezpected_Arrival_After]])*24</f>
        <v>2.0000000000582077</v>
      </c>
      <c r="J963" s="7">
        <f>(Table1[[#This Row],[Actual_Arrival After]]-Table1[[#This Row],[Ezpected_Arrival_After]])</f>
        <v>0</v>
      </c>
      <c r="K963" s="7">
        <f>IF(Table1[[#This Row],[Actual_Arrival After]]&lt;=Table1[[#This Row],[Ezpected_Arrival_After]],1,0)</f>
        <v>1</v>
      </c>
      <c r="L963" s="7">
        <f>(Table1[[#This Row],[Actual_Arrival After]]-Table1[[#This Row],[Dispatch_After]])</f>
        <v>1</v>
      </c>
      <c r="M963" t="s">
        <v>2032</v>
      </c>
      <c r="N963">
        <v>633</v>
      </c>
      <c r="O963" s="16">
        <v>4705</v>
      </c>
      <c r="P963" s="16">
        <v>349</v>
      </c>
      <c r="Q963">
        <v>2</v>
      </c>
      <c r="R963" t="str">
        <f t="shared" si="62"/>
        <v>OK</v>
      </c>
      <c r="S963" t="s">
        <v>2033</v>
      </c>
      <c r="T963" t="s">
        <v>2037</v>
      </c>
      <c r="U963" t="s">
        <v>2062</v>
      </c>
      <c r="V963" t="s">
        <v>2095</v>
      </c>
      <c r="W963" t="s">
        <v>2096</v>
      </c>
      <c r="Y963">
        <f t="shared" si="63"/>
        <v>4.2802816901408436</v>
      </c>
      <c r="Z963" s="14" t="str">
        <f>LEFT(Table1[[#This Row],[Rating After]],3)</f>
        <v>4.2</v>
      </c>
      <c r="AA963" s="11">
        <f>Table1[[#This Row],[Revenue ($)]]/(Table1[[#This Row],[Distance (KM)]])</f>
        <v>7.4328593996840446</v>
      </c>
    </row>
    <row r="964" spans="1:27" x14ac:dyDescent="0.3">
      <c r="A964" t="s">
        <v>52</v>
      </c>
      <c r="B964" s="1" t="s">
        <v>1052</v>
      </c>
      <c r="C964" s="1" t="s">
        <v>2100</v>
      </c>
      <c r="D964" s="1" t="s">
        <v>1064</v>
      </c>
      <c r="E964" s="1" t="str">
        <f t="shared" si="61"/>
        <v>2024/01/03</v>
      </c>
      <c r="F964" s="1" t="s">
        <v>1062</v>
      </c>
      <c r="G964" t="str">
        <f t="shared" si="60"/>
        <v>2024/01/02</v>
      </c>
      <c r="H964" s="13" t="s">
        <v>2161</v>
      </c>
      <c r="I964" s="7">
        <f>(Table1[[#This Row],[Actual Arrival]]-Table1[[#This Row],[Ezpected_Arrival_After]])*24</f>
        <v>24.999999999941792</v>
      </c>
      <c r="J964" s="7">
        <f>(Table1[[#This Row],[Actual_Arrival After]]-Table1[[#This Row],[Ezpected_Arrival_After]])</f>
        <v>1</v>
      </c>
      <c r="K964" s="7">
        <f>IF(Table1[[#This Row],[Actual_Arrival After]]&lt;=Table1[[#This Row],[Ezpected_Arrival_After]],1,0)</f>
        <v>0</v>
      </c>
      <c r="L964" s="7">
        <f>(Table1[[#This Row],[Actual_Arrival After]]-Table1[[#This Row],[Dispatch_After]])</f>
        <v>1</v>
      </c>
      <c r="M964" t="s">
        <v>2032</v>
      </c>
      <c r="N964">
        <v>80</v>
      </c>
      <c r="O964" s="16">
        <v>4093</v>
      </c>
      <c r="P964" s="16">
        <v>167</v>
      </c>
      <c r="Q964">
        <v>24</v>
      </c>
      <c r="R964" t="str">
        <f t="shared" si="62"/>
        <v>OK</v>
      </c>
      <c r="S964" t="s">
        <v>2036</v>
      </c>
      <c r="T964" t="s">
        <v>2037</v>
      </c>
      <c r="U964" t="s">
        <v>2045</v>
      </c>
      <c r="V964" t="s">
        <v>2091</v>
      </c>
      <c r="W964" t="s">
        <v>2097</v>
      </c>
      <c r="X964">
        <v>4.5</v>
      </c>
      <c r="Y964">
        <f t="shared" si="63"/>
        <v>4.5</v>
      </c>
      <c r="Z964" s="14" t="str">
        <f>LEFT(Table1[[#This Row],[Rating After]],3)</f>
        <v>4.5</v>
      </c>
      <c r="AA964" s="11">
        <f>Table1[[#This Row],[Revenue ($)]]/(Table1[[#This Row],[Distance (KM)]])</f>
        <v>51.162500000000001</v>
      </c>
    </row>
    <row r="965" spans="1:27" x14ac:dyDescent="0.3">
      <c r="A965" t="s">
        <v>51</v>
      </c>
      <c r="B965" s="1" t="s">
        <v>1051</v>
      </c>
      <c r="C965" s="1" t="s">
        <v>2100</v>
      </c>
      <c r="D965" s="1" t="s">
        <v>1063</v>
      </c>
      <c r="E965" s="1" t="str">
        <f t="shared" si="61"/>
        <v>2024/01/03</v>
      </c>
      <c r="F965" s="1" t="s">
        <v>1061</v>
      </c>
      <c r="G965" t="str">
        <f t="shared" si="60"/>
        <v>2024/01/02</v>
      </c>
      <c r="H965" s="13" t="s">
        <v>2161</v>
      </c>
      <c r="I965" s="7">
        <f>(Table1[[#This Row],[Actual Arrival]]-Table1[[#This Row],[Ezpected_Arrival_After]])*24</f>
        <v>24</v>
      </c>
      <c r="J965" s="7">
        <f>(Table1[[#This Row],[Actual_Arrival After]]-Table1[[#This Row],[Ezpected_Arrival_After]])</f>
        <v>1</v>
      </c>
      <c r="K965" s="7">
        <f>IF(Table1[[#This Row],[Actual_Arrival After]]&lt;=Table1[[#This Row],[Ezpected_Arrival_After]],1,0)</f>
        <v>0</v>
      </c>
      <c r="L965" s="7">
        <f>(Table1[[#This Row],[Actual_Arrival After]]-Table1[[#This Row],[Dispatch_After]])</f>
        <v>1</v>
      </c>
      <c r="M965" t="s">
        <v>2030</v>
      </c>
      <c r="N965">
        <v>845</v>
      </c>
      <c r="O965" s="16">
        <v>4859</v>
      </c>
      <c r="P965" s="16">
        <v>410</v>
      </c>
      <c r="Q965">
        <v>26</v>
      </c>
      <c r="R965" t="str">
        <f t="shared" si="62"/>
        <v>OK</v>
      </c>
      <c r="S965" t="s">
        <v>2035</v>
      </c>
      <c r="T965" t="s">
        <v>2038</v>
      </c>
      <c r="U965" t="s">
        <v>2069</v>
      </c>
      <c r="V965" t="s">
        <v>2091</v>
      </c>
      <c r="W965" t="s">
        <v>2097</v>
      </c>
      <c r="X965">
        <v>4</v>
      </c>
      <c r="Y965">
        <f t="shared" si="63"/>
        <v>4</v>
      </c>
      <c r="Z965" s="14" t="str">
        <f>LEFT(Table1[[#This Row],[Rating After]],3)</f>
        <v>4</v>
      </c>
      <c r="AA965" s="11">
        <f>Table1[[#This Row],[Revenue ($)]]/(Table1[[#This Row],[Distance (KM)]])</f>
        <v>5.7502958579881653</v>
      </c>
    </row>
    <row r="966" spans="1:27" x14ac:dyDescent="0.3">
      <c r="A966" t="s">
        <v>50</v>
      </c>
      <c r="B966" s="1" t="s">
        <v>1050</v>
      </c>
      <c r="C966" s="1" t="s">
        <v>2100</v>
      </c>
      <c r="D966" s="1" t="s">
        <v>1062</v>
      </c>
      <c r="E966" s="1" t="str">
        <f t="shared" si="61"/>
        <v>2024/01/02</v>
      </c>
      <c r="F966" s="1" t="s">
        <v>1060</v>
      </c>
      <c r="G966" t="str">
        <f t="shared" si="60"/>
        <v>2024/01/02</v>
      </c>
      <c r="H966" s="13" t="s">
        <v>2161</v>
      </c>
      <c r="I966" s="7">
        <f>(Table1[[#This Row],[Actual Arrival]]-Table1[[#This Row],[Ezpected_Arrival_After]])*24</f>
        <v>23.000000000058208</v>
      </c>
      <c r="J966" s="7">
        <f>(Table1[[#This Row],[Actual_Arrival After]]-Table1[[#This Row],[Ezpected_Arrival_After]])</f>
        <v>0</v>
      </c>
      <c r="K966" s="7">
        <f>IF(Table1[[#This Row],[Actual_Arrival After]]&lt;=Table1[[#This Row],[Ezpected_Arrival_After]],1,0)</f>
        <v>1</v>
      </c>
      <c r="L966" s="7">
        <f>(Table1[[#This Row],[Actual_Arrival After]]-Table1[[#This Row],[Dispatch_After]])</f>
        <v>0</v>
      </c>
      <c r="M966" t="s">
        <v>2030</v>
      </c>
      <c r="N966">
        <v>596</v>
      </c>
      <c r="O966" s="16">
        <v>4304</v>
      </c>
      <c r="P966" s="16">
        <v>324</v>
      </c>
      <c r="Q966">
        <v>27</v>
      </c>
      <c r="R966" t="str">
        <f t="shared" si="62"/>
        <v>OK</v>
      </c>
      <c r="S966" t="s">
        <v>2034</v>
      </c>
      <c r="T966" t="s">
        <v>2040</v>
      </c>
      <c r="U966" t="s">
        <v>2066</v>
      </c>
      <c r="V966" t="s">
        <v>2091</v>
      </c>
      <c r="W966" t="s">
        <v>2096</v>
      </c>
      <c r="X966">
        <v>4.5</v>
      </c>
      <c r="Y966">
        <f t="shared" si="63"/>
        <v>4.5</v>
      </c>
      <c r="Z966" s="14" t="str">
        <f>LEFT(Table1[[#This Row],[Rating After]],3)</f>
        <v>4.5</v>
      </c>
      <c r="AA966" s="11">
        <f>Table1[[#This Row],[Revenue ($)]]/(Table1[[#This Row],[Distance (KM)]])</f>
        <v>7.2214765100671139</v>
      </c>
    </row>
    <row r="967" spans="1:27" x14ac:dyDescent="0.3">
      <c r="A967" t="s">
        <v>49</v>
      </c>
      <c r="B967" s="1" t="s">
        <v>1049</v>
      </c>
      <c r="C967" s="1" t="s">
        <v>2100</v>
      </c>
      <c r="D967" s="1" t="s">
        <v>1061</v>
      </c>
      <c r="E967" s="1" t="str">
        <f t="shared" si="61"/>
        <v>2024/01/02</v>
      </c>
      <c r="F967" s="1" t="s">
        <v>1059</v>
      </c>
      <c r="G967" t="str">
        <f t="shared" si="60"/>
        <v>2024/01/02</v>
      </c>
      <c r="H967" s="13" t="s">
        <v>2161</v>
      </c>
      <c r="I967" s="7">
        <f>(Table1[[#This Row],[Actual Arrival]]-Table1[[#This Row],[Ezpected_Arrival_After]])*24</f>
        <v>21.999999999941792</v>
      </c>
      <c r="J967" s="7">
        <f>(Table1[[#This Row],[Actual_Arrival After]]-Table1[[#This Row],[Ezpected_Arrival_After]])</f>
        <v>0</v>
      </c>
      <c r="K967" s="7">
        <f>IF(Table1[[#This Row],[Actual_Arrival After]]&lt;=Table1[[#This Row],[Ezpected_Arrival_After]],1,0)</f>
        <v>1</v>
      </c>
      <c r="L967" s="7">
        <f>(Table1[[#This Row],[Actual_Arrival After]]-Table1[[#This Row],[Dispatch_After]])</f>
        <v>0</v>
      </c>
      <c r="M967" t="s">
        <v>2031</v>
      </c>
      <c r="N967">
        <v>154</v>
      </c>
      <c r="O967" s="16">
        <v>2786</v>
      </c>
      <c r="P967" s="16">
        <v>319</v>
      </c>
      <c r="Q967">
        <v>15</v>
      </c>
      <c r="R967" t="str">
        <f t="shared" si="62"/>
        <v>OK</v>
      </c>
      <c r="S967" t="s">
        <v>2035</v>
      </c>
      <c r="T967" t="s">
        <v>2037</v>
      </c>
      <c r="U967" t="s">
        <v>2042</v>
      </c>
      <c r="V967" t="s">
        <v>2091</v>
      </c>
      <c r="W967" t="s">
        <v>2096</v>
      </c>
      <c r="X967">
        <v>4.2</v>
      </c>
      <c r="Y967">
        <f t="shared" si="63"/>
        <v>4.2</v>
      </c>
      <c r="Z967" s="14" t="str">
        <f>LEFT(Table1[[#This Row],[Rating After]],3)</f>
        <v>4.2</v>
      </c>
      <c r="AA967" s="11">
        <f>Table1[[#This Row],[Revenue ($)]]/(Table1[[#This Row],[Distance (KM)]])</f>
        <v>18.09090909090909</v>
      </c>
    </row>
    <row r="968" spans="1:27" x14ac:dyDescent="0.3">
      <c r="A968" t="s">
        <v>48</v>
      </c>
      <c r="B968" s="1" t="s">
        <v>1048</v>
      </c>
      <c r="C968" s="1" t="s">
        <v>2100</v>
      </c>
      <c r="D968" s="1" t="s">
        <v>1060</v>
      </c>
      <c r="E968" s="1" t="str">
        <f t="shared" si="61"/>
        <v>2024/01/02</v>
      </c>
      <c r="F968" s="1" t="s">
        <v>1058</v>
      </c>
      <c r="G968" t="str">
        <f t="shared" si="60"/>
        <v>2024/01/02</v>
      </c>
      <c r="H968" s="13" t="s">
        <v>2161</v>
      </c>
      <c r="I968" s="7">
        <f>(Table1[[#This Row],[Actual Arrival]]-Table1[[#This Row],[Ezpected_Arrival_After]])*24</f>
        <v>21</v>
      </c>
      <c r="J968" s="7">
        <f>(Table1[[#This Row],[Actual_Arrival After]]-Table1[[#This Row],[Ezpected_Arrival_After]])</f>
        <v>0</v>
      </c>
      <c r="K968" s="7">
        <f>IF(Table1[[#This Row],[Actual_Arrival After]]&lt;=Table1[[#This Row],[Ezpected_Arrival_After]],1,0)</f>
        <v>1</v>
      </c>
      <c r="L968" s="7">
        <f>(Table1[[#This Row],[Actual_Arrival After]]-Table1[[#This Row],[Dispatch_After]])</f>
        <v>0</v>
      </c>
      <c r="M968" t="s">
        <v>2029</v>
      </c>
      <c r="N968">
        <v>922</v>
      </c>
      <c r="O968" s="16">
        <v>2859</v>
      </c>
      <c r="P968" s="16">
        <v>615</v>
      </c>
      <c r="Q968">
        <v>5</v>
      </c>
      <c r="R968" t="str">
        <f t="shared" si="62"/>
        <v>OK</v>
      </c>
      <c r="S968" t="s">
        <v>2036</v>
      </c>
      <c r="T968" t="s">
        <v>2038</v>
      </c>
      <c r="U968" t="s">
        <v>2065</v>
      </c>
      <c r="V968" t="s">
        <v>2091</v>
      </c>
      <c r="W968" t="s">
        <v>2096</v>
      </c>
      <c r="X968">
        <v>4.2</v>
      </c>
      <c r="Y968">
        <f t="shared" si="63"/>
        <v>4.2</v>
      </c>
      <c r="Z968" s="14" t="str">
        <f>LEFT(Table1[[#This Row],[Rating After]],3)</f>
        <v>4.2</v>
      </c>
      <c r="AA968" s="11">
        <f>Table1[[#This Row],[Revenue ($)]]/(Table1[[#This Row],[Distance (KM)]])</f>
        <v>3.1008676789587852</v>
      </c>
    </row>
    <row r="969" spans="1:27" x14ac:dyDescent="0.3">
      <c r="A969" t="s">
        <v>47</v>
      </c>
      <c r="B969" s="1" t="s">
        <v>1047</v>
      </c>
      <c r="C969" s="1" t="s">
        <v>2100</v>
      </c>
      <c r="D969" s="1" t="s">
        <v>1059</v>
      </c>
      <c r="E969" s="1" t="str">
        <f t="shared" si="61"/>
        <v>2024/01/02</v>
      </c>
      <c r="F969" s="1" t="s">
        <v>1057</v>
      </c>
      <c r="G969" t="str">
        <f t="shared" ref="G969:G1001" si="64">TEXT(F969,"yyyy/mm/dd")</f>
        <v>2024/01/02</v>
      </c>
      <c r="H969" s="13" t="s">
        <v>2161</v>
      </c>
      <c r="I969" s="7">
        <f>(Table1[[#This Row],[Actual Arrival]]-Table1[[#This Row],[Ezpected_Arrival_After]])*24</f>
        <v>20.000000000058208</v>
      </c>
      <c r="J969" s="7">
        <f>(Table1[[#This Row],[Actual_Arrival After]]-Table1[[#This Row],[Ezpected_Arrival_After]])</f>
        <v>0</v>
      </c>
      <c r="K969" s="7">
        <f>IF(Table1[[#This Row],[Actual_Arrival After]]&lt;=Table1[[#This Row],[Ezpected_Arrival_After]],1,0)</f>
        <v>1</v>
      </c>
      <c r="L969" s="7">
        <f>(Table1[[#This Row],[Actual_Arrival After]]-Table1[[#This Row],[Dispatch_After]])</f>
        <v>0</v>
      </c>
      <c r="M969" t="s">
        <v>2028</v>
      </c>
      <c r="N969">
        <v>864</v>
      </c>
      <c r="O969" s="16">
        <v>2493</v>
      </c>
      <c r="P969" s="16">
        <v>646</v>
      </c>
      <c r="Q969">
        <v>4</v>
      </c>
      <c r="R969" t="str">
        <f t="shared" si="62"/>
        <v>OK</v>
      </c>
      <c r="S969" t="s">
        <v>2035</v>
      </c>
      <c r="T969" t="s">
        <v>2040</v>
      </c>
      <c r="U969" t="s">
        <v>2068</v>
      </c>
      <c r="V969" t="s">
        <v>2095</v>
      </c>
      <c r="W969" t="s">
        <v>2097</v>
      </c>
      <c r="X969">
        <v>4</v>
      </c>
      <c r="Y969">
        <f t="shared" si="63"/>
        <v>4</v>
      </c>
      <c r="Z969" s="14" t="str">
        <f>LEFT(Table1[[#This Row],[Rating After]],3)</f>
        <v>4</v>
      </c>
      <c r="AA969" s="11">
        <f>Table1[[#This Row],[Revenue ($)]]/(Table1[[#This Row],[Distance (KM)]])</f>
        <v>2.8854166666666665</v>
      </c>
    </row>
    <row r="970" spans="1:27" x14ac:dyDescent="0.3">
      <c r="A970" t="s">
        <v>46</v>
      </c>
      <c r="B970" s="1" t="s">
        <v>1046</v>
      </c>
      <c r="C970" s="1" t="s">
        <v>2100</v>
      </c>
      <c r="D970" s="1" t="s">
        <v>1058</v>
      </c>
      <c r="E970" s="1" t="str">
        <f t="shared" si="61"/>
        <v>2024/01/02</v>
      </c>
      <c r="F970" s="1" t="s">
        <v>1056</v>
      </c>
      <c r="G970" t="str">
        <f t="shared" si="64"/>
        <v>2024/01/02</v>
      </c>
      <c r="H970" s="13" t="s">
        <v>2161</v>
      </c>
      <c r="I970" s="7">
        <f>(Table1[[#This Row],[Actual Arrival]]-Table1[[#This Row],[Ezpected_Arrival_After]])*24</f>
        <v>18.999999999941792</v>
      </c>
      <c r="J970" s="7">
        <f>(Table1[[#This Row],[Actual_Arrival After]]-Table1[[#This Row],[Ezpected_Arrival_After]])</f>
        <v>0</v>
      </c>
      <c r="K970" s="7">
        <f>IF(Table1[[#This Row],[Actual_Arrival After]]&lt;=Table1[[#This Row],[Ezpected_Arrival_After]],1,0)</f>
        <v>1</v>
      </c>
      <c r="L970" s="7">
        <f>(Table1[[#This Row],[Actual_Arrival After]]-Table1[[#This Row],[Dispatch_After]])</f>
        <v>0</v>
      </c>
      <c r="M970" t="s">
        <v>2032</v>
      </c>
      <c r="N970">
        <v>640</v>
      </c>
      <c r="O970" s="16">
        <v>1608</v>
      </c>
      <c r="P970" s="16">
        <v>347</v>
      </c>
      <c r="Q970">
        <v>6</v>
      </c>
      <c r="R970" t="str">
        <f t="shared" si="62"/>
        <v>OK</v>
      </c>
      <c r="S970" t="s">
        <v>2034</v>
      </c>
      <c r="T970" t="s">
        <v>2040</v>
      </c>
      <c r="U970" t="s">
        <v>2067</v>
      </c>
      <c r="V970" t="s">
        <v>2092</v>
      </c>
      <c r="W970" t="s">
        <v>2096</v>
      </c>
      <c r="X970">
        <v>4.2</v>
      </c>
      <c r="Y970">
        <f t="shared" si="63"/>
        <v>4.2</v>
      </c>
      <c r="Z970" s="14" t="str">
        <f>LEFT(Table1[[#This Row],[Rating After]],3)</f>
        <v>4.2</v>
      </c>
      <c r="AA970" s="11">
        <f>Table1[[#This Row],[Revenue ($)]]/(Table1[[#This Row],[Distance (KM)]])</f>
        <v>2.5125000000000002</v>
      </c>
    </row>
    <row r="971" spans="1:27" x14ac:dyDescent="0.3">
      <c r="A971" t="s">
        <v>45</v>
      </c>
      <c r="B971" s="1" t="s">
        <v>1045</v>
      </c>
      <c r="C971" s="1" t="s">
        <v>2100</v>
      </c>
      <c r="D971" s="1" t="s">
        <v>1057</v>
      </c>
      <c r="E971" s="1" t="str">
        <f t="shared" si="61"/>
        <v>2024/01/02</v>
      </c>
      <c r="F971" s="1" t="s">
        <v>1055</v>
      </c>
      <c r="G971" t="str">
        <f t="shared" si="64"/>
        <v>2024/01/02</v>
      </c>
      <c r="H971" s="13" t="s">
        <v>2161</v>
      </c>
      <c r="I971" s="7">
        <f>(Table1[[#This Row],[Actual Arrival]]-Table1[[#This Row],[Ezpected_Arrival_After]])*24</f>
        <v>18</v>
      </c>
      <c r="J971" s="7">
        <f>(Table1[[#This Row],[Actual_Arrival After]]-Table1[[#This Row],[Ezpected_Arrival_After]])</f>
        <v>0</v>
      </c>
      <c r="K971" s="7">
        <f>IF(Table1[[#This Row],[Actual_Arrival After]]&lt;=Table1[[#This Row],[Ezpected_Arrival_After]],1,0)</f>
        <v>1</v>
      </c>
      <c r="L971" s="7">
        <f>(Table1[[#This Row],[Actual_Arrival After]]-Table1[[#This Row],[Dispatch_After]])</f>
        <v>0</v>
      </c>
      <c r="M971" t="s">
        <v>2027</v>
      </c>
      <c r="N971">
        <v>528</v>
      </c>
      <c r="O971" s="16">
        <v>3248</v>
      </c>
      <c r="P971" s="16">
        <v>506</v>
      </c>
      <c r="Q971">
        <v>27</v>
      </c>
      <c r="R971" t="str">
        <f t="shared" si="62"/>
        <v>OK</v>
      </c>
      <c r="S971" t="s">
        <v>2033</v>
      </c>
      <c r="T971" t="s">
        <v>2039</v>
      </c>
      <c r="U971" t="s">
        <v>2066</v>
      </c>
      <c r="V971" t="s">
        <v>2091</v>
      </c>
      <c r="W971" t="s">
        <v>2096</v>
      </c>
      <c r="Y971">
        <f t="shared" si="63"/>
        <v>4.3169491525423709</v>
      </c>
      <c r="Z971" s="14" t="str">
        <f>LEFT(Table1[[#This Row],[Rating After]],3)</f>
        <v>4.3</v>
      </c>
      <c r="AA971" s="11">
        <f>Table1[[#This Row],[Revenue ($)]]/(Table1[[#This Row],[Distance (KM)]])</f>
        <v>6.1515151515151514</v>
      </c>
    </row>
    <row r="972" spans="1:27" x14ac:dyDescent="0.3">
      <c r="A972" t="s">
        <v>44</v>
      </c>
      <c r="B972" s="1" t="s">
        <v>1044</v>
      </c>
      <c r="C972" s="1" t="s">
        <v>2100</v>
      </c>
      <c r="D972" s="1" t="s">
        <v>1056</v>
      </c>
      <c r="E972" s="1" t="str">
        <f t="shared" si="61"/>
        <v>2024/01/02</v>
      </c>
      <c r="F972" s="1" t="s">
        <v>1054</v>
      </c>
      <c r="G972" t="str">
        <f t="shared" si="64"/>
        <v>2024/01/02</v>
      </c>
      <c r="H972" s="13" t="s">
        <v>2161</v>
      </c>
      <c r="I972" s="7">
        <f>(Table1[[#This Row],[Actual Arrival]]-Table1[[#This Row],[Ezpected_Arrival_After]])*24</f>
        <v>17.000000000058208</v>
      </c>
      <c r="J972" s="7">
        <f>(Table1[[#This Row],[Actual_Arrival After]]-Table1[[#This Row],[Ezpected_Arrival_After]])</f>
        <v>0</v>
      </c>
      <c r="K972" s="7">
        <f>IF(Table1[[#This Row],[Actual_Arrival After]]&lt;=Table1[[#This Row],[Ezpected_Arrival_After]],1,0)</f>
        <v>1</v>
      </c>
      <c r="L972" s="7">
        <f>(Table1[[#This Row],[Actual_Arrival After]]-Table1[[#This Row],[Dispatch_After]])</f>
        <v>0</v>
      </c>
      <c r="M972" t="s">
        <v>2028</v>
      </c>
      <c r="N972">
        <v>263</v>
      </c>
      <c r="O972" s="16">
        <v>2948</v>
      </c>
      <c r="P972" s="16">
        <v>580</v>
      </c>
      <c r="Q972">
        <v>14</v>
      </c>
      <c r="R972" t="str">
        <f t="shared" si="62"/>
        <v>OK</v>
      </c>
      <c r="S972" t="s">
        <v>2034</v>
      </c>
      <c r="T972" t="s">
        <v>2038</v>
      </c>
      <c r="U972" t="s">
        <v>2065</v>
      </c>
      <c r="V972" t="s">
        <v>2095</v>
      </c>
      <c r="W972" t="s">
        <v>2096</v>
      </c>
      <c r="Y972">
        <f t="shared" si="63"/>
        <v>4.2802816901408436</v>
      </c>
      <c r="Z972" s="14" t="str">
        <f>LEFT(Table1[[#This Row],[Rating After]],3)</f>
        <v>4.2</v>
      </c>
      <c r="AA972" s="11">
        <f>Table1[[#This Row],[Revenue ($)]]/(Table1[[#This Row],[Distance (KM)]])</f>
        <v>11.209125475285171</v>
      </c>
    </row>
    <row r="973" spans="1:27" x14ac:dyDescent="0.3">
      <c r="A973" t="s">
        <v>43</v>
      </c>
      <c r="B973" s="1" t="s">
        <v>1043</v>
      </c>
      <c r="C973" s="1" t="s">
        <v>2100</v>
      </c>
      <c r="D973" s="1" t="s">
        <v>1055</v>
      </c>
      <c r="E973" s="1" t="str">
        <f t="shared" si="61"/>
        <v>2024/01/02</v>
      </c>
      <c r="F973" s="1" t="s">
        <v>1053</v>
      </c>
      <c r="G973" t="str">
        <f t="shared" si="64"/>
        <v>2024/01/02</v>
      </c>
      <c r="H973" s="13" t="s">
        <v>2161</v>
      </c>
      <c r="I973" s="7">
        <f>(Table1[[#This Row],[Actual Arrival]]-Table1[[#This Row],[Ezpected_Arrival_After]])*24</f>
        <v>15.999999999941792</v>
      </c>
      <c r="J973" s="7">
        <f>(Table1[[#This Row],[Actual_Arrival After]]-Table1[[#This Row],[Ezpected_Arrival_After]])</f>
        <v>0</v>
      </c>
      <c r="K973" s="7">
        <f>IF(Table1[[#This Row],[Actual_Arrival After]]&lt;=Table1[[#This Row],[Ezpected_Arrival_After]],1,0)</f>
        <v>1</v>
      </c>
      <c r="L973" s="7">
        <f>(Table1[[#This Row],[Actual_Arrival After]]-Table1[[#This Row],[Dispatch_After]])</f>
        <v>0</v>
      </c>
      <c r="M973" t="s">
        <v>2029</v>
      </c>
      <c r="N973">
        <v>206</v>
      </c>
      <c r="O973" s="16">
        <v>4929</v>
      </c>
      <c r="P973" s="16">
        <v>721</v>
      </c>
      <c r="Q973">
        <v>5</v>
      </c>
      <c r="R973" t="str">
        <f t="shared" si="62"/>
        <v>OK</v>
      </c>
      <c r="S973" t="s">
        <v>2033</v>
      </c>
      <c r="T973" t="s">
        <v>2038</v>
      </c>
      <c r="U973" t="s">
        <v>2064</v>
      </c>
      <c r="V973" t="s">
        <v>2091</v>
      </c>
      <c r="W973" t="s">
        <v>2096</v>
      </c>
      <c r="X973">
        <v>4.2</v>
      </c>
      <c r="Y973">
        <f t="shared" si="63"/>
        <v>4.2</v>
      </c>
      <c r="Z973" s="14" t="str">
        <f>LEFT(Table1[[#This Row],[Rating After]],3)</f>
        <v>4.2</v>
      </c>
      <c r="AA973" s="11">
        <f>Table1[[#This Row],[Revenue ($)]]/(Table1[[#This Row],[Distance (KM)]])</f>
        <v>23.927184466019419</v>
      </c>
    </row>
    <row r="974" spans="1:27" x14ac:dyDescent="0.3">
      <c r="A974" t="s">
        <v>42</v>
      </c>
      <c r="B974" s="1" t="s">
        <v>1042</v>
      </c>
      <c r="C974" s="1" t="s">
        <v>2100</v>
      </c>
      <c r="D974" s="1" t="s">
        <v>1054</v>
      </c>
      <c r="E974" s="1" t="str">
        <f t="shared" si="61"/>
        <v>2024/01/02</v>
      </c>
      <c r="F974" s="1" t="s">
        <v>1052</v>
      </c>
      <c r="G974" t="str">
        <f t="shared" si="64"/>
        <v>2024/01/02</v>
      </c>
      <c r="H974" s="13" t="s">
        <v>2161</v>
      </c>
      <c r="I974" s="7">
        <f>(Table1[[#This Row],[Actual Arrival]]-Table1[[#This Row],[Ezpected_Arrival_After]])*24</f>
        <v>15</v>
      </c>
      <c r="J974" s="7">
        <f>(Table1[[#This Row],[Actual_Arrival After]]-Table1[[#This Row],[Ezpected_Arrival_After]])</f>
        <v>0</v>
      </c>
      <c r="K974" s="7">
        <f>IF(Table1[[#This Row],[Actual_Arrival After]]&lt;=Table1[[#This Row],[Ezpected_Arrival_After]],1,0)</f>
        <v>1</v>
      </c>
      <c r="L974" s="7">
        <f>(Table1[[#This Row],[Actual_Arrival After]]-Table1[[#This Row],[Dispatch_After]])</f>
        <v>0</v>
      </c>
      <c r="M974" t="s">
        <v>2027</v>
      </c>
      <c r="N974">
        <v>749</v>
      </c>
      <c r="O974" s="16">
        <v>2290</v>
      </c>
      <c r="P974" s="16">
        <v>731</v>
      </c>
      <c r="Q974">
        <v>14</v>
      </c>
      <c r="R974" t="str">
        <f t="shared" si="62"/>
        <v>OK</v>
      </c>
      <c r="S974" t="s">
        <v>2034</v>
      </c>
      <c r="T974" t="s">
        <v>2038</v>
      </c>
      <c r="U974" t="s">
        <v>2063</v>
      </c>
      <c r="V974" t="s">
        <v>2093</v>
      </c>
      <c r="W974" t="s">
        <v>2097</v>
      </c>
      <c r="Y974">
        <f t="shared" si="63"/>
        <v>4.2134146341463401</v>
      </c>
      <c r="Z974" s="14" t="str">
        <f>LEFT(Table1[[#This Row],[Rating After]],3)</f>
        <v>4.2</v>
      </c>
      <c r="AA974" s="11">
        <f>Table1[[#This Row],[Revenue ($)]]/(Table1[[#This Row],[Distance (KM)]])</f>
        <v>3.0574098798397862</v>
      </c>
    </row>
    <row r="975" spans="1:27" x14ac:dyDescent="0.3">
      <c r="A975" t="s">
        <v>41</v>
      </c>
      <c r="B975" s="1" t="s">
        <v>1041</v>
      </c>
      <c r="C975" s="1" t="s">
        <v>2100</v>
      </c>
      <c r="D975" s="1" t="s">
        <v>1053</v>
      </c>
      <c r="E975" s="1" t="str">
        <f t="shared" si="61"/>
        <v>2024/01/02</v>
      </c>
      <c r="F975" s="1" t="s">
        <v>1051</v>
      </c>
      <c r="G975" t="str">
        <f t="shared" si="64"/>
        <v>2024/01/02</v>
      </c>
      <c r="H975" s="13" t="s">
        <v>2161</v>
      </c>
      <c r="I975" s="7">
        <f>(Table1[[#This Row],[Actual Arrival]]-Table1[[#This Row],[Ezpected_Arrival_After]])*24</f>
        <v>14.000000000058208</v>
      </c>
      <c r="J975" s="7">
        <f>(Table1[[#This Row],[Actual_Arrival After]]-Table1[[#This Row],[Ezpected_Arrival_After]])</f>
        <v>0</v>
      </c>
      <c r="K975" s="7">
        <f>IF(Table1[[#This Row],[Actual_Arrival After]]&lt;=Table1[[#This Row],[Ezpected_Arrival_After]],1,0)</f>
        <v>1</v>
      </c>
      <c r="L975" s="7">
        <f>(Table1[[#This Row],[Actual_Arrival After]]-Table1[[#This Row],[Dispatch_After]])</f>
        <v>0</v>
      </c>
      <c r="M975" t="s">
        <v>2027</v>
      </c>
      <c r="N975">
        <v>412</v>
      </c>
      <c r="O975" s="16">
        <v>4696</v>
      </c>
      <c r="P975" s="16">
        <v>796</v>
      </c>
      <c r="Q975">
        <v>3</v>
      </c>
      <c r="R975" t="str">
        <f t="shared" si="62"/>
        <v>OK</v>
      </c>
      <c r="S975" t="s">
        <v>2035</v>
      </c>
      <c r="T975" t="s">
        <v>2040</v>
      </c>
      <c r="U975" t="s">
        <v>2062</v>
      </c>
      <c r="V975" t="s">
        <v>2092</v>
      </c>
      <c r="W975" t="s">
        <v>2097</v>
      </c>
      <c r="X975">
        <v>4.7</v>
      </c>
      <c r="Y975">
        <f t="shared" si="63"/>
        <v>4.7</v>
      </c>
      <c r="Z975" s="14" t="str">
        <f>LEFT(Table1[[#This Row],[Rating After]],3)</f>
        <v>4.7</v>
      </c>
      <c r="AA975" s="11">
        <f>Table1[[#This Row],[Revenue ($)]]/(Table1[[#This Row],[Distance (KM)]])</f>
        <v>11.398058252427184</v>
      </c>
    </row>
    <row r="976" spans="1:27" x14ac:dyDescent="0.3">
      <c r="A976" t="s">
        <v>40</v>
      </c>
      <c r="B976" s="1" t="s">
        <v>1040</v>
      </c>
      <c r="C976" s="1" t="s">
        <v>2100</v>
      </c>
      <c r="D976" s="1" t="s">
        <v>1052</v>
      </c>
      <c r="E976" s="1" t="str">
        <f t="shared" si="61"/>
        <v>2024/01/02</v>
      </c>
      <c r="F976" s="1" t="s">
        <v>1050</v>
      </c>
      <c r="G976" t="str">
        <f t="shared" si="64"/>
        <v>2024/01/02</v>
      </c>
      <c r="H976" s="13" t="s">
        <v>2161</v>
      </c>
      <c r="I976" s="7">
        <f>(Table1[[#This Row],[Actual Arrival]]-Table1[[#This Row],[Ezpected_Arrival_After]])*24</f>
        <v>12.999999999941792</v>
      </c>
      <c r="J976" s="7">
        <f>(Table1[[#This Row],[Actual_Arrival After]]-Table1[[#This Row],[Ezpected_Arrival_After]])</f>
        <v>0</v>
      </c>
      <c r="K976" s="7">
        <f>IF(Table1[[#This Row],[Actual_Arrival After]]&lt;=Table1[[#This Row],[Ezpected_Arrival_After]],1,0)</f>
        <v>1</v>
      </c>
      <c r="L976" s="7">
        <f>(Table1[[#This Row],[Actual_Arrival After]]-Table1[[#This Row],[Dispatch_After]])</f>
        <v>0</v>
      </c>
      <c r="M976" t="s">
        <v>2029</v>
      </c>
      <c r="N976">
        <v>623</v>
      </c>
      <c r="O976" s="16">
        <v>983</v>
      </c>
      <c r="P976" s="16">
        <v>293</v>
      </c>
      <c r="Q976">
        <v>9</v>
      </c>
      <c r="R976" t="str">
        <f t="shared" si="62"/>
        <v>OK</v>
      </c>
      <c r="S976" t="s">
        <v>2033</v>
      </c>
      <c r="T976" t="s">
        <v>2037</v>
      </c>
      <c r="U976" t="s">
        <v>2061</v>
      </c>
      <c r="V976" t="s">
        <v>2094</v>
      </c>
      <c r="W976" t="s">
        <v>2096</v>
      </c>
      <c r="X976">
        <v>4.7</v>
      </c>
      <c r="Y976">
        <f t="shared" si="63"/>
        <v>4.7</v>
      </c>
      <c r="Z976" s="14" t="str">
        <f>LEFT(Table1[[#This Row],[Rating After]],3)</f>
        <v>4.7</v>
      </c>
      <c r="AA976" s="11">
        <f>Table1[[#This Row],[Revenue ($)]]/(Table1[[#This Row],[Distance (KM)]])</f>
        <v>1.5778491171749598</v>
      </c>
    </row>
    <row r="977" spans="1:27" x14ac:dyDescent="0.3">
      <c r="A977" t="s">
        <v>39</v>
      </c>
      <c r="B977" s="1" t="s">
        <v>1039</v>
      </c>
      <c r="C977" s="1" t="s">
        <v>2100</v>
      </c>
      <c r="D977" s="1" t="s">
        <v>1051</v>
      </c>
      <c r="E977" s="1" t="str">
        <f t="shared" si="61"/>
        <v>2024/01/02</v>
      </c>
      <c r="F977" s="1" t="s">
        <v>1049</v>
      </c>
      <c r="G977" t="str">
        <f t="shared" si="64"/>
        <v>2024/01/02</v>
      </c>
      <c r="H977" s="13" t="s">
        <v>2161</v>
      </c>
      <c r="I977" s="7">
        <f>(Table1[[#This Row],[Actual Arrival]]-Table1[[#This Row],[Ezpected_Arrival_After]])*24</f>
        <v>12</v>
      </c>
      <c r="J977" s="7">
        <f>(Table1[[#This Row],[Actual_Arrival After]]-Table1[[#This Row],[Ezpected_Arrival_After]])</f>
        <v>0</v>
      </c>
      <c r="K977" s="7">
        <f>IF(Table1[[#This Row],[Actual_Arrival After]]&lt;=Table1[[#This Row],[Ezpected_Arrival_After]],1,0)</f>
        <v>1</v>
      </c>
      <c r="L977" s="7">
        <f>(Table1[[#This Row],[Actual_Arrival After]]-Table1[[#This Row],[Dispatch_After]])</f>
        <v>0</v>
      </c>
      <c r="M977" t="s">
        <v>2027</v>
      </c>
      <c r="N977">
        <v>957</v>
      </c>
      <c r="O977" s="16">
        <v>4499</v>
      </c>
      <c r="P977" s="16">
        <v>288</v>
      </c>
      <c r="Q977">
        <v>20</v>
      </c>
      <c r="R977" t="str">
        <f t="shared" si="62"/>
        <v>OK</v>
      </c>
      <c r="S977" t="s">
        <v>2035</v>
      </c>
      <c r="T977" t="s">
        <v>2039</v>
      </c>
      <c r="U977" t="s">
        <v>2060</v>
      </c>
      <c r="V977" t="s">
        <v>2095</v>
      </c>
      <c r="W977" t="s">
        <v>2096</v>
      </c>
      <c r="X977">
        <v>4.7</v>
      </c>
      <c r="Y977">
        <f t="shared" si="63"/>
        <v>4.7</v>
      </c>
      <c r="Z977" s="14" t="str">
        <f>LEFT(Table1[[#This Row],[Rating After]],3)</f>
        <v>4.7</v>
      </c>
      <c r="AA977" s="11">
        <f>Table1[[#This Row],[Revenue ($)]]/(Table1[[#This Row],[Distance (KM)]])</f>
        <v>4.7011494252873565</v>
      </c>
    </row>
    <row r="978" spans="1:27" x14ac:dyDescent="0.3">
      <c r="A978" t="s">
        <v>38</v>
      </c>
      <c r="B978" s="1" t="s">
        <v>1038</v>
      </c>
      <c r="C978" s="1" t="s">
        <v>2099</v>
      </c>
      <c r="D978" s="1" t="s">
        <v>1050</v>
      </c>
      <c r="E978" s="1" t="str">
        <f t="shared" si="61"/>
        <v>2024/01/02</v>
      </c>
      <c r="F978" s="1" t="s">
        <v>1048</v>
      </c>
      <c r="G978" t="str">
        <f t="shared" si="64"/>
        <v>2024/01/02</v>
      </c>
      <c r="H978" s="13" t="s">
        <v>2161</v>
      </c>
      <c r="I978" s="7">
        <f>(Table1[[#This Row],[Actual Arrival]]-Table1[[#This Row],[Ezpected_Arrival_After]])*24</f>
        <v>11.000000000058208</v>
      </c>
      <c r="J978" s="7">
        <f>(Table1[[#This Row],[Actual_Arrival After]]-Table1[[#This Row],[Ezpected_Arrival_After]])</f>
        <v>0</v>
      </c>
      <c r="K978" s="7">
        <f>IF(Table1[[#This Row],[Actual_Arrival After]]&lt;=Table1[[#This Row],[Ezpected_Arrival_After]],1,0)</f>
        <v>1</v>
      </c>
      <c r="L978" s="7">
        <f>(Table1[[#This Row],[Actual_Arrival After]]-Table1[[#This Row],[Dispatch_After]])</f>
        <v>1</v>
      </c>
      <c r="M978" t="s">
        <v>2027</v>
      </c>
      <c r="N978">
        <v>650</v>
      </c>
      <c r="O978" s="16">
        <v>2306</v>
      </c>
      <c r="P978" s="16">
        <v>320</v>
      </c>
      <c r="Q978">
        <v>9</v>
      </c>
      <c r="R978" t="str">
        <f t="shared" si="62"/>
        <v>OK</v>
      </c>
      <c r="S978" t="s">
        <v>2034</v>
      </c>
      <c r="T978" t="s">
        <v>2040</v>
      </c>
      <c r="U978" t="s">
        <v>2042</v>
      </c>
      <c r="V978" t="s">
        <v>2093</v>
      </c>
      <c r="W978" t="s">
        <v>2096</v>
      </c>
      <c r="X978">
        <v>4.2</v>
      </c>
      <c r="Y978">
        <f t="shared" si="63"/>
        <v>4.2</v>
      </c>
      <c r="Z978" s="14" t="str">
        <f>LEFT(Table1[[#This Row],[Rating After]],3)</f>
        <v>4.2</v>
      </c>
      <c r="AA978" s="11">
        <f>Table1[[#This Row],[Revenue ($)]]/(Table1[[#This Row],[Distance (KM)]])</f>
        <v>3.5476923076923077</v>
      </c>
    </row>
    <row r="979" spans="1:27" x14ac:dyDescent="0.3">
      <c r="A979" t="s">
        <v>37</v>
      </c>
      <c r="B979" s="1" t="s">
        <v>1037</v>
      </c>
      <c r="C979" s="1" t="s">
        <v>2099</v>
      </c>
      <c r="D979" s="1" t="s">
        <v>1049</v>
      </c>
      <c r="E979" s="1" t="str">
        <f t="shared" si="61"/>
        <v>2024/01/02</v>
      </c>
      <c r="F979" s="1" t="s">
        <v>1047</v>
      </c>
      <c r="G979" t="str">
        <f t="shared" si="64"/>
        <v>2024/01/02</v>
      </c>
      <c r="H979" s="13" t="s">
        <v>2161</v>
      </c>
      <c r="I979" s="7">
        <f>(Table1[[#This Row],[Actual Arrival]]-Table1[[#This Row],[Ezpected_Arrival_After]])*24</f>
        <v>9.9999999999417923</v>
      </c>
      <c r="J979" s="7">
        <f>(Table1[[#This Row],[Actual_Arrival After]]-Table1[[#This Row],[Ezpected_Arrival_After]])</f>
        <v>0</v>
      </c>
      <c r="K979" s="7">
        <f>IF(Table1[[#This Row],[Actual_Arrival After]]&lt;=Table1[[#This Row],[Ezpected_Arrival_After]],1,0)</f>
        <v>1</v>
      </c>
      <c r="L979" s="7">
        <f>(Table1[[#This Row],[Actual_Arrival After]]-Table1[[#This Row],[Dispatch_After]])</f>
        <v>1</v>
      </c>
      <c r="M979" t="s">
        <v>2030</v>
      </c>
      <c r="N979">
        <v>694</v>
      </c>
      <c r="O979" s="16">
        <v>4348</v>
      </c>
      <c r="P979" s="16">
        <v>53</v>
      </c>
      <c r="Q979">
        <v>23</v>
      </c>
      <c r="R979" t="str">
        <f t="shared" si="62"/>
        <v>OK</v>
      </c>
      <c r="S979" t="s">
        <v>2033</v>
      </c>
      <c r="T979" t="s">
        <v>2039</v>
      </c>
      <c r="U979" t="s">
        <v>2059</v>
      </c>
      <c r="V979" t="s">
        <v>2094</v>
      </c>
      <c r="W979" t="s">
        <v>2096</v>
      </c>
      <c r="X979">
        <v>4.2</v>
      </c>
      <c r="Y979">
        <f t="shared" si="63"/>
        <v>4.2</v>
      </c>
      <c r="Z979" s="14" t="str">
        <f>LEFT(Table1[[#This Row],[Rating After]],3)</f>
        <v>4.2</v>
      </c>
      <c r="AA979" s="11">
        <f>Table1[[#This Row],[Revenue ($)]]/(Table1[[#This Row],[Distance (KM)]])</f>
        <v>6.2651296829971184</v>
      </c>
    </row>
    <row r="980" spans="1:27" x14ac:dyDescent="0.3">
      <c r="A980" t="s">
        <v>36</v>
      </c>
      <c r="B980" s="1" t="s">
        <v>1036</v>
      </c>
      <c r="C980" s="1" t="s">
        <v>2099</v>
      </c>
      <c r="D980" s="1" t="s">
        <v>1048</v>
      </c>
      <c r="E980" s="1" t="str">
        <f t="shared" si="61"/>
        <v>2024/01/02</v>
      </c>
      <c r="F980" s="1" t="s">
        <v>1046</v>
      </c>
      <c r="G980" t="str">
        <f t="shared" si="64"/>
        <v>2024/01/02</v>
      </c>
      <c r="H980" s="13" t="s">
        <v>2161</v>
      </c>
      <c r="I980" s="7">
        <f>(Table1[[#This Row],[Actual Arrival]]-Table1[[#This Row],[Ezpected_Arrival_After]])*24</f>
        <v>9</v>
      </c>
      <c r="J980" s="7">
        <f>(Table1[[#This Row],[Actual_Arrival After]]-Table1[[#This Row],[Ezpected_Arrival_After]])</f>
        <v>0</v>
      </c>
      <c r="K980" s="7">
        <f>IF(Table1[[#This Row],[Actual_Arrival After]]&lt;=Table1[[#This Row],[Ezpected_Arrival_After]],1,0)</f>
        <v>1</v>
      </c>
      <c r="L980" s="7">
        <f>(Table1[[#This Row],[Actual_Arrival After]]-Table1[[#This Row],[Dispatch_After]])</f>
        <v>1</v>
      </c>
      <c r="M980" t="s">
        <v>2028</v>
      </c>
      <c r="N980">
        <v>479</v>
      </c>
      <c r="O980" s="16">
        <v>2970</v>
      </c>
      <c r="P980" s="16">
        <v>369</v>
      </c>
      <c r="Q980">
        <v>12</v>
      </c>
      <c r="R980" t="str">
        <f t="shared" si="62"/>
        <v>OK</v>
      </c>
      <c r="S980" t="s">
        <v>2033</v>
      </c>
      <c r="T980" t="s">
        <v>2038</v>
      </c>
      <c r="U980" t="s">
        <v>2055</v>
      </c>
      <c r="V980" t="s">
        <v>2094</v>
      </c>
      <c r="W980" t="s">
        <v>2097</v>
      </c>
      <c r="X980">
        <v>4</v>
      </c>
      <c r="Y980">
        <f t="shared" si="63"/>
        <v>4</v>
      </c>
      <c r="Z980" s="14" t="str">
        <f>LEFT(Table1[[#This Row],[Rating After]],3)</f>
        <v>4</v>
      </c>
      <c r="AA980" s="11">
        <f>Table1[[#This Row],[Revenue ($)]]/(Table1[[#This Row],[Distance (KM)]])</f>
        <v>6.2004175365344469</v>
      </c>
    </row>
    <row r="981" spans="1:27" x14ac:dyDescent="0.3">
      <c r="A981" t="s">
        <v>35</v>
      </c>
      <c r="B981" s="1" t="s">
        <v>1035</v>
      </c>
      <c r="C981" s="1" t="s">
        <v>2099</v>
      </c>
      <c r="D981" s="1" t="s">
        <v>1047</v>
      </c>
      <c r="E981" s="1" t="str">
        <f t="shared" si="61"/>
        <v>2024/01/02</v>
      </c>
      <c r="F981" s="1" t="s">
        <v>1045</v>
      </c>
      <c r="G981" t="str">
        <f t="shared" si="64"/>
        <v>2024/01/02</v>
      </c>
      <c r="H981" s="13" t="s">
        <v>2161</v>
      </c>
      <c r="I981" s="7">
        <f>(Table1[[#This Row],[Actual Arrival]]-Table1[[#This Row],[Ezpected_Arrival_After]])*24</f>
        <v>8.0000000000582077</v>
      </c>
      <c r="J981" s="7">
        <f>(Table1[[#This Row],[Actual_Arrival After]]-Table1[[#This Row],[Ezpected_Arrival_After]])</f>
        <v>0</v>
      </c>
      <c r="K981" s="7">
        <f>IF(Table1[[#This Row],[Actual_Arrival After]]&lt;=Table1[[#This Row],[Ezpected_Arrival_After]],1,0)</f>
        <v>1</v>
      </c>
      <c r="L981" s="7">
        <f>(Table1[[#This Row],[Actual_Arrival After]]-Table1[[#This Row],[Dispatch_After]])</f>
        <v>1</v>
      </c>
      <c r="M981" t="s">
        <v>2031</v>
      </c>
      <c r="N981">
        <v>254</v>
      </c>
      <c r="O981" s="16">
        <v>2837</v>
      </c>
      <c r="P981" s="16">
        <v>317</v>
      </c>
      <c r="Q981">
        <v>7</v>
      </c>
      <c r="R981" t="str">
        <f t="shared" si="62"/>
        <v>OK</v>
      </c>
      <c r="S981" t="s">
        <v>2033</v>
      </c>
      <c r="T981" t="s">
        <v>2040</v>
      </c>
      <c r="U981" t="s">
        <v>2058</v>
      </c>
      <c r="V981" t="s">
        <v>2093</v>
      </c>
      <c r="W981" t="s">
        <v>2097</v>
      </c>
      <c r="X981">
        <v>3.8</v>
      </c>
      <c r="Y981">
        <f t="shared" si="63"/>
        <v>3.8</v>
      </c>
      <c r="Z981" s="14" t="str">
        <f>LEFT(Table1[[#This Row],[Rating After]],3)</f>
        <v>3.8</v>
      </c>
      <c r="AA981" s="11">
        <f>Table1[[#This Row],[Revenue ($)]]/(Table1[[#This Row],[Distance (KM)]])</f>
        <v>11.169291338582678</v>
      </c>
    </row>
    <row r="982" spans="1:27" x14ac:dyDescent="0.3">
      <c r="A982" t="s">
        <v>34</v>
      </c>
      <c r="B982" s="1" t="s">
        <v>1034</v>
      </c>
      <c r="C982" s="1" t="s">
        <v>2099</v>
      </c>
      <c r="D982" s="1" t="s">
        <v>1046</v>
      </c>
      <c r="E982" s="1" t="str">
        <f t="shared" si="61"/>
        <v>2024/01/02</v>
      </c>
      <c r="F982" s="1" t="s">
        <v>1044</v>
      </c>
      <c r="G982" t="str">
        <f t="shared" si="64"/>
        <v>2024/01/02</v>
      </c>
      <c r="H982" s="13" t="s">
        <v>2161</v>
      </c>
      <c r="I982" s="7">
        <f>(Table1[[#This Row],[Actual Arrival]]-Table1[[#This Row],[Ezpected_Arrival_After]])*24</f>
        <v>6.9999999999417923</v>
      </c>
      <c r="J982" s="7">
        <f>(Table1[[#This Row],[Actual_Arrival After]]-Table1[[#This Row],[Ezpected_Arrival_After]])</f>
        <v>0</v>
      </c>
      <c r="K982" s="7">
        <f>IF(Table1[[#This Row],[Actual_Arrival After]]&lt;=Table1[[#This Row],[Ezpected_Arrival_After]],1,0)</f>
        <v>1</v>
      </c>
      <c r="L982" s="7">
        <f>(Table1[[#This Row],[Actual_Arrival After]]-Table1[[#This Row],[Dispatch_After]])</f>
        <v>1</v>
      </c>
      <c r="M982" t="s">
        <v>2030</v>
      </c>
      <c r="N982">
        <v>202</v>
      </c>
      <c r="O982" s="16">
        <v>4793</v>
      </c>
      <c r="P982" s="16">
        <v>497</v>
      </c>
      <c r="Q982">
        <v>7</v>
      </c>
      <c r="R982" t="str">
        <f t="shared" si="62"/>
        <v>OK</v>
      </c>
      <c r="S982" t="s">
        <v>2036</v>
      </c>
      <c r="T982" t="s">
        <v>2038</v>
      </c>
      <c r="U982" t="s">
        <v>2057</v>
      </c>
      <c r="V982" t="s">
        <v>2094</v>
      </c>
      <c r="W982" t="s">
        <v>2097</v>
      </c>
      <c r="Y982">
        <f t="shared" si="63"/>
        <v>4.2263888888888879</v>
      </c>
      <c r="Z982" s="14" t="str">
        <f>LEFT(Table1[[#This Row],[Rating After]],3)</f>
        <v>4.2</v>
      </c>
      <c r="AA982" s="11">
        <f>Table1[[#This Row],[Revenue ($)]]/(Table1[[#This Row],[Distance (KM)]])</f>
        <v>23.727722772277229</v>
      </c>
    </row>
    <row r="983" spans="1:27" x14ac:dyDescent="0.3">
      <c r="A983" t="s">
        <v>33</v>
      </c>
      <c r="B983" s="1" t="s">
        <v>1033</v>
      </c>
      <c r="C983" s="1" t="s">
        <v>2099</v>
      </c>
      <c r="D983" s="1" t="s">
        <v>1045</v>
      </c>
      <c r="E983" s="1" t="str">
        <f t="shared" si="61"/>
        <v>2024/01/02</v>
      </c>
      <c r="F983" s="1" t="s">
        <v>1043</v>
      </c>
      <c r="G983" t="str">
        <f t="shared" si="64"/>
        <v>2024/01/02</v>
      </c>
      <c r="H983" s="13" t="s">
        <v>2161</v>
      </c>
      <c r="I983" s="7">
        <f>(Table1[[#This Row],[Actual Arrival]]-Table1[[#This Row],[Ezpected_Arrival_After]])*24</f>
        <v>6</v>
      </c>
      <c r="J983" s="7">
        <f>(Table1[[#This Row],[Actual_Arrival After]]-Table1[[#This Row],[Ezpected_Arrival_After]])</f>
        <v>0</v>
      </c>
      <c r="K983" s="7">
        <f>IF(Table1[[#This Row],[Actual_Arrival After]]&lt;=Table1[[#This Row],[Ezpected_Arrival_After]],1,0)</f>
        <v>1</v>
      </c>
      <c r="L983" s="7">
        <f>(Table1[[#This Row],[Actual_Arrival After]]-Table1[[#This Row],[Dispatch_After]])</f>
        <v>1</v>
      </c>
      <c r="M983" t="s">
        <v>2027</v>
      </c>
      <c r="N983">
        <v>390</v>
      </c>
      <c r="O983" s="16">
        <v>4171</v>
      </c>
      <c r="P983" s="16">
        <v>109</v>
      </c>
      <c r="Q983">
        <v>14</v>
      </c>
      <c r="R983" t="str">
        <f t="shared" si="62"/>
        <v>OK</v>
      </c>
      <c r="S983" t="s">
        <v>2035</v>
      </c>
      <c r="T983" t="s">
        <v>2038</v>
      </c>
      <c r="U983" t="s">
        <v>2056</v>
      </c>
      <c r="V983" t="s">
        <v>2094</v>
      </c>
      <c r="W983" t="s">
        <v>2097</v>
      </c>
      <c r="Y983">
        <f t="shared" si="63"/>
        <v>4.2263888888888879</v>
      </c>
      <c r="Z983" s="14" t="str">
        <f>LEFT(Table1[[#This Row],[Rating After]],3)</f>
        <v>4.2</v>
      </c>
      <c r="AA983" s="11">
        <f>Table1[[#This Row],[Revenue ($)]]/(Table1[[#This Row],[Distance (KM)]])</f>
        <v>10.694871794871794</v>
      </c>
    </row>
    <row r="984" spans="1:27" x14ac:dyDescent="0.3">
      <c r="A984" t="s">
        <v>32</v>
      </c>
      <c r="B984" s="1" t="s">
        <v>1032</v>
      </c>
      <c r="C984" s="1" t="s">
        <v>2099</v>
      </c>
      <c r="D984" s="1" t="s">
        <v>1044</v>
      </c>
      <c r="E984" s="1" t="str">
        <f t="shared" si="61"/>
        <v>2024/01/02</v>
      </c>
      <c r="F984" s="1" t="s">
        <v>1042</v>
      </c>
      <c r="G984" t="str">
        <f t="shared" si="64"/>
        <v>2024/01/02</v>
      </c>
      <c r="H984" s="13" t="s">
        <v>2161</v>
      </c>
      <c r="I984" s="7">
        <f>(Table1[[#This Row],[Actual Arrival]]-Table1[[#This Row],[Ezpected_Arrival_After]])*24</f>
        <v>5.0000000000582077</v>
      </c>
      <c r="J984" s="7">
        <f>(Table1[[#This Row],[Actual_Arrival After]]-Table1[[#This Row],[Ezpected_Arrival_After]])</f>
        <v>0</v>
      </c>
      <c r="K984" s="7">
        <f>IF(Table1[[#This Row],[Actual_Arrival After]]&lt;=Table1[[#This Row],[Ezpected_Arrival_After]],1,0)</f>
        <v>1</v>
      </c>
      <c r="L984" s="7">
        <f>(Table1[[#This Row],[Actual_Arrival After]]-Table1[[#This Row],[Dispatch_After]])</f>
        <v>1</v>
      </c>
      <c r="M984" t="s">
        <v>2031</v>
      </c>
      <c r="N984">
        <v>73</v>
      </c>
      <c r="O984" s="16">
        <v>917</v>
      </c>
      <c r="P984" s="16">
        <v>444</v>
      </c>
      <c r="Q984">
        <v>15</v>
      </c>
      <c r="R984" t="str">
        <f t="shared" si="62"/>
        <v>OK</v>
      </c>
      <c r="S984" t="s">
        <v>2035</v>
      </c>
      <c r="T984" t="s">
        <v>2037</v>
      </c>
      <c r="U984" t="s">
        <v>2055</v>
      </c>
      <c r="V984" t="s">
        <v>2093</v>
      </c>
      <c r="W984" t="s">
        <v>2096</v>
      </c>
      <c r="X984">
        <v>4.2</v>
      </c>
      <c r="Y984">
        <f t="shared" si="63"/>
        <v>4.2</v>
      </c>
      <c r="Z984" s="14" t="str">
        <f>LEFT(Table1[[#This Row],[Rating After]],3)</f>
        <v>4.2</v>
      </c>
      <c r="AA984" s="11">
        <f>Table1[[#This Row],[Revenue ($)]]/(Table1[[#This Row],[Distance (KM)]])</f>
        <v>12.561643835616438</v>
      </c>
    </row>
    <row r="985" spans="1:27" x14ac:dyDescent="0.3">
      <c r="A985" t="s">
        <v>31</v>
      </c>
      <c r="B985" s="1" t="s">
        <v>1031</v>
      </c>
      <c r="C985" s="1" t="s">
        <v>2099</v>
      </c>
      <c r="D985" s="1" t="s">
        <v>1043</v>
      </c>
      <c r="E985" s="1" t="str">
        <f t="shared" si="61"/>
        <v>2024/01/02</v>
      </c>
      <c r="F985" s="1" t="s">
        <v>1041</v>
      </c>
      <c r="G985" t="str">
        <f t="shared" si="64"/>
        <v>2024/01/02</v>
      </c>
      <c r="H985" s="13" t="s">
        <v>2161</v>
      </c>
      <c r="I985" s="7">
        <f>(Table1[[#This Row],[Actual Arrival]]-Table1[[#This Row],[Ezpected_Arrival_After]])*24</f>
        <v>3.9999999999417923</v>
      </c>
      <c r="J985" s="7">
        <f>(Table1[[#This Row],[Actual_Arrival After]]-Table1[[#This Row],[Ezpected_Arrival_After]])</f>
        <v>0</v>
      </c>
      <c r="K985" s="7">
        <f>IF(Table1[[#This Row],[Actual_Arrival After]]&lt;=Table1[[#This Row],[Ezpected_Arrival_After]],1,0)</f>
        <v>1</v>
      </c>
      <c r="L985" s="7">
        <f>(Table1[[#This Row],[Actual_Arrival After]]-Table1[[#This Row],[Dispatch_After]])</f>
        <v>1</v>
      </c>
      <c r="M985" t="s">
        <v>2032</v>
      </c>
      <c r="N985">
        <v>520</v>
      </c>
      <c r="O985" s="16">
        <v>1300</v>
      </c>
      <c r="P985" s="16">
        <v>388</v>
      </c>
      <c r="Q985">
        <v>22</v>
      </c>
      <c r="R985" t="str">
        <f t="shared" si="62"/>
        <v>OK</v>
      </c>
      <c r="S985" t="s">
        <v>2036</v>
      </c>
      <c r="T985" t="s">
        <v>2037</v>
      </c>
      <c r="U985" t="s">
        <v>2054</v>
      </c>
      <c r="V985" t="s">
        <v>2091</v>
      </c>
      <c r="W985" t="s">
        <v>2097</v>
      </c>
      <c r="X985">
        <v>4.2</v>
      </c>
      <c r="Y985">
        <f t="shared" si="63"/>
        <v>4.2</v>
      </c>
      <c r="Z985" s="14" t="str">
        <f>LEFT(Table1[[#This Row],[Rating After]],3)</f>
        <v>4.2</v>
      </c>
      <c r="AA985" s="11">
        <f>Table1[[#This Row],[Revenue ($)]]/(Table1[[#This Row],[Distance (KM)]])</f>
        <v>2.5</v>
      </c>
    </row>
    <row r="986" spans="1:27" x14ac:dyDescent="0.3">
      <c r="A986" t="s">
        <v>30</v>
      </c>
      <c r="B986" s="1" t="s">
        <v>1030</v>
      </c>
      <c r="C986" s="1" t="s">
        <v>2099</v>
      </c>
      <c r="D986" s="1" t="s">
        <v>1042</v>
      </c>
      <c r="E986" s="1" t="str">
        <f t="shared" si="61"/>
        <v>2024/01/02</v>
      </c>
      <c r="F986" s="1" t="s">
        <v>1040</v>
      </c>
      <c r="G986" t="str">
        <f t="shared" si="64"/>
        <v>2024/01/02</v>
      </c>
      <c r="H986" s="13" t="s">
        <v>2161</v>
      </c>
      <c r="I986" s="7">
        <f>(Table1[[#This Row],[Actual Arrival]]-Table1[[#This Row],[Ezpected_Arrival_After]])*24</f>
        <v>3</v>
      </c>
      <c r="J986" s="7">
        <f>(Table1[[#This Row],[Actual_Arrival After]]-Table1[[#This Row],[Ezpected_Arrival_After]])</f>
        <v>0</v>
      </c>
      <c r="K986" s="7">
        <f>IF(Table1[[#This Row],[Actual_Arrival After]]&lt;=Table1[[#This Row],[Ezpected_Arrival_After]],1,0)</f>
        <v>1</v>
      </c>
      <c r="L986" s="7">
        <f>(Table1[[#This Row],[Actual_Arrival After]]-Table1[[#This Row],[Dispatch_After]])</f>
        <v>1</v>
      </c>
      <c r="M986" t="s">
        <v>2030</v>
      </c>
      <c r="N986">
        <v>672</v>
      </c>
      <c r="O986" s="16">
        <v>4523</v>
      </c>
      <c r="P986" s="16">
        <v>781</v>
      </c>
      <c r="Q986">
        <v>25</v>
      </c>
      <c r="R986" t="str">
        <f t="shared" si="62"/>
        <v>OK</v>
      </c>
      <c r="S986" t="s">
        <v>2036</v>
      </c>
      <c r="T986" t="s">
        <v>2040</v>
      </c>
      <c r="U986" t="s">
        <v>2048</v>
      </c>
      <c r="V986" t="s">
        <v>2091</v>
      </c>
      <c r="W986" t="s">
        <v>2097</v>
      </c>
      <c r="X986">
        <v>4.5</v>
      </c>
      <c r="Y986">
        <f t="shared" si="63"/>
        <v>4.5</v>
      </c>
      <c r="Z986" s="14" t="str">
        <f>LEFT(Table1[[#This Row],[Rating After]],3)</f>
        <v>4.5</v>
      </c>
      <c r="AA986" s="11">
        <f>Table1[[#This Row],[Revenue ($)]]/(Table1[[#This Row],[Distance (KM)]])</f>
        <v>6.7306547619047619</v>
      </c>
    </row>
    <row r="987" spans="1:27" x14ac:dyDescent="0.3">
      <c r="A987" t="s">
        <v>29</v>
      </c>
      <c r="B987" s="1" t="s">
        <v>1029</v>
      </c>
      <c r="C987" s="1" t="s">
        <v>2099</v>
      </c>
      <c r="D987" s="1" t="s">
        <v>1041</v>
      </c>
      <c r="E987" s="1" t="str">
        <f t="shared" si="61"/>
        <v>2024/01/02</v>
      </c>
      <c r="F987" s="1" t="s">
        <v>1039</v>
      </c>
      <c r="G987" t="str">
        <f t="shared" si="64"/>
        <v>2024/01/02</v>
      </c>
      <c r="H987" s="13" t="s">
        <v>2161</v>
      </c>
      <c r="I987" s="7">
        <f>(Table1[[#This Row],[Actual Arrival]]-Table1[[#This Row],[Ezpected_Arrival_After]])*24</f>
        <v>2.0000000000582077</v>
      </c>
      <c r="J987" s="7">
        <f>(Table1[[#This Row],[Actual_Arrival After]]-Table1[[#This Row],[Ezpected_Arrival_After]])</f>
        <v>0</v>
      </c>
      <c r="K987" s="7">
        <f>IF(Table1[[#This Row],[Actual_Arrival After]]&lt;=Table1[[#This Row],[Ezpected_Arrival_After]],1,0)</f>
        <v>1</v>
      </c>
      <c r="L987" s="7">
        <f>(Table1[[#This Row],[Actual_Arrival After]]-Table1[[#This Row],[Dispatch_After]])</f>
        <v>1</v>
      </c>
      <c r="M987" t="s">
        <v>2032</v>
      </c>
      <c r="N987">
        <v>135</v>
      </c>
      <c r="O987" s="16">
        <v>911</v>
      </c>
      <c r="P987" s="16">
        <v>754</v>
      </c>
      <c r="Q987">
        <v>22</v>
      </c>
      <c r="R987" t="str">
        <f t="shared" si="62"/>
        <v>OK</v>
      </c>
      <c r="S987" t="s">
        <v>2036</v>
      </c>
      <c r="T987" t="s">
        <v>2040</v>
      </c>
      <c r="U987" t="s">
        <v>2053</v>
      </c>
      <c r="V987" t="s">
        <v>2095</v>
      </c>
      <c r="W987" t="s">
        <v>2096</v>
      </c>
      <c r="X987">
        <v>4.7</v>
      </c>
      <c r="Y987">
        <f t="shared" si="63"/>
        <v>4.7</v>
      </c>
      <c r="Z987" s="14" t="str">
        <f>LEFT(Table1[[#This Row],[Rating After]],3)</f>
        <v>4.7</v>
      </c>
      <c r="AA987" s="11">
        <f>Table1[[#This Row],[Revenue ($)]]/(Table1[[#This Row],[Distance (KM)]])</f>
        <v>6.7481481481481485</v>
      </c>
    </row>
    <row r="988" spans="1:27" x14ac:dyDescent="0.3">
      <c r="A988" t="s">
        <v>28</v>
      </c>
      <c r="B988" s="1" t="s">
        <v>1028</v>
      </c>
      <c r="C988" s="1" t="s">
        <v>2099</v>
      </c>
      <c r="D988" s="1" t="s">
        <v>1040</v>
      </c>
      <c r="E988" s="1" t="str">
        <f t="shared" si="61"/>
        <v>2024/01/02</v>
      </c>
      <c r="F988" s="1" t="s">
        <v>1038</v>
      </c>
      <c r="G988" t="str">
        <f t="shared" si="64"/>
        <v>2024/01/01</v>
      </c>
      <c r="H988" s="13" t="s">
        <v>2161</v>
      </c>
      <c r="I988" s="7">
        <f>(Table1[[#This Row],[Actual Arrival]]-Table1[[#This Row],[Ezpected_Arrival_After]])*24</f>
        <v>24.999999999941792</v>
      </c>
      <c r="J988" s="7">
        <f>(Table1[[#This Row],[Actual_Arrival After]]-Table1[[#This Row],[Ezpected_Arrival_After]])</f>
        <v>1</v>
      </c>
      <c r="K988" s="7">
        <f>IF(Table1[[#This Row],[Actual_Arrival After]]&lt;=Table1[[#This Row],[Ezpected_Arrival_After]],1,0)</f>
        <v>0</v>
      </c>
      <c r="L988" s="7">
        <f>(Table1[[#This Row],[Actual_Arrival After]]-Table1[[#This Row],[Dispatch_After]])</f>
        <v>1</v>
      </c>
      <c r="M988" t="s">
        <v>2028</v>
      </c>
      <c r="N988">
        <v>566</v>
      </c>
      <c r="O988" s="16">
        <v>4342</v>
      </c>
      <c r="P988" s="16">
        <v>270</v>
      </c>
      <c r="Q988">
        <v>25</v>
      </c>
      <c r="R988" t="str">
        <f t="shared" si="62"/>
        <v>OK</v>
      </c>
      <c r="S988" t="s">
        <v>2035</v>
      </c>
      <c r="T988" t="s">
        <v>2040</v>
      </c>
      <c r="U988" t="s">
        <v>2041</v>
      </c>
      <c r="V988" t="s">
        <v>2091</v>
      </c>
      <c r="W988" t="s">
        <v>2097</v>
      </c>
      <c r="Y988">
        <f t="shared" si="63"/>
        <v>4.2415584415584409</v>
      </c>
      <c r="Z988" s="14" t="str">
        <f>LEFT(Table1[[#This Row],[Rating After]],3)</f>
        <v>4.2</v>
      </c>
      <c r="AA988" s="11">
        <f>Table1[[#This Row],[Revenue ($)]]/(Table1[[#This Row],[Distance (KM)]])</f>
        <v>7.6713780918727918</v>
      </c>
    </row>
    <row r="989" spans="1:27" x14ac:dyDescent="0.3">
      <c r="A989" t="s">
        <v>27</v>
      </c>
      <c r="B989" s="1" t="s">
        <v>1027</v>
      </c>
      <c r="C989" s="1" t="s">
        <v>2099</v>
      </c>
      <c r="D989" s="1" t="s">
        <v>1039</v>
      </c>
      <c r="E989" s="1" t="str">
        <f t="shared" si="61"/>
        <v>2024/01/02</v>
      </c>
      <c r="F989" s="1" t="s">
        <v>1037</v>
      </c>
      <c r="G989" t="str">
        <f t="shared" si="64"/>
        <v>2024/01/01</v>
      </c>
      <c r="H989" s="13" t="s">
        <v>2161</v>
      </c>
      <c r="I989" s="7">
        <f>(Table1[[#This Row],[Actual Arrival]]-Table1[[#This Row],[Ezpected_Arrival_After]])*24</f>
        <v>24</v>
      </c>
      <c r="J989" s="7">
        <f>(Table1[[#This Row],[Actual_Arrival After]]-Table1[[#This Row],[Ezpected_Arrival_After]])</f>
        <v>1</v>
      </c>
      <c r="K989" s="7">
        <f>IF(Table1[[#This Row],[Actual_Arrival After]]&lt;=Table1[[#This Row],[Ezpected_Arrival_After]],1,0)</f>
        <v>0</v>
      </c>
      <c r="L989" s="7">
        <f>(Table1[[#This Row],[Actual_Arrival After]]-Table1[[#This Row],[Dispatch_After]])</f>
        <v>1</v>
      </c>
      <c r="M989" t="s">
        <v>2029</v>
      </c>
      <c r="N989">
        <v>777</v>
      </c>
      <c r="O989" s="16">
        <v>3444</v>
      </c>
      <c r="P989" s="16">
        <v>471</v>
      </c>
      <c r="Q989">
        <v>20</v>
      </c>
      <c r="R989" t="str">
        <f t="shared" si="62"/>
        <v>OK</v>
      </c>
      <c r="S989" t="s">
        <v>2035</v>
      </c>
      <c r="T989" t="s">
        <v>2038</v>
      </c>
      <c r="U989" t="s">
        <v>2044</v>
      </c>
      <c r="V989" t="s">
        <v>2093</v>
      </c>
      <c r="W989" t="s">
        <v>2096</v>
      </c>
      <c r="X989">
        <v>3.8</v>
      </c>
      <c r="Y989">
        <f t="shared" si="63"/>
        <v>3.8</v>
      </c>
      <c r="Z989" s="14" t="str">
        <f>LEFT(Table1[[#This Row],[Rating After]],3)</f>
        <v>3.8</v>
      </c>
      <c r="AA989" s="11">
        <f>Table1[[#This Row],[Revenue ($)]]/(Table1[[#This Row],[Distance (KM)]])</f>
        <v>4.4324324324324325</v>
      </c>
    </row>
    <row r="990" spans="1:27" x14ac:dyDescent="0.3">
      <c r="A990" t="s">
        <v>26</v>
      </c>
      <c r="B990" s="1" t="s">
        <v>1026</v>
      </c>
      <c r="C990" s="1" t="s">
        <v>2099</v>
      </c>
      <c r="D990" s="1" t="s">
        <v>1038</v>
      </c>
      <c r="E990" s="1" t="str">
        <f t="shared" si="61"/>
        <v>2024/01/01</v>
      </c>
      <c r="F990" s="1" t="s">
        <v>1036</v>
      </c>
      <c r="G990" t="str">
        <f t="shared" si="64"/>
        <v>2024/01/01</v>
      </c>
      <c r="H990" s="13" t="s">
        <v>2161</v>
      </c>
      <c r="I990" s="7">
        <f>(Table1[[#This Row],[Actual Arrival]]-Table1[[#This Row],[Ezpected_Arrival_After]])*24</f>
        <v>23.000000000058208</v>
      </c>
      <c r="J990" s="7">
        <f>(Table1[[#This Row],[Actual_Arrival After]]-Table1[[#This Row],[Ezpected_Arrival_After]])</f>
        <v>0</v>
      </c>
      <c r="K990" s="7">
        <f>IF(Table1[[#This Row],[Actual_Arrival After]]&lt;=Table1[[#This Row],[Ezpected_Arrival_After]],1,0)</f>
        <v>1</v>
      </c>
      <c r="L990" s="7">
        <f>(Table1[[#This Row],[Actual_Arrival After]]-Table1[[#This Row],[Dispatch_After]])</f>
        <v>0</v>
      </c>
      <c r="M990" t="s">
        <v>2030</v>
      </c>
      <c r="N990">
        <v>646</v>
      </c>
      <c r="O990" s="16">
        <v>2079</v>
      </c>
      <c r="P990" s="16">
        <v>557</v>
      </c>
      <c r="Q990">
        <v>13</v>
      </c>
      <c r="R990" t="str">
        <f t="shared" si="62"/>
        <v>OK</v>
      </c>
      <c r="S990" t="s">
        <v>2036</v>
      </c>
      <c r="T990" t="s">
        <v>2037</v>
      </c>
      <c r="U990" t="s">
        <v>2052</v>
      </c>
      <c r="V990" t="s">
        <v>2095</v>
      </c>
      <c r="W990" t="s">
        <v>2096</v>
      </c>
      <c r="X990">
        <v>4.2</v>
      </c>
      <c r="Y990">
        <f t="shared" si="63"/>
        <v>4.2</v>
      </c>
      <c r="Z990" s="14" t="str">
        <f>LEFT(Table1[[#This Row],[Rating After]],3)</f>
        <v>4.2</v>
      </c>
      <c r="AA990" s="11">
        <f>Table1[[#This Row],[Revenue ($)]]/(Table1[[#This Row],[Distance (KM)]])</f>
        <v>3.2182662538699689</v>
      </c>
    </row>
    <row r="991" spans="1:27" x14ac:dyDescent="0.3">
      <c r="A991" t="s">
        <v>25</v>
      </c>
      <c r="B991" s="1">
        <v>45292.416666666664</v>
      </c>
      <c r="C991" s="1" t="s">
        <v>2099</v>
      </c>
      <c r="D991" s="1" t="s">
        <v>1037</v>
      </c>
      <c r="E991" s="1" t="str">
        <f t="shared" si="61"/>
        <v>2024/01/01</v>
      </c>
      <c r="F991" s="1" t="s">
        <v>1035</v>
      </c>
      <c r="G991" t="str">
        <f t="shared" si="64"/>
        <v>2024/01/01</v>
      </c>
      <c r="H991" s="13" t="s">
        <v>2161</v>
      </c>
      <c r="I991" s="7">
        <f>(Table1[[#This Row],[Actual Arrival]]-Table1[[#This Row],[Ezpected_Arrival_After]])*24</f>
        <v>21.999999999941792</v>
      </c>
      <c r="J991" s="7">
        <f>(Table1[[#This Row],[Actual_Arrival After]]-Table1[[#This Row],[Ezpected_Arrival_After]])</f>
        <v>0</v>
      </c>
      <c r="K991" s="7">
        <f>IF(Table1[[#This Row],[Actual_Arrival After]]&lt;=Table1[[#This Row],[Ezpected_Arrival_After]],1,0)</f>
        <v>1</v>
      </c>
      <c r="L991" s="7">
        <f>(Table1[[#This Row],[Actual_Arrival After]]-Table1[[#This Row],[Dispatch_After]])</f>
        <v>0</v>
      </c>
      <c r="M991" t="s">
        <v>2027</v>
      </c>
      <c r="N991">
        <v>697</v>
      </c>
      <c r="O991" s="16">
        <v>760</v>
      </c>
      <c r="P991" s="16">
        <v>307</v>
      </c>
      <c r="Q991">
        <v>11</v>
      </c>
      <c r="R991" t="str">
        <f t="shared" si="62"/>
        <v>OK</v>
      </c>
      <c r="S991" t="s">
        <v>2034</v>
      </c>
      <c r="T991" t="s">
        <v>2037</v>
      </c>
      <c r="U991" t="s">
        <v>2051</v>
      </c>
      <c r="V991" t="s">
        <v>2091</v>
      </c>
      <c r="W991" t="s">
        <v>2096</v>
      </c>
      <c r="X991">
        <v>4.2</v>
      </c>
      <c r="Y991">
        <f t="shared" si="63"/>
        <v>4.2</v>
      </c>
      <c r="Z991" s="14" t="str">
        <f>LEFT(Table1[[#This Row],[Rating After]],3)</f>
        <v>4.2</v>
      </c>
      <c r="AA991" s="11">
        <f>Table1[[#This Row],[Revenue ($)]]/(Table1[[#This Row],[Distance (KM)]])</f>
        <v>1.0903873744619799</v>
      </c>
    </row>
    <row r="992" spans="1:27" x14ac:dyDescent="0.3">
      <c r="A992" t="s">
        <v>24</v>
      </c>
      <c r="B992" s="1" t="s">
        <v>1024</v>
      </c>
      <c r="C992" s="1" t="s">
        <v>2099</v>
      </c>
      <c r="D992" s="1" t="s">
        <v>1036</v>
      </c>
      <c r="E992" s="1" t="str">
        <f t="shared" si="61"/>
        <v>2024/01/01</v>
      </c>
      <c r="F992" s="1" t="s">
        <v>1034</v>
      </c>
      <c r="G992" t="str">
        <f t="shared" si="64"/>
        <v>2024/01/01</v>
      </c>
      <c r="H992" s="13" t="s">
        <v>2161</v>
      </c>
      <c r="I992" s="7">
        <f>(Table1[[#This Row],[Actual Arrival]]-Table1[[#This Row],[Ezpected_Arrival_After]])*24</f>
        <v>21</v>
      </c>
      <c r="J992" s="7">
        <f>(Table1[[#This Row],[Actual_Arrival After]]-Table1[[#This Row],[Ezpected_Arrival_After]])</f>
        <v>0</v>
      </c>
      <c r="K992" s="7">
        <f>IF(Table1[[#This Row],[Actual_Arrival After]]&lt;=Table1[[#This Row],[Ezpected_Arrival_After]],1,0)</f>
        <v>1</v>
      </c>
      <c r="L992" s="7">
        <f>(Table1[[#This Row],[Actual_Arrival After]]-Table1[[#This Row],[Dispatch_After]])</f>
        <v>0</v>
      </c>
      <c r="M992" t="s">
        <v>2031</v>
      </c>
      <c r="N992">
        <v>578</v>
      </c>
      <c r="O992" s="16">
        <v>1507</v>
      </c>
      <c r="P992" s="16">
        <v>551</v>
      </c>
      <c r="Q992">
        <v>5</v>
      </c>
      <c r="R992" t="str">
        <f t="shared" si="62"/>
        <v>OK</v>
      </c>
      <c r="S992" t="s">
        <v>2035</v>
      </c>
      <c r="T992" t="s">
        <v>2037</v>
      </c>
      <c r="U992" t="s">
        <v>2050</v>
      </c>
      <c r="V992" t="s">
        <v>2092</v>
      </c>
      <c r="W992" t="s">
        <v>2096</v>
      </c>
      <c r="X992">
        <v>4.7</v>
      </c>
      <c r="Y992">
        <f t="shared" si="63"/>
        <v>4.7</v>
      </c>
      <c r="Z992" s="14" t="str">
        <f>LEFT(Table1[[#This Row],[Rating After]],3)</f>
        <v>4.7</v>
      </c>
      <c r="AA992" s="11">
        <f>Table1[[#This Row],[Revenue ($)]]/(Table1[[#This Row],[Distance (KM)]])</f>
        <v>2.6072664359861593</v>
      </c>
    </row>
    <row r="993" spans="1:27" x14ac:dyDescent="0.3">
      <c r="A993" t="s">
        <v>23</v>
      </c>
      <c r="B993" s="1" t="s">
        <v>1023</v>
      </c>
      <c r="C993" s="1" t="s">
        <v>2099</v>
      </c>
      <c r="D993" s="1" t="s">
        <v>1035</v>
      </c>
      <c r="E993" s="1" t="str">
        <f t="shared" si="61"/>
        <v>2024/01/01</v>
      </c>
      <c r="F993" s="1" t="s">
        <v>1033</v>
      </c>
      <c r="G993" t="str">
        <f t="shared" si="64"/>
        <v>2024/01/01</v>
      </c>
      <c r="H993" s="13" t="s">
        <v>2161</v>
      </c>
      <c r="I993" s="7">
        <f>(Table1[[#This Row],[Actual Arrival]]-Table1[[#This Row],[Ezpected_Arrival_After]])*24</f>
        <v>20.000000000058208</v>
      </c>
      <c r="J993" s="7">
        <f>(Table1[[#This Row],[Actual_Arrival After]]-Table1[[#This Row],[Ezpected_Arrival_After]])</f>
        <v>0</v>
      </c>
      <c r="K993" s="7">
        <f>IF(Table1[[#This Row],[Actual_Arrival After]]&lt;=Table1[[#This Row],[Ezpected_Arrival_After]],1,0)</f>
        <v>1</v>
      </c>
      <c r="L993" s="7">
        <f>(Table1[[#This Row],[Actual_Arrival After]]-Table1[[#This Row],[Dispatch_After]])</f>
        <v>0</v>
      </c>
      <c r="M993" t="s">
        <v>2027</v>
      </c>
      <c r="N993">
        <v>346</v>
      </c>
      <c r="O993" s="16">
        <v>3292</v>
      </c>
      <c r="P993" s="16">
        <v>455</v>
      </c>
      <c r="Q993">
        <v>19</v>
      </c>
      <c r="R993" t="str">
        <f t="shared" si="62"/>
        <v>OK</v>
      </c>
      <c r="S993" t="s">
        <v>2036</v>
      </c>
      <c r="T993" t="s">
        <v>2039</v>
      </c>
      <c r="U993" t="s">
        <v>2049</v>
      </c>
      <c r="V993" t="s">
        <v>2094</v>
      </c>
      <c r="W993" t="s">
        <v>2097</v>
      </c>
      <c r="X993">
        <v>4.5</v>
      </c>
      <c r="Y993">
        <f t="shared" si="63"/>
        <v>4.5</v>
      </c>
      <c r="Z993" s="14" t="str">
        <f>LEFT(Table1[[#This Row],[Rating After]],3)</f>
        <v>4.5</v>
      </c>
      <c r="AA993" s="11">
        <f>Table1[[#This Row],[Revenue ($)]]/(Table1[[#This Row],[Distance (KM)]])</f>
        <v>9.5144508670520231</v>
      </c>
    </row>
    <row r="994" spans="1:27" x14ac:dyDescent="0.3">
      <c r="A994" t="s">
        <v>22</v>
      </c>
      <c r="B994" s="1" t="s">
        <v>1022</v>
      </c>
      <c r="C994" s="1" t="s">
        <v>2099</v>
      </c>
      <c r="D994" s="1" t="s">
        <v>1034</v>
      </c>
      <c r="E994" s="1" t="str">
        <f t="shared" si="61"/>
        <v>2024/01/01</v>
      </c>
      <c r="F994" s="1" t="s">
        <v>1032</v>
      </c>
      <c r="G994" t="str">
        <f t="shared" si="64"/>
        <v>2024/01/01</v>
      </c>
      <c r="H994" s="13" t="s">
        <v>2161</v>
      </c>
      <c r="I994" s="7">
        <f>(Table1[[#This Row],[Actual Arrival]]-Table1[[#This Row],[Ezpected_Arrival_After]])*24</f>
        <v>18.999999999941792</v>
      </c>
      <c r="J994" s="7">
        <f>(Table1[[#This Row],[Actual_Arrival After]]-Table1[[#This Row],[Ezpected_Arrival_After]])</f>
        <v>0</v>
      </c>
      <c r="K994" s="7">
        <f>IF(Table1[[#This Row],[Actual_Arrival After]]&lt;=Table1[[#This Row],[Ezpected_Arrival_After]],1,0)</f>
        <v>1</v>
      </c>
      <c r="L994" s="7">
        <f>(Table1[[#This Row],[Actual_Arrival After]]-Table1[[#This Row],[Dispatch_After]])</f>
        <v>0</v>
      </c>
      <c r="M994" t="s">
        <v>2030</v>
      </c>
      <c r="N994">
        <v>696</v>
      </c>
      <c r="O994" s="16">
        <v>3709</v>
      </c>
      <c r="P994" s="16">
        <v>587</v>
      </c>
      <c r="Q994">
        <v>10</v>
      </c>
      <c r="R994" t="str">
        <f t="shared" si="62"/>
        <v>OK</v>
      </c>
      <c r="S994" t="s">
        <v>2035</v>
      </c>
      <c r="T994" t="s">
        <v>2037</v>
      </c>
      <c r="U994" t="s">
        <v>2048</v>
      </c>
      <c r="V994" t="s">
        <v>2094</v>
      </c>
      <c r="W994" t="s">
        <v>2096</v>
      </c>
      <c r="X994">
        <v>3.8</v>
      </c>
      <c r="Y994">
        <f t="shared" si="63"/>
        <v>3.8</v>
      </c>
      <c r="Z994" s="14" t="str">
        <f>LEFT(Table1[[#This Row],[Rating After]],3)</f>
        <v>3.8</v>
      </c>
      <c r="AA994" s="11">
        <f>Table1[[#This Row],[Revenue ($)]]/(Table1[[#This Row],[Distance (KM)]])</f>
        <v>5.3290229885057467</v>
      </c>
    </row>
    <row r="995" spans="1:27" x14ac:dyDescent="0.3">
      <c r="A995" t="s">
        <v>21</v>
      </c>
      <c r="B995" s="1" t="s">
        <v>1021</v>
      </c>
      <c r="C995" s="1" t="s">
        <v>2099</v>
      </c>
      <c r="D995" s="1" t="s">
        <v>1033</v>
      </c>
      <c r="E995" s="1" t="str">
        <f t="shared" si="61"/>
        <v>2024/01/01</v>
      </c>
      <c r="F995" s="1" t="s">
        <v>1031</v>
      </c>
      <c r="G995" t="str">
        <f t="shared" si="64"/>
        <v>2024/01/01</v>
      </c>
      <c r="H995" s="13" t="s">
        <v>2161</v>
      </c>
      <c r="I995" s="7">
        <f>(Table1[[#This Row],[Actual Arrival]]-Table1[[#This Row],[Ezpected_Arrival_After]])*24</f>
        <v>18</v>
      </c>
      <c r="J995" s="7">
        <f>(Table1[[#This Row],[Actual_Arrival After]]-Table1[[#This Row],[Ezpected_Arrival_After]])</f>
        <v>0</v>
      </c>
      <c r="K995" s="7">
        <f>IF(Table1[[#This Row],[Actual_Arrival After]]&lt;=Table1[[#This Row],[Ezpected_Arrival_After]],1,0)</f>
        <v>1</v>
      </c>
      <c r="L995" s="7">
        <f>(Table1[[#This Row],[Actual_Arrival After]]-Table1[[#This Row],[Dispatch_After]])</f>
        <v>0</v>
      </c>
      <c r="M995" t="s">
        <v>2029</v>
      </c>
      <c r="N995">
        <v>61</v>
      </c>
      <c r="O995" s="16">
        <v>1049</v>
      </c>
      <c r="P995" s="16">
        <v>134</v>
      </c>
      <c r="Q995">
        <v>2</v>
      </c>
      <c r="R995" t="str">
        <f t="shared" si="62"/>
        <v>OK</v>
      </c>
      <c r="S995" t="s">
        <v>2033</v>
      </c>
      <c r="T995" t="s">
        <v>2039</v>
      </c>
      <c r="U995" t="s">
        <v>2047</v>
      </c>
      <c r="V995" t="s">
        <v>2094</v>
      </c>
      <c r="W995" t="s">
        <v>2097</v>
      </c>
      <c r="Y995">
        <f t="shared" si="63"/>
        <v>4.2263888888888879</v>
      </c>
      <c r="Z995" s="14" t="str">
        <f>LEFT(Table1[[#This Row],[Rating After]],3)</f>
        <v>4.2</v>
      </c>
      <c r="AA995" s="11">
        <f>Table1[[#This Row],[Revenue ($)]]/(Table1[[#This Row],[Distance (KM)]])</f>
        <v>17.196721311475411</v>
      </c>
    </row>
    <row r="996" spans="1:27" x14ac:dyDescent="0.3">
      <c r="A996" t="s">
        <v>20</v>
      </c>
      <c r="B996" s="1" t="s">
        <v>1020</v>
      </c>
      <c r="C996" s="1" t="s">
        <v>2099</v>
      </c>
      <c r="D996" s="1" t="s">
        <v>1032</v>
      </c>
      <c r="E996" s="1" t="str">
        <f t="shared" si="61"/>
        <v>2024/01/01</v>
      </c>
      <c r="F996" s="1" t="s">
        <v>1030</v>
      </c>
      <c r="G996" t="str">
        <f t="shared" si="64"/>
        <v>2024/01/01</v>
      </c>
      <c r="H996" s="13" t="s">
        <v>2161</v>
      </c>
      <c r="I996" s="7">
        <f>(Table1[[#This Row],[Actual Arrival]]-Table1[[#This Row],[Ezpected_Arrival_After]])*24</f>
        <v>17.000000000058208</v>
      </c>
      <c r="J996" s="7">
        <f>(Table1[[#This Row],[Actual_Arrival After]]-Table1[[#This Row],[Ezpected_Arrival_After]])</f>
        <v>0</v>
      </c>
      <c r="K996" s="7">
        <f>IF(Table1[[#This Row],[Actual_Arrival After]]&lt;=Table1[[#This Row],[Ezpected_Arrival_After]],1,0)</f>
        <v>1</v>
      </c>
      <c r="L996" s="7">
        <f>(Table1[[#This Row],[Actual_Arrival After]]-Table1[[#This Row],[Dispatch_After]])</f>
        <v>0</v>
      </c>
      <c r="M996" t="s">
        <v>2029</v>
      </c>
      <c r="N996">
        <v>487</v>
      </c>
      <c r="O996" s="16">
        <v>1105</v>
      </c>
      <c r="P996" s="16">
        <v>671</v>
      </c>
      <c r="Q996">
        <v>2</v>
      </c>
      <c r="R996" t="str">
        <f t="shared" si="62"/>
        <v>OK</v>
      </c>
      <c r="S996" t="s">
        <v>2035</v>
      </c>
      <c r="T996" t="s">
        <v>2037</v>
      </c>
      <c r="U996" t="s">
        <v>2046</v>
      </c>
      <c r="V996" t="s">
        <v>2093</v>
      </c>
      <c r="W996" t="s">
        <v>2096</v>
      </c>
      <c r="X996">
        <v>4</v>
      </c>
      <c r="Y996">
        <f t="shared" si="63"/>
        <v>4</v>
      </c>
      <c r="Z996" s="14" t="str">
        <f>LEFT(Table1[[#This Row],[Rating After]],3)</f>
        <v>4</v>
      </c>
      <c r="AA996" s="11">
        <f>Table1[[#This Row],[Revenue ($)]]/(Table1[[#This Row],[Distance (KM)]])</f>
        <v>2.268993839835729</v>
      </c>
    </row>
    <row r="997" spans="1:27" x14ac:dyDescent="0.3">
      <c r="A997" t="s">
        <v>19</v>
      </c>
      <c r="B997" s="1" t="s">
        <v>1019</v>
      </c>
      <c r="C997" s="1" t="s">
        <v>2099</v>
      </c>
      <c r="D997" s="1" t="s">
        <v>1031</v>
      </c>
      <c r="E997" s="1" t="str">
        <f t="shared" si="61"/>
        <v>2024/01/01</v>
      </c>
      <c r="F997" s="1" t="s">
        <v>1029</v>
      </c>
      <c r="G997" t="str">
        <f t="shared" si="64"/>
        <v>2024/01/01</v>
      </c>
      <c r="H997" s="13" t="s">
        <v>2161</v>
      </c>
      <c r="I997" s="7">
        <f>(Table1[[#This Row],[Actual Arrival]]-Table1[[#This Row],[Ezpected_Arrival_After]])*24</f>
        <v>15.999999999941792</v>
      </c>
      <c r="J997" s="7">
        <f>(Table1[[#This Row],[Actual_Arrival After]]-Table1[[#This Row],[Ezpected_Arrival_After]])</f>
        <v>0</v>
      </c>
      <c r="K997" s="7">
        <f>IF(Table1[[#This Row],[Actual_Arrival After]]&lt;=Table1[[#This Row],[Ezpected_Arrival_After]],1,0)</f>
        <v>1</v>
      </c>
      <c r="L997" s="7">
        <f>(Table1[[#This Row],[Actual_Arrival After]]-Table1[[#This Row],[Dispatch_After]])</f>
        <v>0</v>
      </c>
      <c r="M997" t="s">
        <v>2027</v>
      </c>
      <c r="N997">
        <v>754</v>
      </c>
      <c r="O997" s="16">
        <v>2785</v>
      </c>
      <c r="P997" s="16">
        <v>572</v>
      </c>
      <c r="Q997">
        <v>1</v>
      </c>
      <c r="R997" t="str">
        <f t="shared" si="62"/>
        <v>OK</v>
      </c>
      <c r="S997" t="s">
        <v>2034</v>
      </c>
      <c r="T997" t="s">
        <v>2037</v>
      </c>
      <c r="U997" t="s">
        <v>2045</v>
      </c>
      <c r="V997" t="s">
        <v>2092</v>
      </c>
      <c r="W997" t="s">
        <v>2096</v>
      </c>
      <c r="X997">
        <v>4.5</v>
      </c>
      <c r="Y997">
        <f t="shared" si="63"/>
        <v>4.5</v>
      </c>
      <c r="Z997" s="14" t="str">
        <f>LEFT(Table1[[#This Row],[Rating After]],3)</f>
        <v>4.5</v>
      </c>
      <c r="AA997" s="11">
        <f>Table1[[#This Row],[Revenue ($)]]/(Table1[[#This Row],[Distance (KM)]])</f>
        <v>3.693633952254642</v>
      </c>
    </row>
    <row r="998" spans="1:27" x14ac:dyDescent="0.3">
      <c r="A998" t="s">
        <v>18</v>
      </c>
      <c r="B998" s="1" t="s">
        <v>1018</v>
      </c>
      <c r="C998" s="1" t="s">
        <v>2099</v>
      </c>
      <c r="D998" s="1" t="s">
        <v>1030</v>
      </c>
      <c r="E998" s="1" t="str">
        <f t="shared" si="61"/>
        <v>2024/01/01</v>
      </c>
      <c r="F998" s="1" t="s">
        <v>1028</v>
      </c>
      <c r="G998" t="str">
        <f t="shared" si="64"/>
        <v>2024/01/01</v>
      </c>
      <c r="H998" s="13" t="s">
        <v>2161</v>
      </c>
      <c r="I998" s="7">
        <f>(Table1[[#This Row],[Actual Arrival]]-Table1[[#This Row],[Ezpected_Arrival_After]])*24</f>
        <v>15</v>
      </c>
      <c r="J998" s="7">
        <f>(Table1[[#This Row],[Actual_Arrival After]]-Table1[[#This Row],[Ezpected_Arrival_After]])</f>
        <v>0</v>
      </c>
      <c r="K998" s="7">
        <f>IF(Table1[[#This Row],[Actual_Arrival After]]&lt;=Table1[[#This Row],[Ezpected_Arrival_After]],1,0)</f>
        <v>1</v>
      </c>
      <c r="L998" s="7">
        <f>(Table1[[#This Row],[Actual_Arrival After]]-Table1[[#This Row],[Dispatch_After]])</f>
        <v>0</v>
      </c>
      <c r="M998" t="s">
        <v>2028</v>
      </c>
      <c r="N998">
        <v>421</v>
      </c>
      <c r="O998" s="16">
        <v>4812</v>
      </c>
      <c r="P998" s="16">
        <v>758</v>
      </c>
      <c r="Q998">
        <v>20</v>
      </c>
      <c r="R998" t="str">
        <f t="shared" si="62"/>
        <v>OK</v>
      </c>
      <c r="S998" t="s">
        <v>2036</v>
      </c>
      <c r="T998" t="s">
        <v>2039</v>
      </c>
      <c r="U998" t="s">
        <v>2044</v>
      </c>
      <c r="V998" t="s">
        <v>2092</v>
      </c>
      <c r="W998" t="s">
        <v>2097</v>
      </c>
      <c r="X998">
        <v>4.7</v>
      </c>
      <c r="Y998">
        <f t="shared" si="63"/>
        <v>4.7</v>
      </c>
      <c r="Z998" s="14" t="str">
        <f>LEFT(Table1[[#This Row],[Rating After]],3)</f>
        <v>4.7</v>
      </c>
      <c r="AA998" s="11">
        <f>Table1[[#This Row],[Revenue ($)]]/(Table1[[#This Row],[Distance (KM)]])</f>
        <v>11.429928741092636</v>
      </c>
    </row>
    <row r="999" spans="1:27" x14ac:dyDescent="0.3">
      <c r="A999" t="s">
        <v>17</v>
      </c>
      <c r="B999" s="1" t="s">
        <v>1017</v>
      </c>
      <c r="C999" s="1" t="s">
        <v>2099</v>
      </c>
      <c r="D999" s="1" t="s">
        <v>1029</v>
      </c>
      <c r="E999" s="1" t="str">
        <f t="shared" si="61"/>
        <v>2024/01/01</v>
      </c>
      <c r="F999" s="1" t="s">
        <v>1027</v>
      </c>
      <c r="G999" t="str">
        <f t="shared" si="64"/>
        <v>2024/01/01</v>
      </c>
      <c r="H999" s="13" t="s">
        <v>2161</v>
      </c>
      <c r="I999" s="7">
        <f>(Table1[[#This Row],[Actual Arrival]]-Table1[[#This Row],[Ezpected_Arrival_After]])*24</f>
        <v>14.000000000058208</v>
      </c>
      <c r="J999" s="7">
        <f>(Table1[[#This Row],[Actual_Arrival After]]-Table1[[#This Row],[Ezpected_Arrival_After]])</f>
        <v>0</v>
      </c>
      <c r="K999" s="7">
        <f>IF(Table1[[#This Row],[Actual_Arrival After]]&lt;=Table1[[#This Row],[Ezpected_Arrival_After]],1,0)</f>
        <v>1</v>
      </c>
      <c r="L999" s="7">
        <f>(Table1[[#This Row],[Actual_Arrival After]]-Table1[[#This Row],[Dispatch_After]])</f>
        <v>0</v>
      </c>
      <c r="M999" t="s">
        <v>2029</v>
      </c>
      <c r="N999">
        <v>616</v>
      </c>
      <c r="O999" s="16">
        <v>3592</v>
      </c>
      <c r="P999" s="16">
        <v>241</v>
      </c>
      <c r="Q999">
        <v>22</v>
      </c>
      <c r="R999" t="str">
        <f t="shared" si="62"/>
        <v>OK</v>
      </c>
      <c r="S999" t="s">
        <v>2035</v>
      </c>
      <c r="T999" t="s">
        <v>2038</v>
      </c>
      <c r="U999" t="s">
        <v>2043</v>
      </c>
      <c r="V999" t="s">
        <v>2091</v>
      </c>
      <c r="W999" t="s">
        <v>2096</v>
      </c>
      <c r="X999">
        <v>4.7</v>
      </c>
      <c r="Y999">
        <f t="shared" si="63"/>
        <v>4.7</v>
      </c>
      <c r="Z999" s="14" t="str">
        <f>LEFT(Table1[[#This Row],[Rating After]],3)</f>
        <v>4.7</v>
      </c>
      <c r="AA999" s="11">
        <f>Table1[[#This Row],[Revenue ($)]]/(Table1[[#This Row],[Distance (KM)]])</f>
        <v>5.8311688311688314</v>
      </c>
    </row>
    <row r="1000" spans="1:27" x14ac:dyDescent="0.3">
      <c r="A1000" t="s">
        <v>16</v>
      </c>
      <c r="B1000" s="1" t="s">
        <v>1016</v>
      </c>
      <c r="C1000" s="1" t="s">
        <v>2099</v>
      </c>
      <c r="D1000" s="1" t="s">
        <v>1028</v>
      </c>
      <c r="E1000" s="1" t="str">
        <f t="shared" si="61"/>
        <v>2024/01/01</v>
      </c>
      <c r="F1000" s="1" t="s">
        <v>1026</v>
      </c>
      <c r="G1000" t="str">
        <f t="shared" si="64"/>
        <v>2024/01/01</v>
      </c>
      <c r="H1000" s="13" t="s">
        <v>2161</v>
      </c>
      <c r="I1000" s="7">
        <f>(Table1[[#This Row],[Actual Arrival]]-Table1[[#This Row],[Ezpected_Arrival_After]])*24</f>
        <v>12.999999999941792</v>
      </c>
      <c r="J1000" s="7">
        <f>(Table1[[#This Row],[Actual_Arrival After]]-Table1[[#This Row],[Ezpected_Arrival_After]])</f>
        <v>0</v>
      </c>
      <c r="K1000" s="7">
        <f>IF(Table1[[#This Row],[Actual_Arrival After]]&lt;=Table1[[#This Row],[Ezpected_Arrival_After]],1,0)</f>
        <v>1</v>
      </c>
      <c r="L1000" s="7">
        <f>(Table1[[#This Row],[Actual_Arrival After]]-Table1[[#This Row],[Dispatch_After]])</f>
        <v>0</v>
      </c>
      <c r="M1000" t="s">
        <v>2028</v>
      </c>
      <c r="N1000">
        <v>158</v>
      </c>
      <c r="O1000" s="16">
        <v>2456</v>
      </c>
      <c r="P1000" s="16">
        <v>778</v>
      </c>
      <c r="Q1000">
        <v>11</v>
      </c>
      <c r="R1000" t="str">
        <f t="shared" si="62"/>
        <v>OK</v>
      </c>
      <c r="S1000" t="s">
        <v>2034</v>
      </c>
      <c r="T1000" t="s">
        <v>2037</v>
      </c>
      <c r="U1000" t="s">
        <v>2042</v>
      </c>
      <c r="V1000" t="s">
        <v>2092</v>
      </c>
      <c r="W1000" t="s">
        <v>2096</v>
      </c>
      <c r="X1000">
        <v>4</v>
      </c>
      <c r="Y1000">
        <f t="shared" si="63"/>
        <v>4</v>
      </c>
      <c r="Z1000" s="14" t="str">
        <f>LEFT(Table1[[#This Row],[Rating After]],3)</f>
        <v>4</v>
      </c>
      <c r="AA1000" s="11">
        <f>Table1[[#This Row],[Revenue ($)]]/(Table1[[#This Row],[Distance (KM)]])</f>
        <v>15.544303797468354</v>
      </c>
    </row>
    <row r="1001" spans="1:27" x14ac:dyDescent="0.3">
      <c r="A1001" t="s">
        <v>15</v>
      </c>
      <c r="B1001" s="1" t="s">
        <v>1015</v>
      </c>
      <c r="C1001" s="1" t="s">
        <v>2099</v>
      </c>
      <c r="D1001" s="1" t="s">
        <v>1027</v>
      </c>
      <c r="E1001" s="1" t="str">
        <f t="shared" si="61"/>
        <v>2024/01/01</v>
      </c>
      <c r="F1001" s="1" t="s">
        <v>1025</v>
      </c>
      <c r="G1001" t="str">
        <f t="shared" si="64"/>
        <v>2024/01/01</v>
      </c>
      <c r="H1001" s="13" t="s">
        <v>2161</v>
      </c>
      <c r="I1001" s="7">
        <f>(Table1[[#This Row],[Actual Arrival]]-Table1[[#This Row],[Ezpected_Arrival_After]])*24</f>
        <v>12</v>
      </c>
      <c r="J1001" s="7">
        <f>(Table1[[#This Row],[Actual_Arrival After]]-Table1[[#This Row],[Ezpected_Arrival_After]])</f>
        <v>0</v>
      </c>
      <c r="K1001" s="7">
        <f>IF(Table1[[#This Row],[Actual_Arrival After]]&lt;=Table1[[#This Row],[Ezpected_Arrival_After]],1,0)</f>
        <v>1</v>
      </c>
      <c r="L1001" s="7">
        <f>(Table1[[#This Row],[Actual_Arrival After]]-Table1[[#This Row],[Dispatch_After]])</f>
        <v>0</v>
      </c>
      <c r="M1001" t="s">
        <v>2027</v>
      </c>
      <c r="N1001">
        <v>99</v>
      </c>
      <c r="O1001" s="16">
        <v>4210</v>
      </c>
      <c r="P1001" s="16">
        <v>445</v>
      </c>
      <c r="Q1001">
        <v>29</v>
      </c>
      <c r="R1001" t="str">
        <f t="shared" si="62"/>
        <v>OK</v>
      </c>
      <c r="S1001" t="s">
        <v>2033</v>
      </c>
      <c r="T1001" t="s">
        <v>2037</v>
      </c>
      <c r="U1001" t="s">
        <v>2041</v>
      </c>
      <c r="V1001" t="s">
        <v>2091</v>
      </c>
      <c r="W1001" t="s">
        <v>2096</v>
      </c>
      <c r="Y1001">
        <f t="shared" si="63"/>
        <v>4.3169491525423709</v>
      </c>
      <c r="Z1001" s="14" t="str">
        <f>LEFT(Table1[[#This Row],[Rating After]],3)</f>
        <v>4.3</v>
      </c>
      <c r="AA1001" s="11">
        <f>Table1[[#This Row],[Revenue ($)]]/(Table1[[#This Row],[Distance (KM)]])</f>
        <v>42.525252525252526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40F0-CD65-4841-98D3-9E20315CD563}">
  <dimension ref="A1:W162"/>
  <sheetViews>
    <sheetView workbookViewId="0">
      <selection activeCell="A3" sqref="A3:W162"/>
    </sheetView>
  </sheetViews>
  <sheetFormatPr defaultRowHeight="14.4" x14ac:dyDescent="0.3"/>
  <cols>
    <col min="1" max="1" width="12.21875" bestFit="1" customWidth="1"/>
    <col min="2" max="2" width="18.109375" bestFit="1" customWidth="1"/>
    <col min="3" max="3" width="15.77734375" bestFit="1" customWidth="1"/>
    <col min="4" max="4" width="18.109375" bestFit="1" customWidth="1"/>
    <col min="5" max="5" width="19.88671875" bestFit="1" customWidth="1"/>
    <col min="6" max="6" width="18.109375" bestFit="1" customWidth="1"/>
    <col min="7" max="7" width="22.6640625" bestFit="1" customWidth="1"/>
    <col min="8" max="8" width="15" bestFit="1" customWidth="1"/>
    <col min="9" max="9" width="17" bestFit="1" customWidth="1"/>
    <col min="10" max="10" width="13" bestFit="1" customWidth="1"/>
    <col min="11" max="11" width="15" bestFit="1" customWidth="1"/>
    <col min="12" max="12" width="13.33203125" bestFit="1" customWidth="1"/>
    <col min="13" max="13" width="13.5546875" bestFit="1" customWidth="1"/>
    <col min="14" max="14" width="21.88671875" bestFit="1" customWidth="1"/>
    <col min="15" max="15" width="16.21875" bestFit="1" customWidth="1"/>
    <col min="16" max="16" width="11.77734375" bestFit="1" customWidth="1"/>
    <col min="17" max="17" width="14.109375" bestFit="1" customWidth="1"/>
    <col min="18" max="18" width="10.44140625" bestFit="1" customWidth="1"/>
    <col min="19" max="19" width="15.77734375" bestFit="1" customWidth="1"/>
    <col min="20" max="20" width="14" bestFit="1" customWidth="1"/>
    <col min="21" max="21" width="9" bestFit="1" customWidth="1"/>
    <col min="22" max="22" width="13.21875" bestFit="1" customWidth="1"/>
    <col min="23" max="23" width="15.44140625" bestFit="1" customWidth="1"/>
  </cols>
  <sheetData>
    <row r="1" spans="1:23" x14ac:dyDescent="0.3">
      <c r="A1" s="12" t="s">
        <v>2160</v>
      </c>
    </row>
    <row r="3" spans="1:23" x14ac:dyDescent="0.3">
      <c r="A3" t="s">
        <v>0</v>
      </c>
      <c r="B3" t="s">
        <v>1</v>
      </c>
      <c r="C3" t="s">
        <v>2098</v>
      </c>
      <c r="D3" t="s">
        <v>2</v>
      </c>
      <c r="E3" t="s">
        <v>2141</v>
      </c>
      <c r="F3" t="s">
        <v>3</v>
      </c>
      <c r="G3" t="s">
        <v>2142</v>
      </c>
      <c r="H3" t="s">
        <v>2148</v>
      </c>
      <c r="I3" t="s">
        <v>2147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2143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2145</v>
      </c>
      <c r="W3" t="s">
        <v>2146</v>
      </c>
    </row>
    <row r="4" spans="1:23" x14ac:dyDescent="0.3">
      <c r="A4" t="s">
        <v>24</v>
      </c>
      <c r="B4" t="s">
        <v>1024</v>
      </c>
      <c r="C4" t="s">
        <v>2099</v>
      </c>
      <c r="D4" t="s">
        <v>1036</v>
      </c>
      <c r="E4" t="s">
        <v>2099</v>
      </c>
      <c r="F4" t="s">
        <v>1034</v>
      </c>
      <c r="G4" t="s">
        <v>2099</v>
      </c>
      <c r="H4">
        <v>2.0000000000582077</v>
      </c>
      <c r="I4">
        <v>1</v>
      </c>
      <c r="J4" t="s">
        <v>2031</v>
      </c>
      <c r="K4">
        <v>578</v>
      </c>
      <c r="L4">
        <v>1507</v>
      </c>
      <c r="M4">
        <v>551</v>
      </c>
      <c r="N4">
        <v>5</v>
      </c>
      <c r="O4" t="s">
        <v>2151</v>
      </c>
      <c r="P4" t="s">
        <v>2035</v>
      </c>
      <c r="Q4" t="s">
        <v>2037</v>
      </c>
      <c r="R4" t="s">
        <v>2050</v>
      </c>
      <c r="S4" t="s">
        <v>2092</v>
      </c>
      <c r="T4" t="s">
        <v>2096</v>
      </c>
      <c r="U4">
        <v>4.7</v>
      </c>
      <c r="V4">
        <v>4.7</v>
      </c>
      <c r="W4" t="s">
        <v>2152</v>
      </c>
    </row>
    <row r="5" spans="1:23" x14ac:dyDescent="0.3">
      <c r="A5" t="s">
        <v>32</v>
      </c>
      <c r="B5" t="s">
        <v>1032</v>
      </c>
      <c r="C5" t="s">
        <v>2099</v>
      </c>
      <c r="D5" t="s">
        <v>1044</v>
      </c>
      <c r="E5" t="s">
        <v>2100</v>
      </c>
      <c r="F5" t="s">
        <v>1042</v>
      </c>
      <c r="G5" t="s">
        <v>2100</v>
      </c>
      <c r="H5">
        <v>2.0000000000582077</v>
      </c>
      <c r="I5">
        <v>1</v>
      </c>
      <c r="J5" t="s">
        <v>2031</v>
      </c>
      <c r="K5">
        <v>73</v>
      </c>
      <c r="L5">
        <v>917</v>
      </c>
      <c r="M5">
        <v>444</v>
      </c>
      <c r="N5">
        <v>15</v>
      </c>
      <c r="O5" t="s">
        <v>2151</v>
      </c>
      <c r="P5" t="s">
        <v>2035</v>
      </c>
      <c r="Q5" t="s">
        <v>2037</v>
      </c>
      <c r="R5" t="s">
        <v>2055</v>
      </c>
      <c r="S5" t="s">
        <v>2093</v>
      </c>
      <c r="T5" t="s">
        <v>2096</v>
      </c>
      <c r="U5">
        <v>4.2</v>
      </c>
      <c r="V5">
        <v>4.2</v>
      </c>
      <c r="W5" t="s">
        <v>2153</v>
      </c>
    </row>
    <row r="6" spans="1:23" x14ac:dyDescent="0.3">
      <c r="A6" t="s">
        <v>35</v>
      </c>
      <c r="B6" t="s">
        <v>1035</v>
      </c>
      <c r="C6" t="s">
        <v>2099</v>
      </c>
      <c r="D6" t="s">
        <v>1047</v>
      </c>
      <c r="E6" t="s">
        <v>2100</v>
      </c>
      <c r="F6" t="s">
        <v>1045</v>
      </c>
      <c r="G6" t="s">
        <v>2100</v>
      </c>
      <c r="H6">
        <v>2.0000000000582077</v>
      </c>
      <c r="I6">
        <v>1</v>
      </c>
      <c r="J6" t="s">
        <v>2031</v>
      </c>
      <c r="K6">
        <v>254</v>
      </c>
      <c r="L6">
        <v>2837</v>
      </c>
      <c r="M6">
        <v>317</v>
      </c>
      <c r="N6">
        <v>7</v>
      </c>
      <c r="O6" t="s">
        <v>2151</v>
      </c>
      <c r="P6" t="s">
        <v>2033</v>
      </c>
      <c r="Q6" t="s">
        <v>2040</v>
      </c>
      <c r="R6" t="s">
        <v>2058</v>
      </c>
      <c r="S6" t="s">
        <v>2093</v>
      </c>
      <c r="T6" t="s">
        <v>2097</v>
      </c>
      <c r="U6">
        <v>3.8</v>
      </c>
      <c r="V6">
        <v>3.8</v>
      </c>
      <c r="W6" t="s">
        <v>2154</v>
      </c>
    </row>
    <row r="7" spans="1:23" x14ac:dyDescent="0.3">
      <c r="A7" t="s">
        <v>1011</v>
      </c>
      <c r="B7" t="s">
        <v>2011</v>
      </c>
      <c r="C7" t="s">
        <v>2140</v>
      </c>
      <c r="D7" t="s">
        <v>2023</v>
      </c>
      <c r="E7" t="s">
        <v>2155</v>
      </c>
      <c r="F7" t="s">
        <v>2021</v>
      </c>
      <c r="G7" t="s">
        <v>2140</v>
      </c>
      <c r="H7">
        <v>2.0000000000582077</v>
      </c>
      <c r="I7">
        <v>0</v>
      </c>
      <c r="J7" t="s">
        <v>2031</v>
      </c>
      <c r="K7">
        <v>525</v>
      </c>
      <c r="L7">
        <v>2325</v>
      </c>
      <c r="M7">
        <v>204</v>
      </c>
      <c r="N7">
        <v>5</v>
      </c>
      <c r="O7" t="s">
        <v>2151</v>
      </c>
      <c r="P7" t="s">
        <v>2034</v>
      </c>
      <c r="Q7" t="s">
        <v>2039</v>
      </c>
      <c r="R7" t="s">
        <v>2058</v>
      </c>
      <c r="S7" t="s">
        <v>2093</v>
      </c>
      <c r="T7" t="s">
        <v>2097</v>
      </c>
      <c r="U7">
        <v>3.8</v>
      </c>
      <c r="V7">
        <v>3.8</v>
      </c>
      <c r="W7" t="s">
        <v>2154</v>
      </c>
    </row>
    <row r="8" spans="1:23" x14ac:dyDescent="0.3">
      <c r="A8" t="s">
        <v>1010</v>
      </c>
      <c r="B8" t="s">
        <v>2010</v>
      </c>
      <c r="C8" t="s">
        <v>2140</v>
      </c>
      <c r="D8" t="s">
        <v>2022</v>
      </c>
      <c r="E8" t="s">
        <v>2140</v>
      </c>
      <c r="F8" t="s">
        <v>2020</v>
      </c>
      <c r="G8" t="s">
        <v>2140</v>
      </c>
      <c r="H8">
        <v>2.0000000000582077</v>
      </c>
      <c r="I8">
        <v>1</v>
      </c>
      <c r="J8" t="s">
        <v>2031</v>
      </c>
      <c r="K8">
        <v>843</v>
      </c>
      <c r="L8">
        <v>4658</v>
      </c>
      <c r="M8">
        <v>527</v>
      </c>
      <c r="N8">
        <v>29</v>
      </c>
      <c r="O8" t="s">
        <v>2151</v>
      </c>
      <c r="P8" t="s">
        <v>2036</v>
      </c>
      <c r="Q8" t="s">
        <v>2037</v>
      </c>
      <c r="R8" t="s">
        <v>2080</v>
      </c>
      <c r="S8" t="s">
        <v>2095</v>
      </c>
      <c r="T8" t="s">
        <v>2097</v>
      </c>
      <c r="U8">
        <v>4.2</v>
      </c>
      <c r="V8">
        <v>4.2</v>
      </c>
      <c r="W8" t="s">
        <v>2153</v>
      </c>
    </row>
    <row r="9" spans="1:23" x14ac:dyDescent="0.3">
      <c r="A9" t="s">
        <v>49</v>
      </c>
      <c r="B9" t="s">
        <v>1049</v>
      </c>
      <c r="C9" t="s">
        <v>2100</v>
      </c>
      <c r="D9" t="s">
        <v>1061</v>
      </c>
      <c r="E9" t="s">
        <v>2100</v>
      </c>
      <c r="F9" t="s">
        <v>1059</v>
      </c>
      <c r="G9" t="s">
        <v>2100</v>
      </c>
      <c r="H9">
        <v>1.9999999998835847</v>
      </c>
      <c r="I9">
        <v>1</v>
      </c>
      <c r="J9" t="s">
        <v>2031</v>
      </c>
      <c r="K9">
        <v>154</v>
      </c>
      <c r="L9">
        <v>2786</v>
      </c>
      <c r="M9">
        <v>319</v>
      </c>
      <c r="N9">
        <v>15</v>
      </c>
      <c r="O9" t="s">
        <v>2151</v>
      </c>
      <c r="P9" t="s">
        <v>2035</v>
      </c>
      <c r="Q9" t="s">
        <v>2037</v>
      </c>
      <c r="R9" t="s">
        <v>2042</v>
      </c>
      <c r="S9" t="s">
        <v>2091</v>
      </c>
      <c r="T9" t="s">
        <v>2096</v>
      </c>
      <c r="U9">
        <v>4.2</v>
      </c>
      <c r="V9">
        <v>4.2</v>
      </c>
      <c r="W9" t="s">
        <v>2153</v>
      </c>
    </row>
    <row r="10" spans="1:23" x14ac:dyDescent="0.3">
      <c r="A10" t="s">
        <v>1008</v>
      </c>
      <c r="B10" t="s">
        <v>2008</v>
      </c>
      <c r="C10" t="s">
        <v>2140</v>
      </c>
      <c r="D10" t="s">
        <v>2020</v>
      </c>
      <c r="E10" t="s">
        <v>2140</v>
      </c>
      <c r="F10" t="s">
        <v>2018</v>
      </c>
      <c r="G10" t="s">
        <v>2140</v>
      </c>
      <c r="H10">
        <v>2.0000000000582077</v>
      </c>
      <c r="I10">
        <v>1</v>
      </c>
      <c r="J10" t="s">
        <v>2031</v>
      </c>
      <c r="K10">
        <v>426</v>
      </c>
      <c r="L10">
        <v>3403</v>
      </c>
      <c r="M10">
        <v>215</v>
      </c>
      <c r="N10">
        <v>11</v>
      </c>
      <c r="O10" t="s">
        <v>2151</v>
      </c>
      <c r="P10" t="s">
        <v>2035</v>
      </c>
      <c r="Q10" t="s">
        <v>2037</v>
      </c>
      <c r="R10" t="s">
        <v>2059</v>
      </c>
      <c r="S10" t="s">
        <v>2092</v>
      </c>
      <c r="T10" t="s">
        <v>2097</v>
      </c>
      <c r="U10">
        <v>4.2</v>
      </c>
      <c r="V10">
        <v>4.2</v>
      </c>
      <c r="W10" t="s">
        <v>2153</v>
      </c>
    </row>
    <row r="11" spans="1:23" x14ac:dyDescent="0.3">
      <c r="A11" t="s">
        <v>55</v>
      </c>
      <c r="B11" t="s">
        <v>1055</v>
      </c>
      <c r="C11" t="s">
        <v>2100</v>
      </c>
      <c r="D11" t="s">
        <v>1067</v>
      </c>
      <c r="E11" t="s">
        <v>2101</v>
      </c>
      <c r="F11" t="s">
        <v>1065</v>
      </c>
      <c r="G11" t="s">
        <v>2101</v>
      </c>
      <c r="H11">
        <v>1.9999999998835847</v>
      </c>
      <c r="I11">
        <v>1</v>
      </c>
      <c r="J11" t="s">
        <v>2031</v>
      </c>
      <c r="K11">
        <v>872</v>
      </c>
      <c r="L11">
        <v>1540</v>
      </c>
      <c r="M11">
        <v>484</v>
      </c>
      <c r="N11">
        <v>23</v>
      </c>
      <c r="O11" t="s">
        <v>2151</v>
      </c>
      <c r="P11" t="s">
        <v>2033</v>
      </c>
      <c r="Q11" t="s">
        <v>2040</v>
      </c>
      <c r="R11" t="s">
        <v>2071</v>
      </c>
      <c r="S11" t="s">
        <v>2092</v>
      </c>
      <c r="T11" t="s">
        <v>2097</v>
      </c>
      <c r="V11">
        <v>4.280555555555555</v>
      </c>
      <c r="W11" t="s">
        <v>2153</v>
      </c>
    </row>
    <row r="12" spans="1:23" x14ac:dyDescent="0.3">
      <c r="A12" t="s">
        <v>65</v>
      </c>
      <c r="B12" t="s">
        <v>1065</v>
      </c>
      <c r="C12" t="s">
        <v>2101</v>
      </c>
      <c r="D12" t="s">
        <v>1077</v>
      </c>
      <c r="E12" t="s">
        <v>2101</v>
      </c>
      <c r="F12" t="s">
        <v>1075</v>
      </c>
      <c r="G12" t="s">
        <v>2101</v>
      </c>
      <c r="H12">
        <v>2.0000000000582077</v>
      </c>
      <c r="I12">
        <v>1</v>
      </c>
      <c r="J12" t="s">
        <v>2031</v>
      </c>
      <c r="K12">
        <v>389</v>
      </c>
      <c r="L12">
        <v>991</v>
      </c>
      <c r="M12">
        <v>765</v>
      </c>
      <c r="N12">
        <v>4</v>
      </c>
      <c r="O12" t="s">
        <v>2151</v>
      </c>
      <c r="P12" t="s">
        <v>2036</v>
      </c>
      <c r="Q12" t="s">
        <v>2040</v>
      </c>
      <c r="R12" t="s">
        <v>2070</v>
      </c>
      <c r="S12" t="s">
        <v>2094</v>
      </c>
      <c r="T12" t="s">
        <v>2096</v>
      </c>
      <c r="U12">
        <v>4.7</v>
      </c>
      <c r="V12">
        <v>4.7</v>
      </c>
      <c r="W12" t="s">
        <v>2152</v>
      </c>
    </row>
    <row r="13" spans="1:23" x14ac:dyDescent="0.3">
      <c r="A13" t="s">
        <v>70</v>
      </c>
      <c r="B13" t="s">
        <v>1070</v>
      </c>
      <c r="C13" t="s">
        <v>2101</v>
      </c>
      <c r="D13" t="s">
        <v>1082</v>
      </c>
      <c r="E13" t="s">
        <v>2101</v>
      </c>
      <c r="F13" t="s">
        <v>1080</v>
      </c>
      <c r="G13" t="s">
        <v>2101</v>
      </c>
      <c r="H13">
        <v>1.9999999998835847</v>
      </c>
      <c r="I13">
        <v>1</v>
      </c>
      <c r="J13" t="s">
        <v>2031</v>
      </c>
      <c r="K13">
        <v>625</v>
      </c>
      <c r="L13">
        <v>1520</v>
      </c>
      <c r="M13">
        <v>688</v>
      </c>
      <c r="N13">
        <v>15</v>
      </c>
      <c r="O13" t="s">
        <v>2151</v>
      </c>
      <c r="P13" t="s">
        <v>2034</v>
      </c>
      <c r="Q13" t="s">
        <v>2037</v>
      </c>
      <c r="R13" t="s">
        <v>2048</v>
      </c>
      <c r="S13" t="s">
        <v>2092</v>
      </c>
      <c r="T13" t="s">
        <v>2096</v>
      </c>
      <c r="U13">
        <v>4.5</v>
      </c>
      <c r="V13">
        <v>4.5</v>
      </c>
      <c r="W13" t="s">
        <v>2156</v>
      </c>
    </row>
    <row r="14" spans="1:23" x14ac:dyDescent="0.3">
      <c r="A14" t="s">
        <v>71</v>
      </c>
      <c r="B14" t="s">
        <v>1071</v>
      </c>
      <c r="C14" t="s">
        <v>2101</v>
      </c>
      <c r="D14" t="s">
        <v>1083</v>
      </c>
      <c r="E14" t="s">
        <v>2101</v>
      </c>
      <c r="F14" t="s">
        <v>1081</v>
      </c>
      <c r="G14" t="s">
        <v>2101</v>
      </c>
      <c r="H14">
        <v>2.0000000000582077</v>
      </c>
      <c r="I14">
        <v>1</v>
      </c>
      <c r="J14" t="s">
        <v>2031</v>
      </c>
      <c r="K14">
        <v>477</v>
      </c>
      <c r="L14">
        <v>3109</v>
      </c>
      <c r="M14">
        <v>163</v>
      </c>
      <c r="N14">
        <v>9</v>
      </c>
      <c r="O14" t="s">
        <v>2151</v>
      </c>
      <c r="P14" t="s">
        <v>2033</v>
      </c>
      <c r="Q14" t="s">
        <v>2037</v>
      </c>
      <c r="R14" t="s">
        <v>2063</v>
      </c>
      <c r="S14" t="s">
        <v>2095</v>
      </c>
      <c r="T14" t="s">
        <v>2097</v>
      </c>
      <c r="U14">
        <v>4.2</v>
      </c>
      <c r="V14">
        <v>4.2</v>
      </c>
      <c r="W14" t="s">
        <v>2153</v>
      </c>
    </row>
    <row r="15" spans="1:23" x14ac:dyDescent="0.3">
      <c r="A15" t="s">
        <v>79</v>
      </c>
      <c r="B15" t="s">
        <v>1079</v>
      </c>
      <c r="C15" t="s">
        <v>2101</v>
      </c>
      <c r="D15" t="s">
        <v>1091</v>
      </c>
      <c r="E15" t="s">
        <v>2102</v>
      </c>
      <c r="F15" t="s">
        <v>1089</v>
      </c>
      <c r="G15" t="s">
        <v>2102</v>
      </c>
      <c r="H15">
        <v>1.9999999998835847</v>
      </c>
      <c r="I15">
        <v>1</v>
      </c>
      <c r="J15" t="s">
        <v>2031</v>
      </c>
      <c r="K15">
        <v>718</v>
      </c>
      <c r="L15">
        <v>2801</v>
      </c>
      <c r="M15">
        <v>296</v>
      </c>
      <c r="N15">
        <v>13</v>
      </c>
      <c r="O15" t="s">
        <v>2151</v>
      </c>
      <c r="P15" t="s">
        <v>2035</v>
      </c>
      <c r="Q15" t="s">
        <v>2040</v>
      </c>
      <c r="R15" t="s">
        <v>2055</v>
      </c>
      <c r="S15" t="s">
        <v>2091</v>
      </c>
      <c r="T15" t="s">
        <v>2097</v>
      </c>
      <c r="V15">
        <v>4.2415584415584409</v>
      </c>
      <c r="W15" t="s">
        <v>2153</v>
      </c>
    </row>
    <row r="16" spans="1:23" x14ac:dyDescent="0.3">
      <c r="A16" t="s">
        <v>109</v>
      </c>
      <c r="B16" t="s">
        <v>1109</v>
      </c>
      <c r="C16" t="s">
        <v>2102</v>
      </c>
      <c r="D16" t="s">
        <v>1121</v>
      </c>
      <c r="E16" t="s">
        <v>2103</v>
      </c>
      <c r="F16" t="s">
        <v>1119</v>
      </c>
      <c r="G16" t="s">
        <v>2103</v>
      </c>
      <c r="H16">
        <v>1.9999999998835847</v>
      </c>
      <c r="I16">
        <v>1</v>
      </c>
      <c r="J16" t="s">
        <v>2031</v>
      </c>
      <c r="K16">
        <v>264</v>
      </c>
      <c r="L16">
        <v>3471</v>
      </c>
      <c r="M16">
        <v>615</v>
      </c>
      <c r="N16">
        <v>11</v>
      </c>
      <c r="O16" t="s">
        <v>2151</v>
      </c>
      <c r="P16" t="s">
        <v>2034</v>
      </c>
      <c r="Q16" t="s">
        <v>2039</v>
      </c>
      <c r="R16" t="s">
        <v>2065</v>
      </c>
      <c r="S16" t="s">
        <v>2094</v>
      </c>
      <c r="T16" t="s">
        <v>2097</v>
      </c>
      <c r="U16">
        <v>3.8</v>
      </c>
      <c r="V16">
        <v>3.8</v>
      </c>
      <c r="W16" t="s">
        <v>2154</v>
      </c>
    </row>
    <row r="17" spans="1:23" x14ac:dyDescent="0.3">
      <c r="A17" t="s">
        <v>110</v>
      </c>
      <c r="B17" t="s">
        <v>1110</v>
      </c>
      <c r="C17" t="s">
        <v>2102</v>
      </c>
      <c r="D17" t="s">
        <v>1122</v>
      </c>
      <c r="E17" t="s">
        <v>2103</v>
      </c>
      <c r="F17" t="s">
        <v>1120</v>
      </c>
      <c r="G17" t="s">
        <v>2103</v>
      </c>
      <c r="H17">
        <v>2.0000000000582077</v>
      </c>
      <c r="I17">
        <v>1</v>
      </c>
      <c r="J17" t="s">
        <v>2031</v>
      </c>
      <c r="K17">
        <v>638</v>
      </c>
      <c r="L17">
        <v>2487</v>
      </c>
      <c r="M17">
        <v>681</v>
      </c>
      <c r="N17">
        <v>27</v>
      </c>
      <c r="O17" t="s">
        <v>2151</v>
      </c>
      <c r="P17" t="s">
        <v>2034</v>
      </c>
      <c r="Q17" t="s">
        <v>2038</v>
      </c>
      <c r="R17" t="s">
        <v>2050</v>
      </c>
      <c r="S17" t="s">
        <v>2092</v>
      </c>
      <c r="T17" t="s">
        <v>2097</v>
      </c>
      <c r="U17">
        <v>3.8</v>
      </c>
      <c r="V17">
        <v>3.8</v>
      </c>
      <c r="W17" t="s">
        <v>2154</v>
      </c>
    </row>
    <row r="18" spans="1:23" x14ac:dyDescent="0.3">
      <c r="A18" t="s">
        <v>1000</v>
      </c>
      <c r="B18" t="s">
        <v>2000</v>
      </c>
      <c r="C18" t="s">
        <v>2140</v>
      </c>
      <c r="D18" t="s">
        <v>2012</v>
      </c>
      <c r="E18" t="s">
        <v>2140</v>
      </c>
      <c r="F18" t="s">
        <v>2010</v>
      </c>
      <c r="G18" t="s">
        <v>2140</v>
      </c>
      <c r="H18">
        <v>1.9999999998835847</v>
      </c>
      <c r="I18">
        <v>1</v>
      </c>
      <c r="J18" t="s">
        <v>2031</v>
      </c>
      <c r="K18">
        <v>930</v>
      </c>
      <c r="L18">
        <v>3743</v>
      </c>
      <c r="M18">
        <v>136</v>
      </c>
      <c r="N18">
        <v>29</v>
      </c>
      <c r="O18" t="s">
        <v>2151</v>
      </c>
      <c r="P18" t="s">
        <v>2033</v>
      </c>
      <c r="Q18" t="s">
        <v>2037</v>
      </c>
      <c r="R18" t="s">
        <v>2043</v>
      </c>
      <c r="S18" t="s">
        <v>2092</v>
      </c>
      <c r="T18" t="s">
        <v>2096</v>
      </c>
      <c r="V18">
        <v>4.2649999999999979</v>
      </c>
      <c r="W18" t="s">
        <v>2153</v>
      </c>
    </row>
    <row r="19" spans="1:23" x14ac:dyDescent="0.3">
      <c r="A19" t="s">
        <v>120</v>
      </c>
      <c r="B19" t="s">
        <v>1120</v>
      </c>
      <c r="C19" t="s">
        <v>2103</v>
      </c>
      <c r="D19" t="s">
        <v>1132</v>
      </c>
      <c r="E19" t="s">
        <v>2103</v>
      </c>
      <c r="F19" t="s">
        <v>1130</v>
      </c>
      <c r="G19" t="s">
        <v>2103</v>
      </c>
      <c r="H19">
        <v>2.0000000000582077</v>
      </c>
      <c r="I19">
        <v>1</v>
      </c>
      <c r="J19" t="s">
        <v>2031</v>
      </c>
      <c r="K19">
        <v>277</v>
      </c>
      <c r="L19">
        <v>4930</v>
      </c>
      <c r="M19">
        <v>364</v>
      </c>
      <c r="N19">
        <v>11</v>
      </c>
      <c r="O19" t="s">
        <v>2151</v>
      </c>
      <c r="P19" t="s">
        <v>2034</v>
      </c>
      <c r="Q19" t="s">
        <v>2040</v>
      </c>
      <c r="R19" t="s">
        <v>2073</v>
      </c>
      <c r="S19" t="s">
        <v>2092</v>
      </c>
      <c r="T19" t="s">
        <v>2096</v>
      </c>
      <c r="V19">
        <v>4.2649999999999979</v>
      </c>
      <c r="W19" t="s">
        <v>2153</v>
      </c>
    </row>
    <row r="20" spans="1:23" x14ac:dyDescent="0.3">
      <c r="A20" t="s">
        <v>130</v>
      </c>
      <c r="B20" t="s">
        <v>1130</v>
      </c>
      <c r="C20" t="s">
        <v>2103</v>
      </c>
      <c r="D20" t="s">
        <v>1142</v>
      </c>
      <c r="E20" t="s">
        <v>2104</v>
      </c>
      <c r="F20" t="s">
        <v>1140</v>
      </c>
      <c r="G20" t="s">
        <v>2104</v>
      </c>
      <c r="H20">
        <v>1.9999999998835847</v>
      </c>
      <c r="I20">
        <v>1</v>
      </c>
      <c r="J20" t="s">
        <v>2031</v>
      </c>
      <c r="K20">
        <v>406</v>
      </c>
      <c r="L20">
        <v>3470</v>
      </c>
      <c r="M20">
        <v>627</v>
      </c>
      <c r="N20">
        <v>28</v>
      </c>
      <c r="O20" t="s">
        <v>2151</v>
      </c>
      <c r="P20" t="s">
        <v>2035</v>
      </c>
      <c r="Q20" t="s">
        <v>2040</v>
      </c>
      <c r="R20" t="s">
        <v>2080</v>
      </c>
      <c r="S20" t="s">
        <v>2094</v>
      </c>
      <c r="T20" t="s">
        <v>2097</v>
      </c>
      <c r="U20">
        <v>4.5</v>
      </c>
      <c r="V20">
        <v>4.5</v>
      </c>
      <c r="W20" t="s">
        <v>2156</v>
      </c>
    </row>
    <row r="21" spans="1:23" x14ac:dyDescent="0.3">
      <c r="A21" t="s">
        <v>133</v>
      </c>
      <c r="B21" t="s">
        <v>1133</v>
      </c>
      <c r="C21" t="s">
        <v>2103</v>
      </c>
      <c r="D21" t="s">
        <v>1145</v>
      </c>
      <c r="E21" t="s">
        <v>2104</v>
      </c>
      <c r="F21" t="s">
        <v>1143</v>
      </c>
      <c r="G21" t="s">
        <v>2104</v>
      </c>
      <c r="H21">
        <v>1.9999999998835847</v>
      </c>
      <c r="I21">
        <v>1</v>
      </c>
      <c r="J21" t="s">
        <v>2031</v>
      </c>
      <c r="K21">
        <v>229</v>
      </c>
      <c r="L21">
        <v>792</v>
      </c>
      <c r="M21">
        <v>461</v>
      </c>
      <c r="N21">
        <v>27</v>
      </c>
      <c r="O21" t="s">
        <v>2151</v>
      </c>
      <c r="P21" t="s">
        <v>2035</v>
      </c>
      <c r="Q21" t="s">
        <v>2037</v>
      </c>
      <c r="R21" t="s">
        <v>2073</v>
      </c>
      <c r="S21" t="s">
        <v>2093</v>
      </c>
      <c r="T21" t="s">
        <v>2097</v>
      </c>
      <c r="U21">
        <v>4.2</v>
      </c>
      <c r="V21">
        <v>4.2</v>
      </c>
      <c r="W21" t="s">
        <v>2153</v>
      </c>
    </row>
    <row r="22" spans="1:23" x14ac:dyDescent="0.3">
      <c r="A22" t="s">
        <v>137</v>
      </c>
      <c r="B22" t="s">
        <v>1137</v>
      </c>
      <c r="C22" t="s">
        <v>2104</v>
      </c>
      <c r="D22" t="s">
        <v>1149</v>
      </c>
      <c r="E22" t="s">
        <v>2104</v>
      </c>
      <c r="F22" t="s">
        <v>1147</v>
      </c>
      <c r="G22" t="s">
        <v>2104</v>
      </c>
      <c r="H22">
        <v>2.0000000000582077</v>
      </c>
      <c r="I22">
        <v>1</v>
      </c>
      <c r="J22" t="s">
        <v>2031</v>
      </c>
      <c r="K22">
        <v>663</v>
      </c>
      <c r="L22">
        <v>1084</v>
      </c>
      <c r="M22">
        <v>506</v>
      </c>
      <c r="N22">
        <v>24</v>
      </c>
      <c r="O22" t="s">
        <v>2151</v>
      </c>
      <c r="P22" t="s">
        <v>2036</v>
      </c>
      <c r="Q22" t="s">
        <v>2038</v>
      </c>
      <c r="R22" t="s">
        <v>2068</v>
      </c>
      <c r="S22" t="s">
        <v>2092</v>
      </c>
      <c r="T22" t="s">
        <v>2097</v>
      </c>
      <c r="U22">
        <v>4.7</v>
      </c>
      <c r="V22">
        <v>4.7</v>
      </c>
      <c r="W22" t="s">
        <v>2152</v>
      </c>
    </row>
    <row r="23" spans="1:23" x14ac:dyDescent="0.3">
      <c r="A23" t="s">
        <v>139</v>
      </c>
      <c r="B23" t="s">
        <v>1139</v>
      </c>
      <c r="C23" t="s">
        <v>2104</v>
      </c>
      <c r="D23" t="s">
        <v>1151</v>
      </c>
      <c r="E23" t="s">
        <v>2104</v>
      </c>
      <c r="F23" t="s">
        <v>1149</v>
      </c>
      <c r="G23" t="s">
        <v>2104</v>
      </c>
      <c r="H23">
        <v>1.9999999998835847</v>
      </c>
      <c r="I23">
        <v>1</v>
      </c>
      <c r="J23" t="s">
        <v>2031</v>
      </c>
      <c r="K23">
        <v>213</v>
      </c>
      <c r="L23">
        <v>697</v>
      </c>
      <c r="M23">
        <v>56</v>
      </c>
      <c r="N23">
        <v>18</v>
      </c>
      <c r="O23" t="s">
        <v>2151</v>
      </c>
      <c r="P23" t="s">
        <v>2033</v>
      </c>
      <c r="Q23" t="s">
        <v>2038</v>
      </c>
      <c r="R23" t="s">
        <v>2044</v>
      </c>
      <c r="S23" t="s">
        <v>2094</v>
      </c>
      <c r="T23" t="s">
        <v>2096</v>
      </c>
      <c r="V23">
        <v>4.1939759036144579</v>
      </c>
      <c r="W23" t="s">
        <v>2157</v>
      </c>
    </row>
    <row r="24" spans="1:23" x14ac:dyDescent="0.3">
      <c r="A24" t="s">
        <v>146</v>
      </c>
      <c r="B24" t="s">
        <v>1146</v>
      </c>
      <c r="C24" t="s">
        <v>2104</v>
      </c>
      <c r="D24" t="s">
        <v>1158</v>
      </c>
      <c r="E24" t="s">
        <v>2104</v>
      </c>
      <c r="F24" t="s">
        <v>1156</v>
      </c>
      <c r="G24" t="s">
        <v>2104</v>
      </c>
      <c r="H24">
        <v>2.0000000000582077</v>
      </c>
      <c r="I24">
        <v>1</v>
      </c>
      <c r="J24" t="s">
        <v>2031</v>
      </c>
      <c r="K24">
        <v>62</v>
      </c>
      <c r="L24">
        <v>1521</v>
      </c>
      <c r="M24">
        <v>279</v>
      </c>
      <c r="N24">
        <v>26</v>
      </c>
      <c r="O24" t="s">
        <v>2151</v>
      </c>
      <c r="P24" t="s">
        <v>2036</v>
      </c>
      <c r="Q24" t="s">
        <v>2040</v>
      </c>
      <c r="R24" t="s">
        <v>2041</v>
      </c>
      <c r="S24" t="s">
        <v>2095</v>
      </c>
      <c r="T24" t="s">
        <v>2096</v>
      </c>
      <c r="U24">
        <v>3.8</v>
      </c>
      <c r="V24">
        <v>3.8</v>
      </c>
      <c r="W24" t="s">
        <v>2154</v>
      </c>
    </row>
    <row r="25" spans="1:23" x14ac:dyDescent="0.3">
      <c r="A25" t="s">
        <v>148</v>
      </c>
      <c r="B25" t="s">
        <v>1148</v>
      </c>
      <c r="C25" t="s">
        <v>2104</v>
      </c>
      <c r="D25" t="s">
        <v>1160</v>
      </c>
      <c r="E25" t="s">
        <v>2105</v>
      </c>
      <c r="F25" t="s">
        <v>1158</v>
      </c>
      <c r="G25" t="s">
        <v>2104</v>
      </c>
      <c r="H25">
        <v>1.9999999998835847</v>
      </c>
      <c r="I25">
        <v>0</v>
      </c>
      <c r="J25" t="s">
        <v>2031</v>
      </c>
      <c r="K25">
        <v>309</v>
      </c>
      <c r="L25">
        <v>2558</v>
      </c>
      <c r="M25">
        <v>527</v>
      </c>
      <c r="N25">
        <v>12</v>
      </c>
      <c r="O25" t="s">
        <v>2151</v>
      </c>
      <c r="P25" t="s">
        <v>2035</v>
      </c>
      <c r="Q25" t="s">
        <v>2039</v>
      </c>
      <c r="R25" t="s">
        <v>2044</v>
      </c>
      <c r="S25" t="s">
        <v>2094</v>
      </c>
      <c r="T25" t="s">
        <v>2097</v>
      </c>
      <c r="U25">
        <v>4.2</v>
      </c>
      <c r="V25">
        <v>4.2</v>
      </c>
      <c r="W25" t="s">
        <v>2153</v>
      </c>
    </row>
    <row r="26" spans="1:23" x14ac:dyDescent="0.3">
      <c r="A26" t="s">
        <v>154</v>
      </c>
      <c r="B26" t="s">
        <v>1154</v>
      </c>
      <c r="C26" t="s">
        <v>2104</v>
      </c>
      <c r="D26" t="s">
        <v>1166</v>
      </c>
      <c r="E26" t="s">
        <v>2105</v>
      </c>
      <c r="F26" t="s">
        <v>1164</v>
      </c>
      <c r="G26" t="s">
        <v>2105</v>
      </c>
      <c r="H26">
        <v>1.9999999998835847</v>
      </c>
      <c r="I26">
        <v>1</v>
      </c>
      <c r="J26" t="s">
        <v>2031</v>
      </c>
      <c r="K26">
        <v>960</v>
      </c>
      <c r="L26">
        <v>4693</v>
      </c>
      <c r="M26">
        <v>148</v>
      </c>
      <c r="N26">
        <v>15</v>
      </c>
      <c r="O26" t="s">
        <v>2151</v>
      </c>
      <c r="P26" t="s">
        <v>2035</v>
      </c>
      <c r="Q26" t="s">
        <v>2040</v>
      </c>
      <c r="R26" t="s">
        <v>2059</v>
      </c>
      <c r="S26" t="s">
        <v>2091</v>
      </c>
      <c r="T26" t="s">
        <v>2096</v>
      </c>
      <c r="U26">
        <v>4.5</v>
      </c>
      <c r="V26">
        <v>4.5</v>
      </c>
      <c r="W26" t="s">
        <v>2156</v>
      </c>
    </row>
    <row r="27" spans="1:23" x14ac:dyDescent="0.3">
      <c r="A27" t="s">
        <v>991</v>
      </c>
      <c r="B27" t="s">
        <v>1991</v>
      </c>
      <c r="C27" t="s">
        <v>2139</v>
      </c>
      <c r="D27" t="s">
        <v>2003</v>
      </c>
      <c r="E27" t="s">
        <v>2140</v>
      </c>
      <c r="F27" t="s">
        <v>2001</v>
      </c>
      <c r="G27" t="s">
        <v>2140</v>
      </c>
      <c r="H27">
        <v>1.9999999998835847</v>
      </c>
      <c r="I27">
        <v>1</v>
      </c>
      <c r="J27" t="s">
        <v>2031</v>
      </c>
      <c r="K27">
        <v>455</v>
      </c>
      <c r="L27">
        <v>668</v>
      </c>
      <c r="M27">
        <v>419</v>
      </c>
      <c r="N27">
        <v>20</v>
      </c>
      <c r="O27" t="s">
        <v>2151</v>
      </c>
      <c r="P27" t="s">
        <v>2036</v>
      </c>
      <c r="Q27" t="s">
        <v>2040</v>
      </c>
      <c r="R27" t="s">
        <v>2050</v>
      </c>
      <c r="S27" t="s">
        <v>2094</v>
      </c>
      <c r="T27" t="s">
        <v>2096</v>
      </c>
      <c r="U27">
        <v>4</v>
      </c>
      <c r="V27">
        <v>4</v>
      </c>
      <c r="W27" t="s">
        <v>2158</v>
      </c>
    </row>
    <row r="28" spans="1:23" x14ac:dyDescent="0.3">
      <c r="A28" t="s">
        <v>158</v>
      </c>
      <c r="B28" t="s">
        <v>1158</v>
      </c>
      <c r="C28" t="s">
        <v>2104</v>
      </c>
      <c r="D28" t="s">
        <v>1170</v>
      </c>
      <c r="E28" t="s">
        <v>2105</v>
      </c>
      <c r="F28" t="s">
        <v>1168</v>
      </c>
      <c r="G28" t="s">
        <v>2105</v>
      </c>
      <c r="H28">
        <v>2.0000000000582077</v>
      </c>
      <c r="I28">
        <v>1</v>
      </c>
      <c r="J28" t="s">
        <v>2031</v>
      </c>
      <c r="K28">
        <v>926</v>
      </c>
      <c r="L28">
        <v>3444</v>
      </c>
      <c r="M28">
        <v>197</v>
      </c>
      <c r="N28">
        <v>15</v>
      </c>
      <c r="O28" t="s">
        <v>2151</v>
      </c>
      <c r="P28" t="s">
        <v>2035</v>
      </c>
      <c r="Q28" t="s">
        <v>2037</v>
      </c>
      <c r="R28" t="s">
        <v>2079</v>
      </c>
      <c r="S28" t="s">
        <v>2094</v>
      </c>
      <c r="T28" t="s">
        <v>2097</v>
      </c>
      <c r="U28">
        <v>4</v>
      </c>
      <c r="V28">
        <v>4</v>
      </c>
      <c r="W28" t="s">
        <v>2158</v>
      </c>
    </row>
    <row r="29" spans="1:23" x14ac:dyDescent="0.3">
      <c r="A29" t="s">
        <v>163</v>
      </c>
      <c r="B29" t="s">
        <v>1163</v>
      </c>
      <c r="C29" t="s">
        <v>2105</v>
      </c>
      <c r="D29" t="s">
        <v>1175</v>
      </c>
      <c r="E29" t="s">
        <v>2105</v>
      </c>
      <c r="F29" t="s">
        <v>1173</v>
      </c>
      <c r="G29" t="s">
        <v>2105</v>
      </c>
      <c r="H29">
        <v>1.9999999998835847</v>
      </c>
      <c r="I29">
        <v>1</v>
      </c>
      <c r="J29" t="s">
        <v>2031</v>
      </c>
      <c r="K29">
        <v>155</v>
      </c>
      <c r="L29">
        <v>4324</v>
      </c>
      <c r="M29">
        <v>546</v>
      </c>
      <c r="N29">
        <v>5</v>
      </c>
      <c r="O29" t="s">
        <v>2151</v>
      </c>
      <c r="P29" t="s">
        <v>2033</v>
      </c>
      <c r="Q29" t="s">
        <v>2039</v>
      </c>
      <c r="R29" t="s">
        <v>2048</v>
      </c>
      <c r="S29" t="s">
        <v>2092</v>
      </c>
      <c r="T29" t="s">
        <v>2096</v>
      </c>
      <c r="U29">
        <v>4.7</v>
      </c>
      <c r="V29">
        <v>4.7</v>
      </c>
      <c r="W29" t="s">
        <v>2152</v>
      </c>
    </row>
    <row r="30" spans="1:23" x14ac:dyDescent="0.3">
      <c r="A30" t="s">
        <v>177</v>
      </c>
      <c r="B30" t="s">
        <v>1177</v>
      </c>
      <c r="C30" t="s">
        <v>2105</v>
      </c>
      <c r="D30" t="s">
        <v>1189</v>
      </c>
      <c r="E30" t="s">
        <v>2106</v>
      </c>
      <c r="F30" t="s">
        <v>1187</v>
      </c>
      <c r="G30" t="s">
        <v>2106</v>
      </c>
      <c r="H30">
        <v>2.0000000000582077</v>
      </c>
      <c r="I30">
        <v>1</v>
      </c>
      <c r="J30" t="s">
        <v>2031</v>
      </c>
      <c r="K30">
        <v>729</v>
      </c>
      <c r="L30">
        <v>563</v>
      </c>
      <c r="M30">
        <v>458</v>
      </c>
      <c r="N30">
        <v>21</v>
      </c>
      <c r="O30" t="s">
        <v>2151</v>
      </c>
      <c r="P30" t="s">
        <v>2034</v>
      </c>
      <c r="Q30" t="s">
        <v>2038</v>
      </c>
      <c r="R30" t="s">
        <v>2046</v>
      </c>
      <c r="S30" t="s">
        <v>2094</v>
      </c>
      <c r="T30" t="s">
        <v>2097</v>
      </c>
      <c r="U30">
        <v>3.8</v>
      </c>
      <c r="V30">
        <v>3.8</v>
      </c>
      <c r="W30" t="s">
        <v>2154</v>
      </c>
    </row>
    <row r="31" spans="1:23" x14ac:dyDescent="0.3">
      <c r="A31" t="s">
        <v>184</v>
      </c>
      <c r="B31" t="s">
        <v>1184</v>
      </c>
      <c r="C31" t="s">
        <v>2106</v>
      </c>
      <c r="D31" t="s">
        <v>1196</v>
      </c>
      <c r="E31" t="s">
        <v>2106</v>
      </c>
      <c r="F31" t="s">
        <v>1194</v>
      </c>
      <c r="G31" t="s">
        <v>2106</v>
      </c>
      <c r="H31">
        <v>1.9999999998835847</v>
      </c>
      <c r="I31">
        <v>1</v>
      </c>
      <c r="J31" t="s">
        <v>2031</v>
      </c>
      <c r="K31">
        <v>535</v>
      </c>
      <c r="L31">
        <v>1055</v>
      </c>
      <c r="M31">
        <v>527</v>
      </c>
      <c r="N31">
        <v>19</v>
      </c>
      <c r="O31" t="s">
        <v>2151</v>
      </c>
      <c r="P31" t="s">
        <v>2034</v>
      </c>
      <c r="Q31" t="s">
        <v>2040</v>
      </c>
      <c r="R31" t="s">
        <v>2057</v>
      </c>
      <c r="S31" t="s">
        <v>2091</v>
      </c>
      <c r="T31" t="s">
        <v>2096</v>
      </c>
      <c r="V31">
        <v>4.3169491525423709</v>
      </c>
      <c r="W31" t="s">
        <v>2159</v>
      </c>
    </row>
    <row r="32" spans="1:23" x14ac:dyDescent="0.3">
      <c r="A32" t="s">
        <v>197</v>
      </c>
      <c r="B32" t="s">
        <v>1197</v>
      </c>
      <c r="C32" t="s">
        <v>2106</v>
      </c>
      <c r="D32" t="s">
        <v>1209</v>
      </c>
      <c r="E32" t="s">
        <v>2107</v>
      </c>
      <c r="F32" t="s">
        <v>1207</v>
      </c>
      <c r="G32" t="s">
        <v>2107</v>
      </c>
      <c r="H32">
        <v>2.0000000000582077</v>
      </c>
      <c r="I32">
        <v>1</v>
      </c>
      <c r="J32" t="s">
        <v>2031</v>
      </c>
      <c r="K32">
        <v>201</v>
      </c>
      <c r="L32">
        <v>4566</v>
      </c>
      <c r="M32">
        <v>737</v>
      </c>
      <c r="N32">
        <v>20</v>
      </c>
      <c r="O32" t="s">
        <v>2151</v>
      </c>
      <c r="P32" t="s">
        <v>2033</v>
      </c>
      <c r="Q32" t="s">
        <v>2038</v>
      </c>
      <c r="R32" t="s">
        <v>2089</v>
      </c>
      <c r="S32" t="s">
        <v>2095</v>
      </c>
      <c r="T32" t="s">
        <v>2096</v>
      </c>
      <c r="U32">
        <v>3.8</v>
      </c>
      <c r="V32">
        <v>3.8</v>
      </c>
      <c r="W32" t="s">
        <v>2154</v>
      </c>
    </row>
    <row r="33" spans="1:23" x14ac:dyDescent="0.3">
      <c r="A33" t="s">
        <v>215</v>
      </c>
      <c r="B33" t="s">
        <v>1215</v>
      </c>
      <c r="C33" t="s">
        <v>2107</v>
      </c>
      <c r="D33" t="s">
        <v>1227</v>
      </c>
      <c r="E33" t="s">
        <v>2107</v>
      </c>
      <c r="F33" t="s">
        <v>1225</v>
      </c>
      <c r="G33" t="s">
        <v>2107</v>
      </c>
      <c r="H33">
        <v>2.0000000000582077</v>
      </c>
      <c r="I33">
        <v>1</v>
      </c>
      <c r="J33" t="s">
        <v>2031</v>
      </c>
      <c r="K33">
        <v>267</v>
      </c>
      <c r="L33">
        <v>3876</v>
      </c>
      <c r="M33">
        <v>72</v>
      </c>
      <c r="N33">
        <v>5</v>
      </c>
      <c r="O33" t="s">
        <v>2151</v>
      </c>
      <c r="P33" t="s">
        <v>2034</v>
      </c>
      <c r="Q33" t="s">
        <v>2039</v>
      </c>
      <c r="R33" t="s">
        <v>2052</v>
      </c>
      <c r="S33" t="s">
        <v>2093</v>
      </c>
      <c r="T33" t="s">
        <v>2097</v>
      </c>
      <c r="V33">
        <v>4.2134146341463401</v>
      </c>
      <c r="W33" t="s">
        <v>2153</v>
      </c>
    </row>
    <row r="34" spans="1:23" x14ac:dyDescent="0.3">
      <c r="A34" t="s">
        <v>221</v>
      </c>
      <c r="B34" t="s">
        <v>1221</v>
      </c>
      <c r="C34" t="s">
        <v>2107</v>
      </c>
      <c r="D34" t="s">
        <v>1233</v>
      </c>
      <c r="E34" t="s">
        <v>2108</v>
      </c>
      <c r="F34" t="s">
        <v>1231</v>
      </c>
      <c r="G34" t="s">
        <v>2108</v>
      </c>
      <c r="H34">
        <v>2.0000000000582077</v>
      </c>
      <c r="I34">
        <v>1</v>
      </c>
      <c r="J34" t="s">
        <v>2031</v>
      </c>
      <c r="K34">
        <v>407</v>
      </c>
      <c r="L34">
        <v>1939</v>
      </c>
      <c r="M34">
        <v>637</v>
      </c>
      <c r="N34">
        <v>29</v>
      </c>
      <c r="O34" t="s">
        <v>2151</v>
      </c>
      <c r="P34" t="s">
        <v>2033</v>
      </c>
      <c r="Q34" t="s">
        <v>2038</v>
      </c>
      <c r="R34" t="s">
        <v>2056</v>
      </c>
      <c r="S34" t="s">
        <v>2091</v>
      </c>
      <c r="T34" t="s">
        <v>2096</v>
      </c>
      <c r="U34">
        <v>3.8</v>
      </c>
      <c r="V34">
        <v>3.8</v>
      </c>
      <c r="W34" t="s">
        <v>2154</v>
      </c>
    </row>
    <row r="35" spans="1:23" x14ac:dyDescent="0.3">
      <c r="A35" t="s">
        <v>222</v>
      </c>
      <c r="B35" t="s">
        <v>1222</v>
      </c>
      <c r="C35" t="s">
        <v>2107</v>
      </c>
      <c r="D35" t="s">
        <v>1234</v>
      </c>
      <c r="E35" t="s">
        <v>2108</v>
      </c>
      <c r="F35" t="s">
        <v>1232</v>
      </c>
      <c r="G35" t="s">
        <v>2108</v>
      </c>
      <c r="H35">
        <v>2.0000000000582077</v>
      </c>
      <c r="I35">
        <v>1</v>
      </c>
      <c r="J35" t="s">
        <v>2031</v>
      </c>
      <c r="K35">
        <v>624</v>
      </c>
      <c r="L35">
        <v>1778</v>
      </c>
      <c r="M35">
        <v>201</v>
      </c>
      <c r="N35">
        <v>23</v>
      </c>
      <c r="O35" t="s">
        <v>2151</v>
      </c>
      <c r="P35" t="s">
        <v>2036</v>
      </c>
      <c r="Q35" t="s">
        <v>2038</v>
      </c>
      <c r="R35" t="s">
        <v>2067</v>
      </c>
      <c r="S35" t="s">
        <v>2091</v>
      </c>
      <c r="T35" t="s">
        <v>2096</v>
      </c>
      <c r="U35">
        <v>4.2</v>
      </c>
      <c r="V35">
        <v>4.2</v>
      </c>
      <c r="W35" t="s">
        <v>2153</v>
      </c>
    </row>
    <row r="36" spans="1:23" x14ac:dyDescent="0.3">
      <c r="A36" t="s">
        <v>230</v>
      </c>
      <c r="B36" t="s">
        <v>1230</v>
      </c>
      <c r="C36" t="s">
        <v>2107</v>
      </c>
      <c r="D36" t="s">
        <v>1242</v>
      </c>
      <c r="E36" t="s">
        <v>2108</v>
      </c>
      <c r="F36" t="s">
        <v>1240</v>
      </c>
      <c r="G36" t="s">
        <v>2108</v>
      </c>
      <c r="H36">
        <v>2.0000000000582077</v>
      </c>
      <c r="I36">
        <v>1</v>
      </c>
      <c r="J36" t="s">
        <v>2031</v>
      </c>
      <c r="K36">
        <v>944</v>
      </c>
      <c r="L36">
        <v>905</v>
      </c>
      <c r="M36">
        <v>350</v>
      </c>
      <c r="N36">
        <v>9</v>
      </c>
      <c r="O36" t="s">
        <v>2151</v>
      </c>
      <c r="P36" t="s">
        <v>2034</v>
      </c>
      <c r="Q36" t="s">
        <v>2039</v>
      </c>
      <c r="R36" t="s">
        <v>2063</v>
      </c>
      <c r="S36" t="s">
        <v>2094</v>
      </c>
      <c r="T36" t="s">
        <v>2097</v>
      </c>
      <c r="U36">
        <v>4.5</v>
      </c>
      <c r="V36">
        <v>4.5</v>
      </c>
      <c r="W36" t="s">
        <v>2156</v>
      </c>
    </row>
    <row r="37" spans="1:23" x14ac:dyDescent="0.3">
      <c r="A37" t="s">
        <v>239</v>
      </c>
      <c r="B37" t="s">
        <v>1239</v>
      </c>
      <c r="C37" t="s">
        <v>2108</v>
      </c>
      <c r="D37" t="s">
        <v>1251</v>
      </c>
      <c r="E37" t="s">
        <v>2108</v>
      </c>
      <c r="F37" t="s">
        <v>1249</v>
      </c>
      <c r="G37" t="s">
        <v>2108</v>
      </c>
      <c r="H37">
        <v>2.0000000000582077</v>
      </c>
      <c r="I37">
        <v>1</v>
      </c>
      <c r="J37" t="s">
        <v>2031</v>
      </c>
      <c r="K37">
        <v>440</v>
      </c>
      <c r="L37">
        <v>2374</v>
      </c>
      <c r="M37">
        <v>484</v>
      </c>
      <c r="N37">
        <v>19</v>
      </c>
      <c r="O37" t="s">
        <v>2151</v>
      </c>
      <c r="P37" t="s">
        <v>2034</v>
      </c>
      <c r="Q37" t="s">
        <v>2038</v>
      </c>
      <c r="R37" t="s">
        <v>2086</v>
      </c>
      <c r="S37" t="s">
        <v>2092</v>
      </c>
      <c r="T37" t="s">
        <v>2097</v>
      </c>
      <c r="U37">
        <v>4</v>
      </c>
      <c r="V37">
        <v>4</v>
      </c>
      <c r="W37" t="s">
        <v>2158</v>
      </c>
    </row>
    <row r="38" spans="1:23" x14ac:dyDescent="0.3">
      <c r="A38" t="s">
        <v>980</v>
      </c>
      <c r="B38" t="s">
        <v>1980</v>
      </c>
      <c r="C38" t="s">
        <v>2139</v>
      </c>
      <c r="D38" t="s">
        <v>1992</v>
      </c>
      <c r="E38" t="s">
        <v>2139</v>
      </c>
      <c r="F38" t="s">
        <v>1990</v>
      </c>
      <c r="G38" t="s">
        <v>2139</v>
      </c>
      <c r="H38">
        <v>2.0000000000582077</v>
      </c>
      <c r="I38">
        <v>1</v>
      </c>
      <c r="J38" t="s">
        <v>2031</v>
      </c>
      <c r="K38">
        <v>737</v>
      </c>
      <c r="L38">
        <v>2028</v>
      </c>
      <c r="M38">
        <v>648</v>
      </c>
      <c r="N38">
        <v>22</v>
      </c>
      <c r="O38" t="s">
        <v>2151</v>
      </c>
      <c r="P38" t="s">
        <v>2036</v>
      </c>
      <c r="Q38" t="s">
        <v>2039</v>
      </c>
      <c r="R38" t="s">
        <v>2070</v>
      </c>
      <c r="S38" t="s">
        <v>2095</v>
      </c>
      <c r="T38" t="s">
        <v>2097</v>
      </c>
      <c r="V38">
        <v>4.3559999999999981</v>
      </c>
      <c r="W38" t="s">
        <v>2159</v>
      </c>
    </row>
    <row r="39" spans="1:23" x14ac:dyDescent="0.3">
      <c r="A39" t="s">
        <v>247</v>
      </c>
      <c r="B39" t="s">
        <v>1247</v>
      </c>
      <c r="C39" t="s">
        <v>2108</v>
      </c>
      <c r="D39" t="s">
        <v>1259</v>
      </c>
      <c r="E39" t="s">
        <v>2109</v>
      </c>
      <c r="F39" t="s">
        <v>1257</v>
      </c>
      <c r="G39" t="s">
        <v>2109</v>
      </c>
      <c r="H39">
        <v>1.9999999998835847</v>
      </c>
      <c r="I39">
        <v>1</v>
      </c>
      <c r="J39" t="s">
        <v>2031</v>
      </c>
      <c r="K39">
        <v>790</v>
      </c>
      <c r="L39">
        <v>4110</v>
      </c>
      <c r="M39">
        <v>289</v>
      </c>
      <c r="N39">
        <v>24</v>
      </c>
      <c r="O39" t="s">
        <v>2151</v>
      </c>
      <c r="P39" t="s">
        <v>2033</v>
      </c>
      <c r="Q39" t="s">
        <v>2040</v>
      </c>
      <c r="R39" t="s">
        <v>2062</v>
      </c>
      <c r="S39" t="s">
        <v>2095</v>
      </c>
      <c r="T39" t="s">
        <v>2097</v>
      </c>
      <c r="V39">
        <v>4.3559999999999981</v>
      </c>
      <c r="W39" t="s">
        <v>2159</v>
      </c>
    </row>
    <row r="40" spans="1:23" x14ac:dyDescent="0.3">
      <c r="A40" t="s">
        <v>978</v>
      </c>
      <c r="B40" t="s">
        <v>1978</v>
      </c>
      <c r="C40" t="s">
        <v>2139</v>
      </c>
      <c r="D40" t="s">
        <v>1990</v>
      </c>
      <c r="E40" t="s">
        <v>2139</v>
      </c>
      <c r="F40" t="s">
        <v>1988</v>
      </c>
      <c r="G40" t="s">
        <v>2139</v>
      </c>
      <c r="H40">
        <v>2.0000000000582077</v>
      </c>
      <c r="I40">
        <v>1</v>
      </c>
      <c r="J40" t="s">
        <v>2031</v>
      </c>
      <c r="K40">
        <v>577</v>
      </c>
      <c r="L40">
        <v>3487</v>
      </c>
      <c r="M40">
        <v>330</v>
      </c>
      <c r="N40">
        <v>4</v>
      </c>
      <c r="O40" t="s">
        <v>2151</v>
      </c>
      <c r="P40" t="s">
        <v>2034</v>
      </c>
      <c r="Q40" t="s">
        <v>2037</v>
      </c>
      <c r="R40" t="s">
        <v>2060</v>
      </c>
      <c r="S40" t="s">
        <v>2092</v>
      </c>
      <c r="T40" t="s">
        <v>2096</v>
      </c>
      <c r="U40">
        <v>3.8</v>
      </c>
      <c r="V40">
        <v>3.8</v>
      </c>
      <c r="W40" t="s">
        <v>2154</v>
      </c>
    </row>
    <row r="41" spans="1:23" x14ac:dyDescent="0.3">
      <c r="A41" t="s">
        <v>977</v>
      </c>
      <c r="B41" t="s">
        <v>1977</v>
      </c>
      <c r="C41" t="s">
        <v>2139</v>
      </c>
      <c r="D41" t="s">
        <v>1989</v>
      </c>
      <c r="E41" t="s">
        <v>2139</v>
      </c>
      <c r="F41" t="s">
        <v>1987</v>
      </c>
      <c r="G41" t="s">
        <v>2139</v>
      </c>
      <c r="H41">
        <v>2.0000000000582077</v>
      </c>
      <c r="I41">
        <v>1</v>
      </c>
      <c r="J41" t="s">
        <v>2031</v>
      </c>
      <c r="K41">
        <v>91</v>
      </c>
      <c r="L41">
        <v>3377</v>
      </c>
      <c r="M41">
        <v>315</v>
      </c>
      <c r="N41">
        <v>14</v>
      </c>
      <c r="O41" t="s">
        <v>2151</v>
      </c>
      <c r="P41" t="s">
        <v>2036</v>
      </c>
      <c r="Q41" t="s">
        <v>2040</v>
      </c>
      <c r="R41" t="s">
        <v>2057</v>
      </c>
      <c r="S41" t="s">
        <v>2093</v>
      </c>
      <c r="T41" t="s">
        <v>2096</v>
      </c>
      <c r="U41">
        <v>4.5</v>
      </c>
      <c r="V41">
        <v>4.5</v>
      </c>
      <c r="W41" t="s">
        <v>2156</v>
      </c>
    </row>
    <row r="42" spans="1:23" x14ac:dyDescent="0.3">
      <c r="A42" t="s">
        <v>260</v>
      </c>
      <c r="B42" t="s">
        <v>1260</v>
      </c>
      <c r="C42" t="s">
        <v>2109</v>
      </c>
      <c r="D42" t="s">
        <v>1272</v>
      </c>
      <c r="E42" t="s">
        <v>2109</v>
      </c>
      <c r="F42" t="s">
        <v>1270</v>
      </c>
      <c r="G42" t="s">
        <v>2109</v>
      </c>
      <c r="H42">
        <v>2.0000000000582077</v>
      </c>
      <c r="I42">
        <v>1</v>
      </c>
      <c r="J42" t="s">
        <v>2031</v>
      </c>
      <c r="K42">
        <v>676</v>
      </c>
      <c r="L42">
        <v>901</v>
      </c>
      <c r="M42">
        <v>662</v>
      </c>
      <c r="N42">
        <v>14</v>
      </c>
      <c r="O42" t="s">
        <v>2151</v>
      </c>
      <c r="P42" t="s">
        <v>2034</v>
      </c>
      <c r="Q42" t="s">
        <v>2037</v>
      </c>
      <c r="R42" t="s">
        <v>2063</v>
      </c>
      <c r="S42" t="s">
        <v>2093</v>
      </c>
      <c r="T42" t="s">
        <v>2096</v>
      </c>
      <c r="U42">
        <v>4.2</v>
      </c>
      <c r="V42">
        <v>4.2</v>
      </c>
      <c r="W42" t="s">
        <v>2153</v>
      </c>
    </row>
    <row r="43" spans="1:23" x14ac:dyDescent="0.3">
      <c r="A43" t="s">
        <v>261</v>
      </c>
      <c r="B43" t="s">
        <v>1261</v>
      </c>
      <c r="C43" t="s">
        <v>2109</v>
      </c>
      <c r="D43" t="s">
        <v>1273</v>
      </c>
      <c r="E43" t="s">
        <v>2109</v>
      </c>
      <c r="F43" t="s">
        <v>1271</v>
      </c>
      <c r="G43" t="s">
        <v>2109</v>
      </c>
      <c r="H43">
        <v>2.0000000000582077</v>
      </c>
      <c r="I43">
        <v>1</v>
      </c>
      <c r="J43" t="s">
        <v>2031</v>
      </c>
      <c r="K43">
        <v>912</v>
      </c>
      <c r="L43">
        <v>2369</v>
      </c>
      <c r="M43">
        <v>258</v>
      </c>
      <c r="N43">
        <v>20</v>
      </c>
      <c r="O43" t="s">
        <v>2151</v>
      </c>
      <c r="P43" t="s">
        <v>2036</v>
      </c>
      <c r="Q43" t="s">
        <v>2037</v>
      </c>
      <c r="R43" t="s">
        <v>2051</v>
      </c>
      <c r="S43" t="s">
        <v>2093</v>
      </c>
      <c r="T43" t="s">
        <v>2096</v>
      </c>
      <c r="U43">
        <v>4.2</v>
      </c>
      <c r="V43">
        <v>4.2</v>
      </c>
      <c r="W43" t="s">
        <v>2153</v>
      </c>
    </row>
    <row r="44" spans="1:23" x14ac:dyDescent="0.3">
      <c r="A44" t="s">
        <v>262</v>
      </c>
      <c r="B44" t="s">
        <v>1262</v>
      </c>
      <c r="C44" t="s">
        <v>2109</v>
      </c>
      <c r="D44" t="s">
        <v>1274</v>
      </c>
      <c r="E44" t="s">
        <v>2109</v>
      </c>
      <c r="F44" t="s">
        <v>1272</v>
      </c>
      <c r="G44" t="s">
        <v>2109</v>
      </c>
      <c r="H44">
        <v>1.9999999998835847</v>
      </c>
      <c r="I44">
        <v>1</v>
      </c>
      <c r="J44" t="s">
        <v>2031</v>
      </c>
      <c r="K44">
        <v>134</v>
      </c>
      <c r="L44">
        <v>4199</v>
      </c>
      <c r="M44">
        <v>230</v>
      </c>
      <c r="N44">
        <v>21</v>
      </c>
      <c r="O44" t="s">
        <v>2151</v>
      </c>
      <c r="P44" t="s">
        <v>2036</v>
      </c>
      <c r="Q44" t="s">
        <v>2040</v>
      </c>
      <c r="R44" t="s">
        <v>2043</v>
      </c>
      <c r="S44" t="s">
        <v>2095</v>
      </c>
      <c r="T44" t="s">
        <v>2096</v>
      </c>
      <c r="U44">
        <v>4.7</v>
      </c>
      <c r="V44">
        <v>4.7</v>
      </c>
      <c r="W44" t="s">
        <v>2152</v>
      </c>
    </row>
    <row r="45" spans="1:23" x14ac:dyDescent="0.3">
      <c r="A45" t="s">
        <v>973</v>
      </c>
      <c r="B45" t="s">
        <v>1973</v>
      </c>
      <c r="C45" t="s">
        <v>2138</v>
      </c>
      <c r="D45" t="s">
        <v>1985</v>
      </c>
      <c r="E45" t="s">
        <v>2139</v>
      </c>
      <c r="F45" t="s">
        <v>1983</v>
      </c>
      <c r="G45" t="s">
        <v>2139</v>
      </c>
      <c r="H45">
        <v>1.9999999998835847</v>
      </c>
      <c r="I45">
        <v>1</v>
      </c>
      <c r="J45" t="s">
        <v>2031</v>
      </c>
      <c r="K45">
        <v>160</v>
      </c>
      <c r="L45">
        <v>1157</v>
      </c>
      <c r="M45">
        <v>509</v>
      </c>
      <c r="N45">
        <v>15</v>
      </c>
      <c r="O45" t="s">
        <v>2151</v>
      </c>
      <c r="P45" t="s">
        <v>2033</v>
      </c>
      <c r="Q45" t="s">
        <v>2040</v>
      </c>
      <c r="R45" t="s">
        <v>2065</v>
      </c>
      <c r="S45" t="s">
        <v>2095</v>
      </c>
      <c r="T45" t="s">
        <v>2096</v>
      </c>
      <c r="U45">
        <v>4.2</v>
      </c>
      <c r="V45">
        <v>4.2</v>
      </c>
      <c r="W45" t="s">
        <v>2153</v>
      </c>
    </row>
    <row r="46" spans="1:23" x14ac:dyDescent="0.3">
      <c r="A46" t="s">
        <v>972</v>
      </c>
      <c r="B46" t="s">
        <v>1972</v>
      </c>
      <c r="C46" t="s">
        <v>2138</v>
      </c>
      <c r="D46" t="s">
        <v>1984</v>
      </c>
      <c r="E46" t="s">
        <v>2139</v>
      </c>
      <c r="F46" t="s">
        <v>1982</v>
      </c>
      <c r="G46" t="s">
        <v>2139</v>
      </c>
      <c r="H46">
        <v>2.0000000000582077</v>
      </c>
      <c r="I46">
        <v>1</v>
      </c>
      <c r="J46" t="s">
        <v>2031</v>
      </c>
      <c r="K46">
        <v>681</v>
      </c>
      <c r="L46">
        <v>2926</v>
      </c>
      <c r="M46">
        <v>642</v>
      </c>
      <c r="N46">
        <v>14</v>
      </c>
      <c r="O46" t="s">
        <v>2151</v>
      </c>
      <c r="P46" t="s">
        <v>2035</v>
      </c>
      <c r="Q46" t="s">
        <v>2037</v>
      </c>
      <c r="R46" t="s">
        <v>2050</v>
      </c>
      <c r="S46" t="s">
        <v>2094</v>
      </c>
      <c r="T46" t="s">
        <v>2096</v>
      </c>
      <c r="U46">
        <v>4</v>
      </c>
      <c r="V46">
        <v>4</v>
      </c>
      <c r="W46" t="s">
        <v>2158</v>
      </c>
    </row>
    <row r="47" spans="1:23" x14ac:dyDescent="0.3">
      <c r="A47" t="s">
        <v>263</v>
      </c>
      <c r="B47" t="s">
        <v>1263</v>
      </c>
      <c r="C47" t="s">
        <v>2109</v>
      </c>
      <c r="D47" t="s">
        <v>1275</v>
      </c>
      <c r="E47" t="s">
        <v>2109</v>
      </c>
      <c r="F47" t="s">
        <v>1273</v>
      </c>
      <c r="G47" t="s">
        <v>2109</v>
      </c>
      <c r="H47">
        <v>2.0000000000582077</v>
      </c>
      <c r="I47">
        <v>1</v>
      </c>
      <c r="J47" t="s">
        <v>2031</v>
      </c>
      <c r="K47">
        <v>128</v>
      </c>
      <c r="L47">
        <v>987</v>
      </c>
      <c r="M47">
        <v>292</v>
      </c>
      <c r="N47">
        <v>11</v>
      </c>
      <c r="O47" t="s">
        <v>2151</v>
      </c>
      <c r="P47" t="s">
        <v>2034</v>
      </c>
      <c r="Q47" t="s">
        <v>2038</v>
      </c>
      <c r="R47" t="s">
        <v>2082</v>
      </c>
      <c r="S47" t="s">
        <v>2093</v>
      </c>
      <c r="T47" t="s">
        <v>2097</v>
      </c>
      <c r="V47">
        <v>4.2134146341463401</v>
      </c>
      <c r="W47" t="s">
        <v>2153</v>
      </c>
    </row>
    <row r="48" spans="1:23" x14ac:dyDescent="0.3">
      <c r="A48" t="s">
        <v>266</v>
      </c>
      <c r="B48" t="s">
        <v>1266</v>
      </c>
      <c r="C48" t="s">
        <v>2109</v>
      </c>
      <c r="D48" t="s">
        <v>1278</v>
      </c>
      <c r="E48" t="s">
        <v>2109</v>
      </c>
      <c r="F48" t="s">
        <v>1276</v>
      </c>
      <c r="G48" t="s">
        <v>2109</v>
      </c>
      <c r="H48">
        <v>2.0000000000582077</v>
      </c>
      <c r="I48">
        <v>1</v>
      </c>
      <c r="J48" t="s">
        <v>2031</v>
      </c>
      <c r="K48">
        <v>250</v>
      </c>
      <c r="L48">
        <v>1389</v>
      </c>
      <c r="M48">
        <v>439</v>
      </c>
      <c r="N48">
        <v>23</v>
      </c>
      <c r="O48" t="s">
        <v>2151</v>
      </c>
      <c r="P48" t="s">
        <v>2034</v>
      </c>
      <c r="Q48" t="s">
        <v>2038</v>
      </c>
      <c r="R48" t="s">
        <v>2055</v>
      </c>
      <c r="S48" t="s">
        <v>2092</v>
      </c>
      <c r="T48" t="s">
        <v>2097</v>
      </c>
      <c r="V48">
        <v>4.280555555555555</v>
      </c>
      <c r="W48" t="s">
        <v>2153</v>
      </c>
    </row>
    <row r="49" spans="1:23" x14ac:dyDescent="0.3">
      <c r="A49" t="s">
        <v>275</v>
      </c>
      <c r="B49" t="s">
        <v>1275</v>
      </c>
      <c r="C49" t="s">
        <v>2109</v>
      </c>
      <c r="D49" t="s">
        <v>1287</v>
      </c>
      <c r="E49" t="s">
        <v>2110</v>
      </c>
      <c r="F49" t="s">
        <v>1285</v>
      </c>
      <c r="G49" t="s">
        <v>2110</v>
      </c>
      <c r="H49">
        <v>2.0000000000582077</v>
      </c>
      <c r="I49">
        <v>1</v>
      </c>
      <c r="J49" t="s">
        <v>2031</v>
      </c>
      <c r="K49">
        <v>370</v>
      </c>
      <c r="L49">
        <v>3767</v>
      </c>
      <c r="M49">
        <v>471</v>
      </c>
      <c r="N49">
        <v>18</v>
      </c>
      <c r="O49" t="s">
        <v>2151</v>
      </c>
      <c r="P49" t="s">
        <v>2036</v>
      </c>
      <c r="Q49" t="s">
        <v>2037</v>
      </c>
      <c r="R49" t="s">
        <v>2065</v>
      </c>
      <c r="S49" t="s">
        <v>2093</v>
      </c>
      <c r="T49" t="s">
        <v>2097</v>
      </c>
      <c r="V49">
        <v>4.2134146341463401</v>
      </c>
      <c r="W49" t="s">
        <v>2153</v>
      </c>
    </row>
    <row r="50" spans="1:23" x14ac:dyDescent="0.3">
      <c r="A50" t="s">
        <v>298</v>
      </c>
      <c r="B50" t="s">
        <v>1298</v>
      </c>
      <c r="C50" t="s">
        <v>2110</v>
      </c>
      <c r="D50" t="s">
        <v>1310</v>
      </c>
      <c r="E50" t="s">
        <v>2111</v>
      </c>
      <c r="F50" t="s">
        <v>1308</v>
      </c>
      <c r="G50" t="s">
        <v>2111</v>
      </c>
      <c r="H50">
        <v>1.9999999998835847</v>
      </c>
      <c r="I50">
        <v>1</v>
      </c>
      <c r="J50" t="s">
        <v>2031</v>
      </c>
      <c r="K50">
        <v>942</v>
      </c>
      <c r="L50">
        <v>3467</v>
      </c>
      <c r="M50">
        <v>67</v>
      </c>
      <c r="N50">
        <v>7</v>
      </c>
      <c r="O50" t="s">
        <v>2151</v>
      </c>
      <c r="P50" t="s">
        <v>2034</v>
      </c>
      <c r="Q50" t="s">
        <v>2040</v>
      </c>
      <c r="R50" t="s">
        <v>2042</v>
      </c>
      <c r="S50" t="s">
        <v>2093</v>
      </c>
      <c r="T50" t="s">
        <v>2096</v>
      </c>
      <c r="U50">
        <v>4.5</v>
      </c>
      <c r="V50">
        <v>4.5</v>
      </c>
      <c r="W50" t="s">
        <v>2156</v>
      </c>
    </row>
    <row r="51" spans="1:23" x14ac:dyDescent="0.3">
      <c r="A51" t="s">
        <v>302</v>
      </c>
      <c r="B51" t="s">
        <v>1302</v>
      </c>
      <c r="C51" t="s">
        <v>2110</v>
      </c>
      <c r="D51" t="s">
        <v>1314</v>
      </c>
      <c r="E51" t="s">
        <v>2111</v>
      </c>
      <c r="F51" t="s">
        <v>1312</v>
      </c>
      <c r="G51" t="s">
        <v>2111</v>
      </c>
      <c r="H51">
        <v>2.0000000000582077</v>
      </c>
      <c r="I51">
        <v>1</v>
      </c>
      <c r="J51" t="s">
        <v>2031</v>
      </c>
      <c r="K51">
        <v>770</v>
      </c>
      <c r="L51">
        <v>3452</v>
      </c>
      <c r="M51">
        <v>50</v>
      </c>
      <c r="N51">
        <v>3</v>
      </c>
      <c r="O51" t="s">
        <v>2151</v>
      </c>
      <c r="P51" t="s">
        <v>2034</v>
      </c>
      <c r="Q51" t="s">
        <v>2038</v>
      </c>
      <c r="R51" t="s">
        <v>2082</v>
      </c>
      <c r="S51" t="s">
        <v>2092</v>
      </c>
      <c r="T51" t="s">
        <v>2097</v>
      </c>
      <c r="U51">
        <v>4.5</v>
      </c>
      <c r="V51">
        <v>4.5</v>
      </c>
      <c r="W51" t="s">
        <v>2156</v>
      </c>
    </row>
    <row r="52" spans="1:23" x14ac:dyDescent="0.3">
      <c r="A52" t="s">
        <v>315</v>
      </c>
      <c r="B52" t="s">
        <v>1315</v>
      </c>
      <c r="C52" t="s">
        <v>2111</v>
      </c>
      <c r="D52" t="s">
        <v>1327</v>
      </c>
      <c r="E52" t="s">
        <v>2112</v>
      </c>
      <c r="F52" t="s">
        <v>1325</v>
      </c>
      <c r="G52" t="s">
        <v>2111</v>
      </c>
      <c r="H52">
        <v>2.0000000000582077</v>
      </c>
      <c r="I52">
        <v>0</v>
      </c>
      <c r="J52" t="s">
        <v>2031</v>
      </c>
      <c r="K52">
        <v>495</v>
      </c>
      <c r="L52">
        <v>4638</v>
      </c>
      <c r="M52">
        <v>257</v>
      </c>
      <c r="N52">
        <v>9</v>
      </c>
      <c r="O52" t="s">
        <v>2151</v>
      </c>
      <c r="P52" t="s">
        <v>2035</v>
      </c>
      <c r="Q52" t="s">
        <v>2037</v>
      </c>
      <c r="R52" t="s">
        <v>2063</v>
      </c>
      <c r="S52" t="s">
        <v>2094</v>
      </c>
      <c r="T52" t="s">
        <v>2096</v>
      </c>
      <c r="U52">
        <v>4.2</v>
      </c>
      <c r="V52">
        <v>4.2</v>
      </c>
      <c r="W52" t="s">
        <v>2153</v>
      </c>
    </row>
    <row r="53" spans="1:23" x14ac:dyDescent="0.3">
      <c r="A53" t="s">
        <v>345</v>
      </c>
      <c r="B53" t="s">
        <v>1345</v>
      </c>
      <c r="C53" t="s">
        <v>2112</v>
      </c>
      <c r="D53" t="s">
        <v>1357</v>
      </c>
      <c r="E53" t="s">
        <v>2113</v>
      </c>
      <c r="F53" t="s">
        <v>1355</v>
      </c>
      <c r="G53" t="s">
        <v>2113</v>
      </c>
      <c r="H53">
        <v>2.0000000000582077</v>
      </c>
      <c r="I53">
        <v>1</v>
      </c>
      <c r="J53" t="s">
        <v>2031</v>
      </c>
      <c r="K53">
        <v>244</v>
      </c>
      <c r="L53">
        <v>3856</v>
      </c>
      <c r="M53">
        <v>712</v>
      </c>
      <c r="N53">
        <v>18</v>
      </c>
      <c r="O53" t="s">
        <v>2151</v>
      </c>
      <c r="P53" t="s">
        <v>2035</v>
      </c>
      <c r="Q53" t="s">
        <v>2039</v>
      </c>
      <c r="R53" t="s">
        <v>2073</v>
      </c>
      <c r="S53" t="s">
        <v>2091</v>
      </c>
      <c r="T53" t="s">
        <v>2097</v>
      </c>
      <c r="U53">
        <v>4.5</v>
      </c>
      <c r="V53">
        <v>4.5</v>
      </c>
      <c r="W53" t="s">
        <v>2156</v>
      </c>
    </row>
    <row r="54" spans="1:23" x14ac:dyDescent="0.3">
      <c r="A54" t="s">
        <v>346</v>
      </c>
      <c r="B54" t="s">
        <v>1346</v>
      </c>
      <c r="C54" t="s">
        <v>2112</v>
      </c>
      <c r="D54" t="s">
        <v>1358</v>
      </c>
      <c r="E54" t="s">
        <v>2113</v>
      </c>
      <c r="F54" t="s">
        <v>1356</v>
      </c>
      <c r="G54" t="s">
        <v>2113</v>
      </c>
      <c r="H54">
        <v>1.9999999998835847</v>
      </c>
      <c r="I54">
        <v>1</v>
      </c>
      <c r="J54" t="s">
        <v>2031</v>
      </c>
      <c r="K54">
        <v>725</v>
      </c>
      <c r="L54">
        <v>4311</v>
      </c>
      <c r="M54">
        <v>256</v>
      </c>
      <c r="N54">
        <v>10</v>
      </c>
      <c r="O54" t="s">
        <v>2151</v>
      </c>
      <c r="P54" t="s">
        <v>2035</v>
      </c>
      <c r="Q54" t="s">
        <v>2039</v>
      </c>
      <c r="R54" t="s">
        <v>2084</v>
      </c>
      <c r="S54" t="s">
        <v>2091</v>
      </c>
      <c r="T54" t="s">
        <v>2097</v>
      </c>
      <c r="U54">
        <v>3.8</v>
      </c>
      <c r="V54">
        <v>3.8</v>
      </c>
      <c r="W54" t="s">
        <v>2154</v>
      </c>
    </row>
    <row r="55" spans="1:23" x14ac:dyDescent="0.3">
      <c r="A55" t="s">
        <v>362</v>
      </c>
      <c r="B55" t="s">
        <v>1362</v>
      </c>
      <c r="C55" t="s">
        <v>2113</v>
      </c>
      <c r="D55" t="s">
        <v>1374</v>
      </c>
      <c r="E55" t="s">
        <v>2113</v>
      </c>
      <c r="F55" t="s">
        <v>1372</v>
      </c>
      <c r="G55" t="s">
        <v>2113</v>
      </c>
      <c r="H55">
        <v>2.0000000000582077</v>
      </c>
      <c r="I55">
        <v>1</v>
      </c>
      <c r="J55" t="s">
        <v>2031</v>
      </c>
      <c r="K55">
        <v>489</v>
      </c>
      <c r="L55">
        <v>1166</v>
      </c>
      <c r="M55">
        <v>242</v>
      </c>
      <c r="N55">
        <v>27</v>
      </c>
      <c r="O55" t="s">
        <v>2151</v>
      </c>
      <c r="P55" t="s">
        <v>2035</v>
      </c>
      <c r="Q55" t="s">
        <v>2038</v>
      </c>
      <c r="R55" t="s">
        <v>2082</v>
      </c>
      <c r="S55" t="s">
        <v>2095</v>
      </c>
      <c r="T55" t="s">
        <v>2096</v>
      </c>
      <c r="U55">
        <v>3.8</v>
      </c>
      <c r="V55">
        <v>3.8</v>
      </c>
      <c r="W55" t="s">
        <v>2154</v>
      </c>
    </row>
    <row r="56" spans="1:23" x14ac:dyDescent="0.3">
      <c r="A56" t="s">
        <v>369</v>
      </c>
      <c r="B56" t="s">
        <v>1369</v>
      </c>
      <c r="C56" t="s">
        <v>2113</v>
      </c>
      <c r="D56" t="s">
        <v>1381</v>
      </c>
      <c r="E56" t="s">
        <v>2114</v>
      </c>
      <c r="F56" t="s">
        <v>1379</v>
      </c>
      <c r="G56" t="s">
        <v>2114</v>
      </c>
      <c r="H56">
        <v>2.0000000000582077</v>
      </c>
      <c r="I56">
        <v>1</v>
      </c>
      <c r="J56" t="s">
        <v>2031</v>
      </c>
      <c r="K56">
        <v>744</v>
      </c>
      <c r="L56">
        <v>3303</v>
      </c>
      <c r="M56">
        <v>417</v>
      </c>
      <c r="N56">
        <v>18</v>
      </c>
      <c r="O56" t="s">
        <v>2151</v>
      </c>
      <c r="P56" t="s">
        <v>2036</v>
      </c>
      <c r="Q56" t="s">
        <v>2038</v>
      </c>
      <c r="R56" t="s">
        <v>2066</v>
      </c>
      <c r="S56" t="s">
        <v>2092</v>
      </c>
      <c r="T56" t="s">
        <v>2097</v>
      </c>
      <c r="U56">
        <v>4.2</v>
      </c>
      <c r="V56">
        <v>4.2</v>
      </c>
      <c r="W56" t="s">
        <v>2153</v>
      </c>
    </row>
    <row r="57" spans="1:23" x14ac:dyDescent="0.3">
      <c r="A57" t="s">
        <v>388</v>
      </c>
      <c r="B57" t="s">
        <v>1388</v>
      </c>
      <c r="C57" t="s">
        <v>2114</v>
      </c>
      <c r="D57" t="s">
        <v>1400</v>
      </c>
      <c r="E57" t="s">
        <v>2115</v>
      </c>
      <c r="F57" t="s">
        <v>1398</v>
      </c>
      <c r="G57" t="s">
        <v>2114</v>
      </c>
      <c r="H57">
        <v>1.9999999998835847</v>
      </c>
      <c r="I57">
        <v>0</v>
      </c>
      <c r="J57" t="s">
        <v>2031</v>
      </c>
      <c r="K57">
        <v>545</v>
      </c>
      <c r="L57">
        <v>4903</v>
      </c>
      <c r="M57">
        <v>182</v>
      </c>
      <c r="N57">
        <v>1</v>
      </c>
      <c r="O57" t="s">
        <v>2151</v>
      </c>
      <c r="P57" t="s">
        <v>2036</v>
      </c>
      <c r="Q57" t="s">
        <v>2039</v>
      </c>
      <c r="R57" t="s">
        <v>2074</v>
      </c>
      <c r="S57" t="s">
        <v>2093</v>
      </c>
      <c r="T57" t="s">
        <v>2096</v>
      </c>
      <c r="U57">
        <v>4.2</v>
      </c>
      <c r="V57">
        <v>4.2</v>
      </c>
      <c r="W57" t="s">
        <v>2153</v>
      </c>
    </row>
    <row r="58" spans="1:23" x14ac:dyDescent="0.3">
      <c r="A58" t="s">
        <v>389</v>
      </c>
      <c r="B58" t="s">
        <v>1389</v>
      </c>
      <c r="C58" t="s">
        <v>2114</v>
      </c>
      <c r="D58" t="s">
        <v>1401</v>
      </c>
      <c r="E58" t="s">
        <v>2115</v>
      </c>
      <c r="F58" t="s">
        <v>1399</v>
      </c>
      <c r="G58" t="s">
        <v>2115</v>
      </c>
      <c r="H58">
        <v>2.0000000000582077</v>
      </c>
      <c r="I58">
        <v>1</v>
      </c>
      <c r="J58" t="s">
        <v>2031</v>
      </c>
      <c r="K58">
        <v>729</v>
      </c>
      <c r="L58">
        <v>2664</v>
      </c>
      <c r="M58">
        <v>520</v>
      </c>
      <c r="N58">
        <v>28</v>
      </c>
      <c r="O58" t="s">
        <v>2151</v>
      </c>
      <c r="P58" t="s">
        <v>2036</v>
      </c>
      <c r="Q58" t="s">
        <v>2037</v>
      </c>
      <c r="R58" t="s">
        <v>2081</v>
      </c>
      <c r="S58" t="s">
        <v>2095</v>
      </c>
      <c r="T58" t="s">
        <v>2096</v>
      </c>
      <c r="U58">
        <v>4</v>
      </c>
      <c r="V58">
        <v>4</v>
      </c>
      <c r="W58" t="s">
        <v>2158</v>
      </c>
    </row>
    <row r="59" spans="1:23" x14ac:dyDescent="0.3">
      <c r="A59" t="s">
        <v>394</v>
      </c>
      <c r="B59" t="s">
        <v>1394</v>
      </c>
      <c r="C59" t="s">
        <v>2114</v>
      </c>
      <c r="D59" t="s">
        <v>1406</v>
      </c>
      <c r="E59" t="s">
        <v>2115</v>
      </c>
      <c r="F59" t="s">
        <v>1404</v>
      </c>
      <c r="G59" t="s">
        <v>2115</v>
      </c>
      <c r="H59">
        <v>1.9999999998835847</v>
      </c>
      <c r="I59">
        <v>1</v>
      </c>
      <c r="J59" t="s">
        <v>2031</v>
      </c>
      <c r="K59">
        <v>539</v>
      </c>
      <c r="L59">
        <v>2015</v>
      </c>
      <c r="M59">
        <v>788</v>
      </c>
      <c r="N59">
        <v>21</v>
      </c>
      <c r="O59" t="s">
        <v>2151</v>
      </c>
      <c r="P59" t="s">
        <v>2036</v>
      </c>
      <c r="Q59" t="s">
        <v>2038</v>
      </c>
      <c r="R59" t="s">
        <v>2054</v>
      </c>
      <c r="S59" t="s">
        <v>2092</v>
      </c>
      <c r="T59" t="s">
        <v>2096</v>
      </c>
      <c r="U59">
        <v>4.7</v>
      </c>
      <c r="V59">
        <v>4.7</v>
      </c>
      <c r="W59" t="s">
        <v>2152</v>
      </c>
    </row>
    <row r="60" spans="1:23" x14ac:dyDescent="0.3">
      <c r="A60" t="s">
        <v>958</v>
      </c>
      <c r="B60" t="s">
        <v>1958</v>
      </c>
      <c r="C60" t="s">
        <v>2138</v>
      </c>
      <c r="D60" t="s">
        <v>1970</v>
      </c>
      <c r="E60" t="s">
        <v>2138</v>
      </c>
      <c r="F60" t="s">
        <v>1968</v>
      </c>
      <c r="G60" t="s">
        <v>2138</v>
      </c>
      <c r="H60">
        <v>1.9999999998835847</v>
      </c>
      <c r="I60">
        <v>1</v>
      </c>
      <c r="J60" t="s">
        <v>2031</v>
      </c>
      <c r="K60">
        <v>532</v>
      </c>
      <c r="L60">
        <v>3081</v>
      </c>
      <c r="M60">
        <v>436</v>
      </c>
      <c r="N60">
        <v>8</v>
      </c>
      <c r="O60" t="s">
        <v>2151</v>
      </c>
      <c r="P60" t="s">
        <v>2035</v>
      </c>
      <c r="Q60" t="s">
        <v>2038</v>
      </c>
      <c r="R60" t="s">
        <v>2051</v>
      </c>
      <c r="S60" t="s">
        <v>2092</v>
      </c>
      <c r="T60" t="s">
        <v>2096</v>
      </c>
      <c r="U60">
        <v>4</v>
      </c>
      <c r="V60">
        <v>4</v>
      </c>
      <c r="W60" t="s">
        <v>2158</v>
      </c>
    </row>
    <row r="61" spans="1:23" x14ac:dyDescent="0.3">
      <c r="A61" t="s">
        <v>396</v>
      </c>
      <c r="B61" t="s">
        <v>1396</v>
      </c>
      <c r="C61" t="s">
        <v>2114</v>
      </c>
      <c r="D61" t="s">
        <v>1408</v>
      </c>
      <c r="E61" t="s">
        <v>2115</v>
      </c>
      <c r="F61" t="s">
        <v>1406</v>
      </c>
      <c r="G61" t="s">
        <v>2115</v>
      </c>
      <c r="H61">
        <v>2.0000000000582077</v>
      </c>
      <c r="I61">
        <v>1</v>
      </c>
      <c r="J61" t="s">
        <v>2031</v>
      </c>
      <c r="K61">
        <v>435</v>
      </c>
      <c r="L61">
        <v>4276</v>
      </c>
      <c r="M61">
        <v>311</v>
      </c>
      <c r="N61">
        <v>25</v>
      </c>
      <c r="O61" t="s">
        <v>2151</v>
      </c>
      <c r="P61" t="s">
        <v>2035</v>
      </c>
      <c r="Q61" t="s">
        <v>2037</v>
      </c>
      <c r="R61" t="s">
        <v>2076</v>
      </c>
      <c r="S61" t="s">
        <v>2091</v>
      </c>
      <c r="T61" t="s">
        <v>2097</v>
      </c>
      <c r="U61">
        <v>3.8</v>
      </c>
      <c r="V61">
        <v>3.8</v>
      </c>
      <c r="W61" t="s">
        <v>2154</v>
      </c>
    </row>
    <row r="62" spans="1:23" x14ac:dyDescent="0.3">
      <c r="A62" t="s">
        <v>398</v>
      </c>
      <c r="B62" t="s">
        <v>1398</v>
      </c>
      <c r="C62" t="s">
        <v>2114</v>
      </c>
      <c r="D62" t="s">
        <v>1410</v>
      </c>
      <c r="E62" t="s">
        <v>2115</v>
      </c>
      <c r="F62" t="s">
        <v>1408</v>
      </c>
      <c r="G62" t="s">
        <v>2115</v>
      </c>
      <c r="H62">
        <v>2.0000000000582077</v>
      </c>
      <c r="I62">
        <v>1</v>
      </c>
      <c r="J62" t="s">
        <v>2031</v>
      </c>
      <c r="K62">
        <v>556</v>
      </c>
      <c r="L62">
        <v>3547</v>
      </c>
      <c r="M62">
        <v>561</v>
      </c>
      <c r="N62">
        <v>4</v>
      </c>
      <c r="O62" t="s">
        <v>2151</v>
      </c>
      <c r="P62" t="s">
        <v>2034</v>
      </c>
      <c r="Q62" t="s">
        <v>2037</v>
      </c>
      <c r="R62" t="s">
        <v>2051</v>
      </c>
      <c r="S62" t="s">
        <v>2094</v>
      </c>
      <c r="T62" t="s">
        <v>2096</v>
      </c>
      <c r="U62">
        <v>4.7</v>
      </c>
      <c r="V62">
        <v>4.7</v>
      </c>
      <c r="W62" t="s">
        <v>2152</v>
      </c>
    </row>
    <row r="63" spans="1:23" x14ac:dyDescent="0.3">
      <c r="A63" t="s">
        <v>406</v>
      </c>
      <c r="B63" t="s">
        <v>1406</v>
      </c>
      <c r="C63" t="s">
        <v>2115</v>
      </c>
      <c r="D63" t="s">
        <v>1418</v>
      </c>
      <c r="E63" t="s">
        <v>2115</v>
      </c>
      <c r="F63" t="s">
        <v>1416</v>
      </c>
      <c r="G63" t="s">
        <v>2115</v>
      </c>
      <c r="H63">
        <v>1.9999999998835847</v>
      </c>
      <c r="I63">
        <v>1</v>
      </c>
      <c r="J63" t="s">
        <v>2031</v>
      </c>
      <c r="K63">
        <v>574</v>
      </c>
      <c r="L63">
        <v>3065</v>
      </c>
      <c r="M63">
        <v>353</v>
      </c>
      <c r="N63">
        <v>3</v>
      </c>
      <c r="O63" t="s">
        <v>2151</v>
      </c>
      <c r="P63" t="s">
        <v>2033</v>
      </c>
      <c r="Q63" t="s">
        <v>2039</v>
      </c>
      <c r="R63" t="s">
        <v>2075</v>
      </c>
      <c r="S63" t="s">
        <v>2091</v>
      </c>
      <c r="T63" t="s">
        <v>2097</v>
      </c>
      <c r="U63">
        <v>4</v>
      </c>
      <c r="V63">
        <v>4</v>
      </c>
      <c r="W63" t="s">
        <v>2158</v>
      </c>
    </row>
    <row r="64" spans="1:23" x14ac:dyDescent="0.3">
      <c r="A64" t="s">
        <v>410</v>
      </c>
      <c r="B64" t="s">
        <v>1410</v>
      </c>
      <c r="C64" t="s">
        <v>2115</v>
      </c>
      <c r="D64" t="s">
        <v>1422</v>
      </c>
      <c r="E64" t="s">
        <v>2115</v>
      </c>
      <c r="F64" t="s">
        <v>1420</v>
      </c>
      <c r="G64" t="s">
        <v>2115</v>
      </c>
      <c r="H64">
        <v>2.0000000000582077</v>
      </c>
      <c r="I64">
        <v>1</v>
      </c>
      <c r="J64" t="s">
        <v>2031</v>
      </c>
      <c r="K64">
        <v>135</v>
      </c>
      <c r="L64">
        <v>4787</v>
      </c>
      <c r="M64">
        <v>325</v>
      </c>
      <c r="N64">
        <v>6</v>
      </c>
      <c r="O64" t="s">
        <v>2151</v>
      </c>
      <c r="P64" t="s">
        <v>2034</v>
      </c>
      <c r="Q64" t="s">
        <v>2037</v>
      </c>
      <c r="R64" t="s">
        <v>2083</v>
      </c>
      <c r="S64" t="s">
        <v>2091</v>
      </c>
      <c r="T64" t="s">
        <v>2096</v>
      </c>
      <c r="U64">
        <v>4</v>
      </c>
      <c r="V64">
        <v>4</v>
      </c>
      <c r="W64" t="s">
        <v>2158</v>
      </c>
    </row>
    <row r="65" spans="1:23" x14ac:dyDescent="0.3">
      <c r="A65" t="s">
        <v>411</v>
      </c>
      <c r="B65" t="s">
        <v>1411</v>
      </c>
      <c r="C65" t="s">
        <v>2115</v>
      </c>
      <c r="D65" t="s">
        <v>1423</v>
      </c>
      <c r="E65" t="s">
        <v>2116</v>
      </c>
      <c r="F65" t="s">
        <v>1421</v>
      </c>
      <c r="G65" t="s">
        <v>2115</v>
      </c>
      <c r="H65">
        <v>2.0000000000582077</v>
      </c>
      <c r="I65">
        <v>0</v>
      </c>
      <c r="J65" t="s">
        <v>2031</v>
      </c>
      <c r="K65">
        <v>117</v>
      </c>
      <c r="L65">
        <v>4968</v>
      </c>
      <c r="M65">
        <v>153</v>
      </c>
      <c r="N65">
        <v>20</v>
      </c>
      <c r="O65" t="s">
        <v>2151</v>
      </c>
      <c r="P65" t="s">
        <v>2033</v>
      </c>
      <c r="Q65" t="s">
        <v>2037</v>
      </c>
      <c r="R65" t="s">
        <v>2065</v>
      </c>
      <c r="S65" t="s">
        <v>2095</v>
      </c>
      <c r="T65" t="s">
        <v>2096</v>
      </c>
      <c r="U65">
        <v>4.5</v>
      </c>
      <c r="V65">
        <v>4.5</v>
      </c>
      <c r="W65" t="s">
        <v>2156</v>
      </c>
    </row>
    <row r="66" spans="1:23" x14ac:dyDescent="0.3">
      <c r="A66" t="s">
        <v>415</v>
      </c>
      <c r="B66" t="s">
        <v>1415</v>
      </c>
      <c r="C66" t="s">
        <v>2115</v>
      </c>
      <c r="D66" t="s">
        <v>1427</v>
      </c>
      <c r="E66" t="s">
        <v>2116</v>
      </c>
      <c r="F66" t="s">
        <v>1425</v>
      </c>
      <c r="G66" t="s">
        <v>2116</v>
      </c>
      <c r="H66">
        <v>1.9999999998835847</v>
      </c>
      <c r="I66">
        <v>1</v>
      </c>
      <c r="J66" t="s">
        <v>2031</v>
      </c>
      <c r="K66">
        <v>495</v>
      </c>
      <c r="L66">
        <v>2943</v>
      </c>
      <c r="M66">
        <v>115</v>
      </c>
      <c r="N66">
        <v>21</v>
      </c>
      <c r="O66" t="s">
        <v>2151</v>
      </c>
      <c r="P66" t="s">
        <v>2033</v>
      </c>
      <c r="Q66" t="s">
        <v>2039</v>
      </c>
      <c r="R66" t="s">
        <v>2078</v>
      </c>
      <c r="S66" t="s">
        <v>2091</v>
      </c>
      <c r="T66" t="s">
        <v>2097</v>
      </c>
      <c r="U66">
        <v>4</v>
      </c>
      <c r="V66">
        <v>4</v>
      </c>
      <c r="W66" t="s">
        <v>2158</v>
      </c>
    </row>
    <row r="67" spans="1:23" x14ac:dyDescent="0.3">
      <c r="A67" t="s">
        <v>416</v>
      </c>
      <c r="B67" t="s">
        <v>1416</v>
      </c>
      <c r="C67" t="s">
        <v>2115</v>
      </c>
      <c r="D67" t="s">
        <v>1428</v>
      </c>
      <c r="E67" t="s">
        <v>2116</v>
      </c>
      <c r="F67" t="s">
        <v>1426</v>
      </c>
      <c r="G67" t="s">
        <v>2116</v>
      </c>
      <c r="H67">
        <v>2.0000000000582077</v>
      </c>
      <c r="I67">
        <v>1</v>
      </c>
      <c r="J67" t="s">
        <v>2031</v>
      </c>
      <c r="K67">
        <v>385</v>
      </c>
      <c r="L67">
        <v>1820</v>
      </c>
      <c r="M67">
        <v>90</v>
      </c>
      <c r="N67">
        <v>19</v>
      </c>
      <c r="O67" t="s">
        <v>2151</v>
      </c>
      <c r="P67" t="s">
        <v>2036</v>
      </c>
      <c r="Q67" t="s">
        <v>2040</v>
      </c>
      <c r="R67" t="s">
        <v>2060</v>
      </c>
      <c r="S67" t="s">
        <v>2094</v>
      </c>
      <c r="T67" t="s">
        <v>2096</v>
      </c>
      <c r="V67">
        <v>4.1939759036144579</v>
      </c>
      <c r="W67" t="s">
        <v>2157</v>
      </c>
    </row>
    <row r="68" spans="1:23" x14ac:dyDescent="0.3">
      <c r="A68" t="s">
        <v>418</v>
      </c>
      <c r="B68" t="s">
        <v>1418</v>
      </c>
      <c r="C68" t="s">
        <v>2115</v>
      </c>
      <c r="D68" t="s">
        <v>1430</v>
      </c>
      <c r="E68" t="s">
        <v>2116</v>
      </c>
      <c r="F68" t="s">
        <v>1428</v>
      </c>
      <c r="G68" t="s">
        <v>2116</v>
      </c>
      <c r="H68">
        <v>1.9999999998835847</v>
      </c>
      <c r="I68">
        <v>1</v>
      </c>
      <c r="J68" t="s">
        <v>2031</v>
      </c>
      <c r="K68">
        <v>987</v>
      </c>
      <c r="L68">
        <v>785</v>
      </c>
      <c r="M68">
        <v>513</v>
      </c>
      <c r="N68">
        <v>19</v>
      </c>
      <c r="O68" t="s">
        <v>2151</v>
      </c>
      <c r="P68" t="s">
        <v>2033</v>
      </c>
      <c r="Q68" t="s">
        <v>2040</v>
      </c>
      <c r="R68" t="s">
        <v>2051</v>
      </c>
      <c r="S68" t="s">
        <v>2094</v>
      </c>
      <c r="T68" t="s">
        <v>2097</v>
      </c>
      <c r="U68">
        <v>4.7</v>
      </c>
      <c r="V68">
        <v>4.7</v>
      </c>
      <c r="W68" t="s">
        <v>2152</v>
      </c>
    </row>
    <row r="69" spans="1:23" x14ac:dyDescent="0.3">
      <c r="A69" t="s">
        <v>949</v>
      </c>
      <c r="B69" t="s">
        <v>1949</v>
      </c>
      <c r="C69" t="s">
        <v>2137</v>
      </c>
      <c r="D69" t="s">
        <v>1961</v>
      </c>
      <c r="E69" t="s">
        <v>2138</v>
      </c>
      <c r="F69" t="s">
        <v>1959</v>
      </c>
      <c r="G69" t="s">
        <v>2138</v>
      </c>
      <c r="H69">
        <v>1.9999999998835847</v>
      </c>
      <c r="I69">
        <v>1</v>
      </c>
      <c r="J69" t="s">
        <v>2031</v>
      </c>
      <c r="K69">
        <v>61</v>
      </c>
      <c r="L69">
        <v>568</v>
      </c>
      <c r="M69">
        <v>195</v>
      </c>
      <c r="N69">
        <v>8</v>
      </c>
      <c r="O69" t="s">
        <v>2151</v>
      </c>
      <c r="P69" t="s">
        <v>2036</v>
      </c>
      <c r="Q69" t="s">
        <v>2039</v>
      </c>
      <c r="R69" t="s">
        <v>2048</v>
      </c>
      <c r="S69" t="s">
        <v>2091</v>
      </c>
      <c r="T69" t="s">
        <v>2097</v>
      </c>
      <c r="U69">
        <v>4.2</v>
      </c>
      <c r="V69">
        <v>4.2</v>
      </c>
      <c r="W69" t="s">
        <v>2153</v>
      </c>
    </row>
    <row r="70" spans="1:23" x14ac:dyDescent="0.3">
      <c r="A70" t="s">
        <v>419</v>
      </c>
      <c r="B70" t="s">
        <v>1419</v>
      </c>
      <c r="C70" t="s">
        <v>2115</v>
      </c>
      <c r="D70" t="s">
        <v>1431</v>
      </c>
      <c r="E70" t="s">
        <v>2116</v>
      </c>
      <c r="F70" t="s">
        <v>1429</v>
      </c>
      <c r="G70" t="s">
        <v>2116</v>
      </c>
      <c r="H70">
        <v>2.0000000000582077</v>
      </c>
      <c r="I70">
        <v>1</v>
      </c>
      <c r="J70" t="s">
        <v>2031</v>
      </c>
      <c r="K70">
        <v>490</v>
      </c>
      <c r="L70">
        <v>552</v>
      </c>
      <c r="M70">
        <v>647</v>
      </c>
      <c r="N70">
        <v>14</v>
      </c>
      <c r="O70" t="s">
        <v>2151</v>
      </c>
      <c r="P70" t="s">
        <v>2033</v>
      </c>
      <c r="Q70" t="s">
        <v>2037</v>
      </c>
      <c r="R70" t="s">
        <v>2087</v>
      </c>
      <c r="S70" t="s">
        <v>2093</v>
      </c>
      <c r="T70" t="s">
        <v>2097</v>
      </c>
      <c r="U70">
        <v>3.8</v>
      </c>
      <c r="V70">
        <v>3.8</v>
      </c>
      <c r="W70" t="s">
        <v>2154</v>
      </c>
    </row>
    <row r="71" spans="1:23" x14ac:dyDescent="0.3">
      <c r="A71" t="s">
        <v>424</v>
      </c>
      <c r="B71" t="s">
        <v>1424</v>
      </c>
      <c r="C71" t="s">
        <v>2116</v>
      </c>
      <c r="D71" t="s">
        <v>1436</v>
      </c>
      <c r="E71" t="s">
        <v>2116</v>
      </c>
      <c r="F71" t="s">
        <v>1434</v>
      </c>
      <c r="G71" t="s">
        <v>2116</v>
      </c>
      <c r="H71">
        <v>1.9999999998835847</v>
      </c>
      <c r="I71">
        <v>1</v>
      </c>
      <c r="J71" t="s">
        <v>2031</v>
      </c>
      <c r="K71">
        <v>698</v>
      </c>
      <c r="L71">
        <v>3289</v>
      </c>
      <c r="M71">
        <v>380</v>
      </c>
      <c r="N71">
        <v>22</v>
      </c>
      <c r="O71" t="s">
        <v>2151</v>
      </c>
      <c r="P71" t="s">
        <v>2034</v>
      </c>
      <c r="Q71" t="s">
        <v>2039</v>
      </c>
      <c r="R71" t="s">
        <v>2084</v>
      </c>
      <c r="S71" t="s">
        <v>2091</v>
      </c>
      <c r="T71" t="s">
        <v>2096</v>
      </c>
      <c r="U71">
        <v>4.7</v>
      </c>
      <c r="V71">
        <v>4.7</v>
      </c>
      <c r="W71" t="s">
        <v>2152</v>
      </c>
    </row>
    <row r="72" spans="1:23" x14ac:dyDescent="0.3">
      <c r="A72" t="s">
        <v>432</v>
      </c>
      <c r="B72" t="s">
        <v>1432</v>
      </c>
      <c r="C72" t="s">
        <v>2116</v>
      </c>
      <c r="D72" t="s">
        <v>1444</v>
      </c>
      <c r="E72" t="s">
        <v>2116</v>
      </c>
      <c r="F72" t="s">
        <v>1442</v>
      </c>
      <c r="G72" t="s">
        <v>2116</v>
      </c>
      <c r="H72">
        <v>2.0000000000582077</v>
      </c>
      <c r="I72">
        <v>1</v>
      </c>
      <c r="J72" t="s">
        <v>2031</v>
      </c>
      <c r="K72">
        <v>779</v>
      </c>
      <c r="L72">
        <v>4258</v>
      </c>
      <c r="M72">
        <v>488</v>
      </c>
      <c r="N72">
        <v>13</v>
      </c>
      <c r="O72" t="s">
        <v>2151</v>
      </c>
      <c r="P72" t="s">
        <v>2036</v>
      </c>
      <c r="Q72" t="s">
        <v>2039</v>
      </c>
      <c r="R72" t="s">
        <v>2062</v>
      </c>
      <c r="S72" t="s">
        <v>2095</v>
      </c>
      <c r="T72" t="s">
        <v>2096</v>
      </c>
      <c r="U72">
        <v>4</v>
      </c>
      <c r="V72">
        <v>4</v>
      </c>
      <c r="W72" t="s">
        <v>2158</v>
      </c>
    </row>
    <row r="73" spans="1:23" x14ac:dyDescent="0.3">
      <c r="A73" t="s">
        <v>435</v>
      </c>
      <c r="B73" t="s">
        <v>1435</v>
      </c>
      <c r="C73" t="s">
        <v>2116</v>
      </c>
      <c r="D73" t="s">
        <v>1447</v>
      </c>
      <c r="E73" t="s">
        <v>2117</v>
      </c>
      <c r="F73" t="s">
        <v>1445</v>
      </c>
      <c r="G73" t="s">
        <v>2116</v>
      </c>
      <c r="H73">
        <v>2.0000000000582077</v>
      </c>
      <c r="I73">
        <v>0</v>
      </c>
      <c r="J73" t="s">
        <v>2031</v>
      </c>
      <c r="K73">
        <v>536</v>
      </c>
      <c r="L73">
        <v>4657</v>
      </c>
      <c r="M73">
        <v>225</v>
      </c>
      <c r="N73">
        <v>25</v>
      </c>
      <c r="O73" t="s">
        <v>2151</v>
      </c>
      <c r="P73" t="s">
        <v>2033</v>
      </c>
      <c r="Q73" t="s">
        <v>2038</v>
      </c>
      <c r="R73" t="s">
        <v>2090</v>
      </c>
      <c r="S73" t="s">
        <v>2093</v>
      </c>
      <c r="T73" t="s">
        <v>2096</v>
      </c>
      <c r="U73">
        <v>3.8</v>
      </c>
      <c r="V73">
        <v>3.8</v>
      </c>
      <c r="W73" t="s">
        <v>2154</v>
      </c>
    </row>
    <row r="74" spans="1:23" x14ac:dyDescent="0.3">
      <c r="A74" t="s">
        <v>446</v>
      </c>
      <c r="B74" t="s">
        <v>1446</v>
      </c>
      <c r="C74" t="s">
        <v>2116</v>
      </c>
      <c r="D74" t="s">
        <v>1458</v>
      </c>
      <c r="E74" t="s">
        <v>2117</v>
      </c>
      <c r="F74" t="s">
        <v>1456</v>
      </c>
      <c r="G74" t="s">
        <v>2117</v>
      </c>
      <c r="H74">
        <v>2.0000000000582077</v>
      </c>
      <c r="I74">
        <v>1</v>
      </c>
      <c r="J74" t="s">
        <v>2031</v>
      </c>
      <c r="K74">
        <v>303</v>
      </c>
      <c r="L74">
        <v>4497</v>
      </c>
      <c r="M74">
        <v>663</v>
      </c>
      <c r="N74">
        <v>20</v>
      </c>
      <c r="O74" t="s">
        <v>2151</v>
      </c>
      <c r="P74" t="s">
        <v>2034</v>
      </c>
      <c r="Q74" t="s">
        <v>2039</v>
      </c>
      <c r="R74" t="s">
        <v>2066</v>
      </c>
      <c r="S74" t="s">
        <v>2094</v>
      </c>
      <c r="T74" t="s">
        <v>2097</v>
      </c>
      <c r="U74">
        <v>4.7</v>
      </c>
      <c r="V74">
        <v>4.7</v>
      </c>
      <c r="W74" t="s">
        <v>2152</v>
      </c>
    </row>
    <row r="75" spans="1:23" x14ac:dyDescent="0.3">
      <c r="A75" t="s">
        <v>450</v>
      </c>
      <c r="B75" t="s">
        <v>1450</v>
      </c>
      <c r="C75" t="s">
        <v>2117</v>
      </c>
      <c r="D75" t="s">
        <v>1462</v>
      </c>
      <c r="E75" t="s">
        <v>2117</v>
      </c>
      <c r="F75" t="s">
        <v>1460</v>
      </c>
      <c r="G75" t="s">
        <v>2117</v>
      </c>
      <c r="H75">
        <v>2.0000000000582077</v>
      </c>
      <c r="I75">
        <v>1</v>
      </c>
      <c r="J75" t="s">
        <v>2031</v>
      </c>
      <c r="K75">
        <v>505</v>
      </c>
      <c r="L75">
        <v>630</v>
      </c>
      <c r="M75">
        <v>620</v>
      </c>
      <c r="N75">
        <v>27</v>
      </c>
      <c r="O75" t="s">
        <v>2151</v>
      </c>
      <c r="P75" t="s">
        <v>2033</v>
      </c>
      <c r="Q75" t="s">
        <v>2039</v>
      </c>
      <c r="R75" t="s">
        <v>2047</v>
      </c>
      <c r="S75" t="s">
        <v>2092</v>
      </c>
      <c r="T75" t="s">
        <v>2096</v>
      </c>
      <c r="U75">
        <v>4</v>
      </c>
      <c r="V75">
        <v>4</v>
      </c>
      <c r="W75" t="s">
        <v>2158</v>
      </c>
    </row>
    <row r="76" spans="1:23" x14ac:dyDescent="0.3">
      <c r="A76" t="s">
        <v>451</v>
      </c>
      <c r="B76" t="s">
        <v>1451</v>
      </c>
      <c r="C76" t="s">
        <v>2117</v>
      </c>
      <c r="D76" t="s">
        <v>1463</v>
      </c>
      <c r="E76" t="s">
        <v>2117</v>
      </c>
      <c r="F76" t="s">
        <v>1461</v>
      </c>
      <c r="G76" t="s">
        <v>2117</v>
      </c>
      <c r="H76">
        <v>1.9999999998835847</v>
      </c>
      <c r="I76">
        <v>1</v>
      </c>
      <c r="J76" t="s">
        <v>2031</v>
      </c>
      <c r="K76">
        <v>968</v>
      </c>
      <c r="L76">
        <v>1146</v>
      </c>
      <c r="M76">
        <v>568</v>
      </c>
      <c r="N76">
        <v>17</v>
      </c>
      <c r="O76" t="s">
        <v>2151</v>
      </c>
      <c r="P76" t="s">
        <v>2035</v>
      </c>
      <c r="Q76" t="s">
        <v>2038</v>
      </c>
      <c r="R76" t="s">
        <v>2052</v>
      </c>
      <c r="S76" t="s">
        <v>2095</v>
      </c>
      <c r="T76" t="s">
        <v>2097</v>
      </c>
      <c r="U76">
        <v>4.7</v>
      </c>
      <c r="V76">
        <v>4.7</v>
      </c>
      <c r="W76" t="s">
        <v>2152</v>
      </c>
    </row>
    <row r="77" spans="1:23" x14ac:dyDescent="0.3">
      <c r="A77" t="s">
        <v>457</v>
      </c>
      <c r="B77" t="s">
        <v>1457</v>
      </c>
      <c r="C77" t="s">
        <v>2117</v>
      </c>
      <c r="D77" t="s">
        <v>1469</v>
      </c>
      <c r="E77" t="s">
        <v>2117</v>
      </c>
      <c r="F77" t="s">
        <v>1467</v>
      </c>
      <c r="G77" t="s">
        <v>2117</v>
      </c>
      <c r="H77">
        <v>1.9999999998835847</v>
      </c>
      <c r="I77">
        <v>1</v>
      </c>
      <c r="J77" t="s">
        <v>2031</v>
      </c>
      <c r="K77">
        <v>616</v>
      </c>
      <c r="L77">
        <v>1917</v>
      </c>
      <c r="M77">
        <v>348</v>
      </c>
      <c r="N77">
        <v>7</v>
      </c>
      <c r="O77" t="s">
        <v>2151</v>
      </c>
      <c r="P77" t="s">
        <v>2033</v>
      </c>
      <c r="Q77" t="s">
        <v>2040</v>
      </c>
      <c r="R77" t="s">
        <v>2055</v>
      </c>
      <c r="S77" t="s">
        <v>2093</v>
      </c>
      <c r="T77" t="s">
        <v>2097</v>
      </c>
      <c r="U77">
        <v>4</v>
      </c>
      <c r="V77">
        <v>4</v>
      </c>
      <c r="W77" t="s">
        <v>2158</v>
      </c>
    </row>
    <row r="78" spans="1:23" x14ac:dyDescent="0.3">
      <c r="A78" t="s">
        <v>460</v>
      </c>
      <c r="B78" t="s">
        <v>1460</v>
      </c>
      <c r="C78" t="s">
        <v>2117</v>
      </c>
      <c r="D78" t="s">
        <v>1472</v>
      </c>
      <c r="E78" t="s">
        <v>2118</v>
      </c>
      <c r="F78" t="s">
        <v>1470</v>
      </c>
      <c r="G78" t="s">
        <v>2117</v>
      </c>
      <c r="H78">
        <v>1.9999999998835847</v>
      </c>
      <c r="I78">
        <v>0</v>
      </c>
      <c r="J78" t="s">
        <v>2031</v>
      </c>
      <c r="K78">
        <v>168</v>
      </c>
      <c r="L78">
        <v>1692</v>
      </c>
      <c r="M78">
        <v>464</v>
      </c>
      <c r="N78">
        <v>14</v>
      </c>
      <c r="O78" t="s">
        <v>2151</v>
      </c>
      <c r="P78" t="s">
        <v>2033</v>
      </c>
      <c r="Q78" t="s">
        <v>2040</v>
      </c>
      <c r="R78" t="s">
        <v>2084</v>
      </c>
      <c r="S78" t="s">
        <v>2093</v>
      </c>
      <c r="T78" t="s">
        <v>2097</v>
      </c>
      <c r="U78">
        <v>4</v>
      </c>
      <c r="V78">
        <v>4</v>
      </c>
      <c r="W78" t="s">
        <v>2158</v>
      </c>
    </row>
    <row r="79" spans="1:23" x14ac:dyDescent="0.3">
      <c r="A79" t="s">
        <v>469</v>
      </c>
      <c r="B79" t="s">
        <v>1469</v>
      </c>
      <c r="C79" t="s">
        <v>2117</v>
      </c>
      <c r="D79" t="s">
        <v>1481</v>
      </c>
      <c r="E79" t="s">
        <v>2118</v>
      </c>
      <c r="F79" t="s">
        <v>1479</v>
      </c>
      <c r="G79" t="s">
        <v>2118</v>
      </c>
      <c r="H79">
        <v>1.9999999998835847</v>
      </c>
      <c r="I79">
        <v>1</v>
      </c>
      <c r="J79" t="s">
        <v>2031</v>
      </c>
      <c r="K79">
        <v>245</v>
      </c>
      <c r="L79">
        <v>3824</v>
      </c>
      <c r="M79">
        <v>209</v>
      </c>
      <c r="N79">
        <v>18</v>
      </c>
      <c r="O79" t="s">
        <v>2151</v>
      </c>
      <c r="P79" t="s">
        <v>2035</v>
      </c>
      <c r="Q79" t="s">
        <v>2038</v>
      </c>
      <c r="R79" t="s">
        <v>2043</v>
      </c>
      <c r="S79" t="s">
        <v>2094</v>
      </c>
      <c r="T79" t="s">
        <v>2097</v>
      </c>
      <c r="U79">
        <v>4</v>
      </c>
      <c r="V79">
        <v>4</v>
      </c>
      <c r="W79" t="s">
        <v>2158</v>
      </c>
    </row>
    <row r="80" spans="1:23" x14ac:dyDescent="0.3">
      <c r="A80" t="s">
        <v>938</v>
      </c>
      <c r="B80" t="s">
        <v>1938</v>
      </c>
      <c r="C80" t="s">
        <v>2137</v>
      </c>
      <c r="D80" t="s">
        <v>1950</v>
      </c>
      <c r="E80" t="s">
        <v>2137</v>
      </c>
      <c r="F80" t="s">
        <v>1948</v>
      </c>
      <c r="G80" t="s">
        <v>2137</v>
      </c>
      <c r="H80">
        <v>2.0000000000582077</v>
      </c>
      <c r="I80">
        <v>1</v>
      </c>
      <c r="J80" t="s">
        <v>2031</v>
      </c>
      <c r="K80">
        <v>316</v>
      </c>
      <c r="L80">
        <v>1958</v>
      </c>
      <c r="M80">
        <v>754</v>
      </c>
      <c r="N80">
        <v>7</v>
      </c>
      <c r="O80" t="s">
        <v>2151</v>
      </c>
      <c r="P80" t="s">
        <v>2033</v>
      </c>
      <c r="Q80" t="s">
        <v>2037</v>
      </c>
      <c r="R80" t="s">
        <v>2067</v>
      </c>
      <c r="S80" t="s">
        <v>2091</v>
      </c>
      <c r="T80" t="s">
        <v>2097</v>
      </c>
      <c r="U80">
        <v>3.8</v>
      </c>
      <c r="V80">
        <v>3.8</v>
      </c>
      <c r="W80" t="s">
        <v>2154</v>
      </c>
    </row>
    <row r="81" spans="1:23" x14ac:dyDescent="0.3">
      <c r="A81" t="s">
        <v>475</v>
      </c>
      <c r="B81" t="s">
        <v>1475</v>
      </c>
      <c r="C81" t="s">
        <v>2118</v>
      </c>
      <c r="D81" t="s">
        <v>1487</v>
      </c>
      <c r="E81" t="s">
        <v>2118</v>
      </c>
      <c r="F81" t="s">
        <v>1485</v>
      </c>
      <c r="G81" t="s">
        <v>2118</v>
      </c>
      <c r="H81">
        <v>1.9999999998835847</v>
      </c>
      <c r="I81">
        <v>1</v>
      </c>
      <c r="J81" t="s">
        <v>2031</v>
      </c>
      <c r="K81">
        <v>290</v>
      </c>
      <c r="L81">
        <v>3135</v>
      </c>
      <c r="M81">
        <v>230</v>
      </c>
      <c r="N81">
        <v>4</v>
      </c>
      <c r="O81" t="s">
        <v>2151</v>
      </c>
      <c r="P81" t="s">
        <v>2035</v>
      </c>
      <c r="Q81" t="s">
        <v>2039</v>
      </c>
      <c r="R81" t="s">
        <v>2061</v>
      </c>
      <c r="S81" t="s">
        <v>2095</v>
      </c>
      <c r="T81" t="s">
        <v>2096</v>
      </c>
      <c r="U81">
        <v>4.7</v>
      </c>
      <c r="V81">
        <v>4.7</v>
      </c>
      <c r="W81" t="s">
        <v>2152</v>
      </c>
    </row>
    <row r="82" spans="1:23" x14ac:dyDescent="0.3">
      <c r="A82" t="s">
        <v>476</v>
      </c>
      <c r="B82" t="s">
        <v>1476</v>
      </c>
      <c r="C82" t="s">
        <v>2118</v>
      </c>
      <c r="D82" t="s">
        <v>1488</v>
      </c>
      <c r="E82" t="s">
        <v>2118</v>
      </c>
      <c r="F82" t="s">
        <v>1486</v>
      </c>
      <c r="G82" t="s">
        <v>2118</v>
      </c>
      <c r="H82">
        <v>2.0000000000582077</v>
      </c>
      <c r="I82">
        <v>1</v>
      </c>
      <c r="J82" t="s">
        <v>2031</v>
      </c>
      <c r="K82">
        <v>537</v>
      </c>
      <c r="L82">
        <v>571</v>
      </c>
      <c r="M82">
        <v>190</v>
      </c>
      <c r="N82">
        <v>5</v>
      </c>
      <c r="O82" t="s">
        <v>2151</v>
      </c>
      <c r="P82" t="s">
        <v>2036</v>
      </c>
      <c r="Q82" t="s">
        <v>2037</v>
      </c>
      <c r="R82" t="s">
        <v>2053</v>
      </c>
      <c r="S82" t="s">
        <v>2092</v>
      </c>
      <c r="T82" t="s">
        <v>2096</v>
      </c>
      <c r="U82">
        <v>3.8</v>
      </c>
      <c r="V82">
        <v>3.8</v>
      </c>
      <c r="W82" t="s">
        <v>2154</v>
      </c>
    </row>
    <row r="83" spans="1:23" x14ac:dyDescent="0.3">
      <c r="A83" t="s">
        <v>478</v>
      </c>
      <c r="B83" t="s">
        <v>1478</v>
      </c>
      <c r="C83" t="s">
        <v>2118</v>
      </c>
      <c r="D83" t="s">
        <v>1490</v>
      </c>
      <c r="E83" t="s">
        <v>2118</v>
      </c>
      <c r="F83" t="s">
        <v>1488</v>
      </c>
      <c r="G83" t="s">
        <v>2118</v>
      </c>
      <c r="H83">
        <v>1.9999999998835847</v>
      </c>
      <c r="I83">
        <v>1</v>
      </c>
      <c r="J83" t="s">
        <v>2031</v>
      </c>
      <c r="K83">
        <v>326</v>
      </c>
      <c r="L83">
        <v>3765</v>
      </c>
      <c r="M83">
        <v>178</v>
      </c>
      <c r="N83">
        <v>21</v>
      </c>
      <c r="O83" t="s">
        <v>2151</v>
      </c>
      <c r="P83" t="s">
        <v>2034</v>
      </c>
      <c r="Q83" t="s">
        <v>2039</v>
      </c>
      <c r="R83" t="s">
        <v>2083</v>
      </c>
      <c r="S83" t="s">
        <v>2093</v>
      </c>
      <c r="T83" t="s">
        <v>2097</v>
      </c>
      <c r="U83">
        <v>3.8</v>
      </c>
      <c r="V83">
        <v>3.8</v>
      </c>
      <c r="W83" t="s">
        <v>2154</v>
      </c>
    </row>
    <row r="84" spans="1:23" x14ac:dyDescent="0.3">
      <c r="A84" t="s">
        <v>482</v>
      </c>
      <c r="B84" t="s">
        <v>1482</v>
      </c>
      <c r="C84" t="s">
        <v>2118</v>
      </c>
      <c r="D84" t="s">
        <v>1494</v>
      </c>
      <c r="E84" t="s">
        <v>2118</v>
      </c>
      <c r="F84" t="s">
        <v>1492</v>
      </c>
      <c r="G84" t="s">
        <v>2118</v>
      </c>
      <c r="H84">
        <v>2.0000000000582077</v>
      </c>
      <c r="I84">
        <v>1</v>
      </c>
      <c r="J84" t="s">
        <v>2031</v>
      </c>
      <c r="K84">
        <v>857</v>
      </c>
      <c r="L84">
        <v>1625</v>
      </c>
      <c r="M84">
        <v>667</v>
      </c>
      <c r="N84">
        <v>10</v>
      </c>
      <c r="O84" t="s">
        <v>2151</v>
      </c>
      <c r="P84" t="s">
        <v>2035</v>
      </c>
      <c r="Q84" t="s">
        <v>2037</v>
      </c>
      <c r="R84" t="s">
        <v>2086</v>
      </c>
      <c r="S84" t="s">
        <v>2093</v>
      </c>
      <c r="T84" t="s">
        <v>2097</v>
      </c>
      <c r="U84">
        <v>4.5</v>
      </c>
      <c r="V84">
        <v>4.5</v>
      </c>
      <c r="W84" t="s">
        <v>2156</v>
      </c>
    </row>
    <row r="85" spans="1:23" x14ac:dyDescent="0.3">
      <c r="A85" t="s">
        <v>484</v>
      </c>
      <c r="B85" t="s">
        <v>1484</v>
      </c>
      <c r="C85" t="s">
        <v>2118</v>
      </c>
      <c r="D85" t="s">
        <v>1496</v>
      </c>
      <c r="E85" t="s">
        <v>2119</v>
      </c>
      <c r="F85" t="s">
        <v>1494</v>
      </c>
      <c r="G85" t="s">
        <v>2118</v>
      </c>
      <c r="H85">
        <v>1.9999999998835847</v>
      </c>
      <c r="I85">
        <v>0</v>
      </c>
      <c r="J85" t="s">
        <v>2031</v>
      </c>
      <c r="K85">
        <v>740</v>
      </c>
      <c r="L85">
        <v>1867</v>
      </c>
      <c r="M85">
        <v>242</v>
      </c>
      <c r="N85">
        <v>4</v>
      </c>
      <c r="O85" t="s">
        <v>2151</v>
      </c>
      <c r="P85" t="s">
        <v>2035</v>
      </c>
      <c r="Q85" t="s">
        <v>2037</v>
      </c>
      <c r="R85" t="s">
        <v>2073</v>
      </c>
      <c r="S85" t="s">
        <v>2094</v>
      </c>
      <c r="T85" t="s">
        <v>2096</v>
      </c>
      <c r="U85">
        <v>3.8</v>
      </c>
      <c r="V85">
        <v>3.8</v>
      </c>
      <c r="W85" t="s">
        <v>2154</v>
      </c>
    </row>
    <row r="86" spans="1:23" x14ac:dyDescent="0.3">
      <c r="A86" t="s">
        <v>485</v>
      </c>
      <c r="B86" t="s">
        <v>1485</v>
      </c>
      <c r="C86" t="s">
        <v>2118</v>
      </c>
      <c r="D86" t="s">
        <v>1497</v>
      </c>
      <c r="E86" t="s">
        <v>2119</v>
      </c>
      <c r="F86" t="s">
        <v>1495</v>
      </c>
      <c r="G86" t="s">
        <v>2119</v>
      </c>
      <c r="H86">
        <v>2.0000000000582077</v>
      </c>
      <c r="I86">
        <v>1</v>
      </c>
      <c r="J86" t="s">
        <v>2031</v>
      </c>
      <c r="K86">
        <v>631</v>
      </c>
      <c r="L86">
        <v>2411</v>
      </c>
      <c r="M86">
        <v>408</v>
      </c>
      <c r="N86">
        <v>14</v>
      </c>
      <c r="O86" t="s">
        <v>2151</v>
      </c>
      <c r="P86" t="s">
        <v>2035</v>
      </c>
      <c r="Q86" t="s">
        <v>2039</v>
      </c>
      <c r="R86" t="s">
        <v>2050</v>
      </c>
      <c r="S86" t="s">
        <v>2091</v>
      </c>
      <c r="T86" t="s">
        <v>2097</v>
      </c>
      <c r="U86">
        <v>4</v>
      </c>
      <c r="V86">
        <v>4</v>
      </c>
      <c r="W86" t="s">
        <v>2158</v>
      </c>
    </row>
    <row r="87" spans="1:23" x14ac:dyDescent="0.3">
      <c r="A87" t="s">
        <v>487</v>
      </c>
      <c r="B87" t="s">
        <v>1487</v>
      </c>
      <c r="C87" t="s">
        <v>2118</v>
      </c>
      <c r="D87" t="s">
        <v>1499</v>
      </c>
      <c r="E87" t="s">
        <v>2119</v>
      </c>
      <c r="F87" t="s">
        <v>1497</v>
      </c>
      <c r="G87" t="s">
        <v>2119</v>
      </c>
      <c r="H87">
        <v>1.9999999998835847</v>
      </c>
      <c r="I87">
        <v>1</v>
      </c>
      <c r="J87" t="s">
        <v>2031</v>
      </c>
      <c r="K87">
        <v>380</v>
      </c>
      <c r="L87">
        <v>2077</v>
      </c>
      <c r="M87">
        <v>395</v>
      </c>
      <c r="N87">
        <v>19</v>
      </c>
      <c r="O87" t="s">
        <v>2151</v>
      </c>
      <c r="P87" t="s">
        <v>2034</v>
      </c>
      <c r="Q87" t="s">
        <v>2040</v>
      </c>
      <c r="R87" t="s">
        <v>2078</v>
      </c>
      <c r="S87" t="s">
        <v>2095</v>
      </c>
      <c r="T87" t="s">
        <v>2096</v>
      </c>
      <c r="U87">
        <v>4.7</v>
      </c>
      <c r="V87">
        <v>4.7</v>
      </c>
      <c r="W87" t="s">
        <v>2152</v>
      </c>
    </row>
    <row r="88" spans="1:23" x14ac:dyDescent="0.3">
      <c r="A88" t="s">
        <v>493</v>
      </c>
      <c r="B88" t="s">
        <v>1493</v>
      </c>
      <c r="C88" t="s">
        <v>2118</v>
      </c>
      <c r="D88" t="s">
        <v>1505</v>
      </c>
      <c r="E88" t="s">
        <v>2119</v>
      </c>
      <c r="F88" t="s">
        <v>1503</v>
      </c>
      <c r="G88" t="s">
        <v>2119</v>
      </c>
      <c r="H88">
        <v>1.9999999998835847</v>
      </c>
      <c r="I88">
        <v>1</v>
      </c>
      <c r="J88" t="s">
        <v>2031</v>
      </c>
      <c r="K88">
        <v>710</v>
      </c>
      <c r="L88">
        <v>2793</v>
      </c>
      <c r="M88">
        <v>479</v>
      </c>
      <c r="N88">
        <v>18</v>
      </c>
      <c r="O88" t="s">
        <v>2151</v>
      </c>
      <c r="P88" t="s">
        <v>2034</v>
      </c>
      <c r="Q88" t="s">
        <v>2040</v>
      </c>
      <c r="R88" t="s">
        <v>2065</v>
      </c>
      <c r="S88" t="s">
        <v>2094</v>
      </c>
      <c r="T88" t="s">
        <v>2097</v>
      </c>
      <c r="U88">
        <v>4.5</v>
      </c>
      <c r="V88">
        <v>4.5</v>
      </c>
      <c r="W88" t="s">
        <v>2156</v>
      </c>
    </row>
    <row r="89" spans="1:23" x14ac:dyDescent="0.3">
      <c r="A89" t="s">
        <v>500</v>
      </c>
      <c r="B89" t="s">
        <v>1500</v>
      </c>
      <c r="C89" t="s">
        <v>2119</v>
      </c>
      <c r="D89" t="s">
        <v>1512</v>
      </c>
      <c r="E89" t="s">
        <v>2119</v>
      </c>
      <c r="F89" t="s">
        <v>1510</v>
      </c>
      <c r="G89" t="s">
        <v>2119</v>
      </c>
      <c r="H89">
        <v>2.0000000000582077</v>
      </c>
      <c r="I89">
        <v>1</v>
      </c>
      <c r="J89" t="s">
        <v>2031</v>
      </c>
      <c r="K89">
        <v>138</v>
      </c>
      <c r="L89">
        <v>995</v>
      </c>
      <c r="M89">
        <v>573</v>
      </c>
      <c r="N89">
        <v>16</v>
      </c>
      <c r="O89" t="s">
        <v>2151</v>
      </c>
      <c r="P89" t="s">
        <v>2034</v>
      </c>
      <c r="Q89" t="s">
        <v>2037</v>
      </c>
      <c r="R89" t="s">
        <v>2059</v>
      </c>
      <c r="S89" t="s">
        <v>2091</v>
      </c>
      <c r="T89" t="s">
        <v>2096</v>
      </c>
      <c r="U89">
        <v>4.5</v>
      </c>
      <c r="V89">
        <v>4.5</v>
      </c>
      <c r="W89" t="s">
        <v>2156</v>
      </c>
    </row>
    <row r="90" spans="1:23" x14ac:dyDescent="0.3">
      <c r="A90" t="s">
        <v>530</v>
      </c>
      <c r="B90" t="s">
        <v>1530</v>
      </c>
      <c r="C90" t="s">
        <v>2120</v>
      </c>
      <c r="D90" t="s">
        <v>1542</v>
      </c>
      <c r="E90" t="s">
        <v>2120</v>
      </c>
      <c r="F90" t="s">
        <v>1540</v>
      </c>
      <c r="G90" t="s">
        <v>2120</v>
      </c>
      <c r="H90">
        <v>2.0000000000582077</v>
      </c>
      <c r="I90">
        <v>1</v>
      </c>
      <c r="J90" t="s">
        <v>2031</v>
      </c>
      <c r="K90">
        <v>451</v>
      </c>
      <c r="L90">
        <v>955</v>
      </c>
      <c r="M90">
        <v>708</v>
      </c>
      <c r="N90">
        <v>28</v>
      </c>
      <c r="O90" t="s">
        <v>2151</v>
      </c>
      <c r="P90" t="s">
        <v>2033</v>
      </c>
      <c r="Q90" t="s">
        <v>2040</v>
      </c>
      <c r="R90" t="s">
        <v>2086</v>
      </c>
      <c r="S90" t="s">
        <v>2094</v>
      </c>
      <c r="T90" t="s">
        <v>2097</v>
      </c>
      <c r="U90">
        <v>4.5</v>
      </c>
      <c r="V90">
        <v>4.5</v>
      </c>
      <c r="W90" t="s">
        <v>2156</v>
      </c>
    </row>
    <row r="91" spans="1:23" x14ac:dyDescent="0.3">
      <c r="A91" t="s">
        <v>531</v>
      </c>
      <c r="B91" t="s">
        <v>1531</v>
      </c>
      <c r="C91" t="s">
        <v>2120</v>
      </c>
      <c r="D91" t="s">
        <v>1543</v>
      </c>
      <c r="E91" t="s">
        <v>2121</v>
      </c>
      <c r="F91" t="s">
        <v>1541</v>
      </c>
      <c r="G91" t="s">
        <v>2120</v>
      </c>
      <c r="H91">
        <v>2.0000000000582077</v>
      </c>
      <c r="I91">
        <v>0</v>
      </c>
      <c r="J91" t="s">
        <v>2031</v>
      </c>
      <c r="K91">
        <v>752</v>
      </c>
      <c r="L91">
        <v>1040</v>
      </c>
      <c r="M91">
        <v>489</v>
      </c>
      <c r="N91">
        <v>21</v>
      </c>
      <c r="O91" t="s">
        <v>2151</v>
      </c>
      <c r="P91" t="s">
        <v>2035</v>
      </c>
      <c r="Q91" t="s">
        <v>2039</v>
      </c>
      <c r="R91" t="s">
        <v>2081</v>
      </c>
      <c r="S91" t="s">
        <v>2094</v>
      </c>
      <c r="T91" t="s">
        <v>2097</v>
      </c>
      <c r="U91">
        <v>4.7</v>
      </c>
      <c r="V91">
        <v>4.7</v>
      </c>
      <c r="W91" t="s">
        <v>2152</v>
      </c>
    </row>
    <row r="92" spans="1:23" x14ac:dyDescent="0.3">
      <c r="A92" t="s">
        <v>536</v>
      </c>
      <c r="B92" t="s">
        <v>1536</v>
      </c>
      <c r="C92" t="s">
        <v>2120</v>
      </c>
      <c r="D92" t="s">
        <v>1548</v>
      </c>
      <c r="E92" t="s">
        <v>2121</v>
      </c>
      <c r="F92" t="s">
        <v>1546</v>
      </c>
      <c r="G92" t="s">
        <v>2121</v>
      </c>
      <c r="H92">
        <v>2.0000000000582077</v>
      </c>
      <c r="I92">
        <v>1</v>
      </c>
      <c r="J92" t="s">
        <v>2031</v>
      </c>
      <c r="K92">
        <v>509</v>
      </c>
      <c r="L92">
        <v>3886</v>
      </c>
      <c r="M92">
        <v>453</v>
      </c>
      <c r="N92">
        <v>24</v>
      </c>
      <c r="O92" t="s">
        <v>2151</v>
      </c>
      <c r="P92" t="s">
        <v>2035</v>
      </c>
      <c r="Q92" t="s">
        <v>2038</v>
      </c>
      <c r="R92" t="s">
        <v>2080</v>
      </c>
      <c r="S92" t="s">
        <v>2095</v>
      </c>
      <c r="T92" t="s">
        <v>2096</v>
      </c>
      <c r="U92">
        <v>4.2</v>
      </c>
      <c r="V92">
        <v>4.2</v>
      </c>
      <c r="W92" t="s">
        <v>2153</v>
      </c>
    </row>
    <row r="93" spans="1:23" x14ac:dyDescent="0.3">
      <c r="A93" t="s">
        <v>538</v>
      </c>
      <c r="B93" t="s">
        <v>1538</v>
      </c>
      <c r="C93" t="s">
        <v>2120</v>
      </c>
      <c r="D93" t="s">
        <v>1550</v>
      </c>
      <c r="E93" t="s">
        <v>2121</v>
      </c>
      <c r="F93" t="s">
        <v>1548</v>
      </c>
      <c r="G93" t="s">
        <v>2121</v>
      </c>
      <c r="H93">
        <v>1.9999999998835847</v>
      </c>
      <c r="I93">
        <v>1</v>
      </c>
      <c r="J93" t="s">
        <v>2031</v>
      </c>
      <c r="K93">
        <v>402</v>
      </c>
      <c r="L93">
        <v>2992</v>
      </c>
      <c r="M93">
        <v>470</v>
      </c>
      <c r="N93">
        <v>11</v>
      </c>
      <c r="O93" t="s">
        <v>2151</v>
      </c>
      <c r="P93" t="s">
        <v>2034</v>
      </c>
      <c r="Q93" t="s">
        <v>2038</v>
      </c>
      <c r="R93" t="s">
        <v>2046</v>
      </c>
      <c r="S93" t="s">
        <v>2093</v>
      </c>
      <c r="T93" t="s">
        <v>2096</v>
      </c>
      <c r="U93">
        <v>4.5</v>
      </c>
      <c r="V93">
        <v>4.5</v>
      </c>
      <c r="W93" t="s">
        <v>2156</v>
      </c>
    </row>
    <row r="94" spans="1:23" x14ac:dyDescent="0.3">
      <c r="A94" t="s">
        <v>924</v>
      </c>
      <c r="B94" t="s">
        <v>1924</v>
      </c>
      <c r="C94" t="s">
        <v>2136</v>
      </c>
      <c r="D94" t="s">
        <v>1936</v>
      </c>
      <c r="E94" t="s">
        <v>2137</v>
      </c>
      <c r="F94" t="s">
        <v>1934</v>
      </c>
      <c r="G94" t="s">
        <v>2137</v>
      </c>
      <c r="H94">
        <v>2.0000000000582077</v>
      </c>
      <c r="I94">
        <v>1</v>
      </c>
      <c r="J94" t="s">
        <v>2031</v>
      </c>
      <c r="K94">
        <v>416</v>
      </c>
      <c r="L94">
        <v>2292</v>
      </c>
      <c r="M94">
        <v>794</v>
      </c>
      <c r="N94">
        <v>4</v>
      </c>
      <c r="O94" t="s">
        <v>2151</v>
      </c>
      <c r="P94" t="s">
        <v>2033</v>
      </c>
      <c r="Q94" t="s">
        <v>2040</v>
      </c>
      <c r="R94" t="s">
        <v>2069</v>
      </c>
      <c r="S94" t="s">
        <v>2091</v>
      </c>
      <c r="T94" t="s">
        <v>2096</v>
      </c>
      <c r="V94">
        <v>4.3169491525423709</v>
      </c>
      <c r="W94" t="s">
        <v>2159</v>
      </c>
    </row>
    <row r="95" spans="1:23" x14ac:dyDescent="0.3">
      <c r="A95" t="s">
        <v>544</v>
      </c>
      <c r="B95" t="s">
        <v>1544</v>
      </c>
      <c r="C95" t="s">
        <v>2121</v>
      </c>
      <c r="D95" t="s">
        <v>1556</v>
      </c>
      <c r="E95" t="s">
        <v>2121</v>
      </c>
      <c r="F95" t="s">
        <v>1554</v>
      </c>
      <c r="G95" t="s">
        <v>2121</v>
      </c>
      <c r="H95">
        <v>1.9999999998835847</v>
      </c>
      <c r="I95">
        <v>1</v>
      </c>
      <c r="J95" t="s">
        <v>2031</v>
      </c>
      <c r="K95">
        <v>341</v>
      </c>
      <c r="L95">
        <v>1816</v>
      </c>
      <c r="M95">
        <v>590</v>
      </c>
      <c r="N95">
        <v>13</v>
      </c>
      <c r="O95" t="s">
        <v>2151</v>
      </c>
      <c r="P95" t="s">
        <v>2034</v>
      </c>
      <c r="Q95" t="s">
        <v>2040</v>
      </c>
      <c r="R95" t="s">
        <v>2059</v>
      </c>
      <c r="S95" t="s">
        <v>2092</v>
      </c>
      <c r="T95" t="s">
        <v>2097</v>
      </c>
      <c r="V95">
        <v>4.280555555555555</v>
      </c>
      <c r="W95" t="s">
        <v>2153</v>
      </c>
    </row>
    <row r="96" spans="1:23" x14ac:dyDescent="0.3">
      <c r="A96" t="s">
        <v>557</v>
      </c>
      <c r="B96" t="s">
        <v>1557</v>
      </c>
      <c r="C96" t="s">
        <v>2121</v>
      </c>
      <c r="D96" t="s">
        <v>1569</v>
      </c>
      <c r="E96" t="s">
        <v>2122</v>
      </c>
      <c r="F96" t="s">
        <v>1567</v>
      </c>
      <c r="G96" t="s">
        <v>2122</v>
      </c>
      <c r="H96">
        <v>2.0000000000582077</v>
      </c>
      <c r="I96">
        <v>1</v>
      </c>
      <c r="J96" t="s">
        <v>2031</v>
      </c>
      <c r="K96">
        <v>876</v>
      </c>
      <c r="L96">
        <v>2457</v>
      </c>
      <c r="M96">
        <v>232</v>
      </c>
      <c r="N96">
        <v>6</v>
      </c>
      <c r="O96" t="s">
        <v>2151</v>
      </c>
      <c r="P96" t="s">
        <v>2034</v>
      </c>
      <c r="Q96" t="s">
        <v>2038</v>
      </c>
      <c r="R96" t="s">
        <v>2086</v>
      </c>
      <c r="S96" t="s">
        <v>2093</v>
      </c>
      <c r="T96" t="s">
        <v>2096</v>
      </c>
      <c r="U96">
        <v>4</v>
      </c>
      <c r="V96">
        <v>4</v>
      </c>
      <c r="W96" t="s">
        <v>2158</v>
      </c>
    </row>
    <row r="97" spans="1:23" x14ac:dyDescent="0.3">
      <c r="A97" t="s">
        <v>563</v>
      </c>
      <c r="B97" t="s">
        <v>1563</v>
      </c>
      <c r="C97" t="s">
        <v>2121</v>
      </c>
      <c r="D97" t="s">
        <v>1575</v>
      </c>
      <c r="E97" t="s">
        <v>2122</v>
      </c>
      <c r="F97" t="s">
        <v>1573</v>
      </c>
      <c r="G97" t="s">
        <v>2122</v>
      </c>
      <c r="H97">
        <v>2.0000000000582077</v>
      </c>
      <c r="I97">
        <v>1</v>
      </c>
      <c r="J97" t="s">
        <v>2031</v>
      </c>
      <c r="K97">
        <v>733</v>
      </c>
      <c r="L97">
        <v>2703</v>
      </c>
      <c r="M97">
        <v>250</v>
      </c>
      <c r="N97">
        <v>12</v>
      </c>
      <c r="O97" t="s">
        <v>2151</v>
      </c>
      <c r="P97" t="s">
        <v>2034</v>
      </c>
      <c r="Q97" t="s">
        <v>2037</v>
      </c>
      <c r="R97" t="s">
        <v>2058</v>
      </c>
      <c r="S97" t="s">
        <v>2094</v>
      </c>
      <c r="T97" t="s">
        <v>2096</v>
      </c>
      <c r="V97">
        <v>4.1939759036144579</v>
      </c>
      <c r="W97" t="s">
        <v>2157</v>
      </c>
    </row>
    <row r="98" spans="1:23" x14ac:dyDescent="0.3">
      <c r="A98" t="s">
        <v>583</v>
      </c>
      <c r="B98" t="s">
        <v>1583</v>
      </c>
      <c r="C98" t="s">
        <v>2122</v>
      </c>
      <c r="D98" t="s">
        <v>1595</v>
      </c>
      <c r="E98" t="s">
        <v>2123</v>
      </c>
      <c r="F98" t="s">
        <v>1593</v>
      </c>
      <c r="G98" t="s">
        <v>2123</v>
      </c>
      <c r="H98">
        <v>1.9999999998835847</v>
      </c>
      <c r="I98">
        <v>1</v>
      </c>
      <c r="J98" t="s">
        <v>2031</v>
      </c>
      <c r="K98">
        <v>278</v>
      </c>
      <c r="L98">
        <v>2455</v>
      </c>
      <c r="M98">
        <v>335</v>
      </c>
      <c r="N98">
        <v>12</v>
      </c>
      <c r="O98" t="s">
        <v>2151</v>
      </c>
      <c r="P98" t="s">
        <v>2034</v>
      </c>
      <c r="Q98" t="s">
        <v>2040</v>
      </c>
      <c r="R98" t="s">
        <v>2057</v>
      </c>
      <c r="S98" t="s">
        <v>2092</v>
      </c>
      <c r="T98" t="s">
        <v>2097</v>
      </c>
      <c r="U98">
        <v>4.5</v>
      </c>
      <c r="V98">
        <v>4.5</v>
      </c>
      <c r="W98" t="s">
        <v>2156</v>
      </c>
    </row>
    <row r="99" spans="1:23" x14ac:dyDescent="0.3">
      <c r="A99" t="s">
        <v>919</v>
      </c>
      <c r="B99" t="s">
        <v>1919</v>
      </c>
      <c r="C99" t="s">
        <v>2136</v>
      </c>
      <c r="D99" t="s">
        <v>1931</v>
      </c>
      <c r="E99" t="s">
        <v>2137</v>
      </c>
      <c r="F99" t="s">
        <v>1929</v>
      </c>
      <c r="G99" t="s">
        <v>2137</v>
      </c>
      <c r="H99">
        <v>1.9999999998835847</v>
      </c>
      <c r="I99">
        <v>1</v>
      </c>
      <c r="J99" t="s">
        <v>2031</v>
      </c>
      <c r="K99">
        <v>336</v>
      </c>
      <c r="L99">
        <v>4121</v>
      </c>
      <c r="M99">
        <v>660</v>
      </c>
      <c r="N99">
        <v>17</v>
      </c>
      <c r="O99" t="s">
        <v>2151</v>
      </c>
      <c r="P99" t="s">
        <v>2036</v>
      </c>
      <c r="Q99" t="s">
        <v>2039</v>
      </c>
      <c r="R99" t="s">
        <v>2069</v>
      </c>
      <c r="S99" t="s">
        <v>2095</v>
      </c>
      <c r="T99" t="s">
        <v>2096</v>
      </c>
      <c r="U99">
        <v>3.8</v>
      </c>
      <c r="V99">
        <v>3.8</v>
      </c>
      <c r="W99" t="s">
        <v>2154</v>
      </c>
    </row>
    <row r="100" spans="1:23" x14ac:dyDescent="0.3">
      <c r="A100" t="s">
        <v>586</v>
      </c>
      <c r="B100" t="s">
        <v>1586</v>
      </c>
      <c r="C100" t="s">
        <v>2122</v>
      </c>
      <c r="D100" t="s">
        <v>1598</v>
      </c>
      <c r="E100" t="s">
        <v>2123</v>
      </c>
      <c r="F100" t="s">
        <v>1596</v>
      </c>
      <c r="G100" t="s">
        <v>2123</v>
      </c>
      <c r="H100">
        <v>1.9999999998835847</v>
      </c>
      <c r="I100">
        <v>1</v>
      </c>
      <c r="J100" t="s">
        <v>2031</v>
      </c>
      <c r="K100">
        <v>847</v>
      </c>
      <c r="L100">
        <v>3261</v>
      </c>
      <c r="M100">
        <v>175</v>
      </c>
      <c r="N100">
        <v>12</v>
      </c>
      <c r="O100" t="s">
        <v>2151</v>
      </c>
      <c r="P100" t="s">
        <v>2034</v>
      </c>
      <c r="Q100" t="s">
        <v>2038</v>
      </c>
      <c r="R100" t="s">
        <v>2049</v>
      </c>
      <c r="S100" t="s">
        <v>2091</v>
      </c>
      <c r="T100" t="s">
        <v>2096</v>
      </c>
      <c r="U100">
        <v>4.5</v>
      </c>
      <c r="V100">
        <v>4.5</v>
      </c>
      <c r="W100" t="s">
        <v>2156</v>
      </c>
    </row>
    <row r="101" spans="1:23" x14ac:dyDescent="0.3">
      <c r="A101" t="s">
        <v>588</v>
      </c>
      <c r="B101" t="s">
        <v>1588</v>
      </c>
      <c r="C101" t="s">
        <v>2122</v>
      </c>
      <c r="D101" t="s">
        <v>1600</v>
      </c>
      <c r="E101" t="s">
        <v>2123</v>
      </c>
      <c r="F101" t="s">
        <v>1598</v>
      </c>
      <c r="G101" t="s">
        <v>2123</v>
      </c>
      <c r="H101">
        <v>2.0000000000582077</v>
      </c>
      <c r="I101">
        <v>1</v>
      </c>
      <c r="J101" t="s">
        <v>2031</v>
      </c>
      <c r="K101">
        <v>905</v>
      </c>
      <c r="L101">
        <v>2751</v>
      </c>
      <c r="M101">
        <v>233</v>
      </c>
      <c r="N101">
        <v>23</v>
      </c>
      <c r="O101" t="s">
        <v>2151</v>
      </c>
      <c r="P101" t="s">
        <v>2034</v>
      </c>
      <c r="Q101" t="s">
        <v>2040</v>
      </c>
      <c r="R101" t="s">
        <v>2066</v>
      </c>
      <c r="S101" t="s">
        <v>2091</v>
      </c>
      <c r="T101" t="s">
        <v>2096</v>
      </c>
      <c r="U101">
        <v>3.8</v>
      </c>
      <c r="V101">
        <v>3.8</v>
      </c>
      <c r="W101" t="s">
        <v>2154</v>
      </c>
    </row>
    <row r="102" spans="1:23" x14ac:dyDescent="0.3">
      <c r="A102" t="s">
        <v>590</v>
      </c>
      <c r="B102" t="s">
        <v>1590</v>
      </c>
      <c r="C102" t="s">
        <v>2122</v>
      </c>
      <c r="D102" t="s">
        <v>1602</v>
      </c>
      <c r="E102" t="s">
        <v>2123</v>
      </c>
      <c r="F102" t="s">
        <v>1600</v>
      </c>
      <c r="G102" t="s">
        <v>2123</v>
      </c>
      <c r="H102">
        <v>2.0000000000582077</v>
      </c>
      <c r="I102">
        <v>1</v>
      </c>
      <c r="J102" t="s">
        <v>2031</v>
      </c>
      <c r="K102">
        <v>519</v>
      </c>
      <c r="L102">
        <v>4716</v>
      </c>
      <c r="M102">
        <v>637</v>
      </c>
      <c r="N102">
        <v>21</v>
      </c>
      <c r="O102" t="s">
        <v>2151</v>
      </c>
      <c r="P102" t="s">
        <v>2033</v>
      </c>
      <c r="Q102" t="s">
        <v>2040</v>
      </c>
      <c r="R102" t="s">
        <v>2045</v>
      </c>
      <c r="S102" t="s">
        <v>2095</v>
      </c>
      <c r="T102" t="s">
        <v>2096</v>
      </c>
      <c r="U102">
        <v>4.7</v>
      </c>
      <c r="V102">
        <v>4.7</v>
      </c>
      <c r="W102" t="s">
        <v>2152</v>
      </c>
    </row>
    <row r="103" spans="1:23" x14ac:dyDescent="0.3">
      <c r="A103" t="s">
        <v>601</v>
      </c>
      <c r="B103" t="s">
        <v>1601</v>
      </c>
      <c r="C103" t="s">
        <v>2123</v>
      </c>
      <c r="D103" t="s">
        <v>1613</v>
      </c>
      <c r="E103" t="s">
        <v>2123</v>
      </c>
      <c r="F103" t="s">
        <v>1611</v>
      </c>
      <c r="G103" t="s">
        <v>2123</v>
      </c>
      <c r="H103">
        <v>1.9999999998835847</v>
      </c>
      <c r="I103">
        <v>1</v>
      </c>
      <c r="J103" t="s">
        <v>2031</v>
      </c>
      <c r="K103">
        <v>479</v>
      </c>
      <c r="L103">
        <v>1711</v>
      </c>
      <c r="M103">
        <v>535</v>
      </c>
      <c r="N103">
        <v>17</v>
      </c>
      <c r="O103" t="s">
        <v>2151</v>
      </c>
      <c r="P103" t="s">
        <v>2034</v>
      </c>
      <c r="Q103" t="s">
        <v>2040</v>
      </c>
      <c r="R103" t="s">
        <v>2051</v>
      </c>
      <c r="S103" t="s">
        <v>2094</v>
      </c>
      <c r="T103" t="s">
        <v>2096</v>
      </c>
      <c r="V103">
        <v>4.1939759036144579</v>
      </c>
      <c r="W103" t="s">
        <v>2157</v>
      </c>
    </row>
    <row r="104" spans="1:23" x14ac:dyDescent="0.3">
      <c r="A104" t="s">
        <v>914</v>
      </c>
      <c r="B104" t="s">
        <v>1914</v>
      </c>
      <c r="C104" t="s">
        <v>2136</v>
      </c>
      <c r="D104" t="s">
        <v>1926</v>
      </c>
      <c r="E104" t="s">
        <v>2136</v>
      </c>
      <c r="F104" t="s">
        <v>1924</v>
      </c>
      <c r="G104" t="s">
        <v>2136</v>
      </c>
      <c r="H104">
        <v>2.0000000000582077</v>
      </c>
      <c r="I104">
        <v>1</v>
      </c>
      <c r="J104" t="s">
        <v>2031</v>
      </c>
      <c r="K104">
        <v>844</v>
      </c>
      <c r="L104">
        <v>2545</v>
      </c>
      <c r="M104">
        <v>725</v>
      </c>
      <c r="N104">
        <v>15</v>
      </c>
      <c r="O104" t="s">
        <v>2151</v>
      </c>
      <c r="P104" t="s">
        <v>2034</v>
      </c>
      <c r="Q104" t="s">
        <v>2039</v>
      </c>
      <c r="R104" t="s">
        <v>2090</v>
      </c>
      <c r="S104" t="s">
        <v>2094</v>
      </c>
      <c r="T104" t="s">
        <v>2096</v>
      </c>
      <c r="U104">
        <v>3.8</v>
      </c>
      <c r="V104">
        <v>3.8</v>
      </c>
      <c r="W104" t="s">
        <v>2154</v>
      </c>
    </row>
    <row r="105" spans="1:23" x14ac:dyDescent="0.3">
      <c r="A105" t="s">
        <v>608</v>
      </c>
      <c r="B105" t="s">
        <v>1608</v>
      </c>
      <c r="C105" t="s">
        <v>2123</v>
      </c>
      <c r="D105" t="s">
        <v>1620</v>
      </c>
      <c r="E105" t="s">
        <v>2124</v>
      </c>
      <c r="F105" t="s">
        <v>1618</v>
      </c>
      <c r="G105" t="s">
        <v>2124</v>
      </c>
      <c r="H105">
        <v>2.0000000000582077</v>
      </c>
      <c r="I105">
        <v>1</v>
      </c>
      <c r="J105" t="s">
        <v>2031</v>
      </c>
      <c r="K105">
        <v>229</v>
      </c>
      <c r="L105">
        <v>1249</v>
      </c>
      <c r="M105">
        <v>248</v>
      </c>
      <c r="N105">
        <v>9</v>
      </c>
      <c r="O105" t="s">
        <v>2151</v>
      </c>
      <c r="P105" t="s">
        <v>2033</v>
      </c>
      <c r="Q105" t="s">
        <v>2040</v>
      </c>
      <c r="R105" t="s">
        <v>2068</v>
      </c>
      <c r="S105" t="s">
        <v>2095</v>
      </c>
      <c r="T105" t="s">
        <v>2097</v>
      </c>
      <c r="U105">
        <v>4.5</v>
      </c>
      <c r="V105">
        <v>4.5</v>
      </c>
      <c r="W105" t="s">
        <v>2156</v>
      </c>
    </row>
    <row r="106" spans="1:23" x14ac:dyDescent="0.3">
      <c r="A106" t="s">
        <v>616</v>
      </c>
      <c r="B106" t="s">
        <v>1616</v>
      </c>
      <c r="C106" t="s">
        <v>2124</v>
      </c>
      <c r="D106" t="s">
        <v>1628</v>
      </c>
      <c r="E106" t="s">
        <v>2124</v>
      </c>
      <c r="F106" t="s">
        <v>1626</v>
      </c>
      <c r="G106" t="s">
        <v>2124</v>
      </c>
      <c r="H106">
        <v>1.9999999998835847</v>
      </c>
      <c r="I106">
        <v>1</v>
      </c>
      <c r="J106" t="s">
        <v>2031</v>
      </c>
      <c r="K106">
        <v>419</v>
      </c>
      <c r="L106">
        <v>3377</v>
      </c>
      <c r="M106">
        <v>484</v>
      </c>
      <c r="N106">
        <v>27</v>
      </c>
      <c r="O106" t="s">
        <v>2151</v>
      </c>
      <c r="P106" t="s">
        <v>2034</v>
      </c>
      <c r="Q106" t="s">
        <v>2040</v>
      </c>
      <c r="R106" t="s">
        <v>2070</v>
      </c>
      <c r="S106" t="s">
        <v>2093</v>
      </c>
      <c r="T106" t="s">
        <v>2096</v>
      </c>
      <c r="V106">
        <v>4.2184210526315784</v>
      </c>
      <c r="W106" t="s">
        <v>2153</v>
      </c>
    </row>
    <row r="107" spans="1:23" x14ac:dyDescent="0.3">
      <c r="A107" t="s">
        <v>624</v>
      </c>
      <c r="B107" t="s">
        <v>1624</v>
      </c>
      <c r="C107" t="s">
        <v>2124</v>
      </c>
      <c r="D107" t="s">
        <v>1636</v>
      </c>
      <c r="E107" t="s">
        <v>2124</v>
      </c>
      <c r="F107" t="s">
        <v>1634</v>
      </c>
      <c r="G107" t="s">
        <v>2124</v>
      </c>
      <c r="H107">
        <v>2.0000000000582077</v>
      </c>
      <c r="I107">
        <v>1</v>
      </c>
      <c r="J107" t="s">
        <v>2031</v>
      </c>
      <c r="K107">
        <v>226</v>
      </c>
      <c r="L107">
        <v>1281</v>
      </c>
      <c r="M107">
        <v>741</v>
      </c>
      <c r="N107">
        <v>1</v>
      </c>
      <c r="O107" t="s">
        <v>2151</v>
      </c>
      <c r="P107" t="s">
        <v>2035</v>
      </c>
      <c r="Q107" t="s">
        <v>2040</v>
      </c>
      <c r="R107" t="s">
        <v>2045</v>
      </c>
      <c r="S107" t="s">
        <v>2091</v>
      </c>
      <c r="T107" t="s">
        <v>2096</v>
      </c>
      <c r="V107">
        <v>4.3169491525423709</v>
      </c>
      <c r="W107" t="s">
        <v>2159</v>
      </c>
    </row>
    <row r="108" spans="1:23" x14ac:dyDescent="0.3">
      <c r="A108" t="s">
        <v>910</v>
      </c>
      <c r="B108" t="s">
        <v>1910</v>
      </c>
      <c r="C108" t="s">
        <v>2136</v>
      </c>
      <c r="D108" t="s">
        <v>1922</v>
      </c>
      <c r="E108" t="s">
        <v>2136</v>
      </c>
      <c r="F108" t="s">
        <v>1920</v>
      </c>
      <c r="G108" t="s">
        <v>2136</v>
      </c>
      <c r="H108">
        <v>1.9999999998835847</v>
      </c>
      <c r="I108">
        <v>1</v>
      </c>
      <c r="J108" t="s">
        <v>2031</v>
      </c>
      <c r="K108">
        <v>719</v>
      </c>
      <c r="L108">
        <v>3044</v>
      </c>
      <c r="M108">
        <v>536</v>
      </c>
      <c r="N108">
        <v>8</v>
      </c>
      <c r="O108" t="s">
        <v>2151</v>
      </c>
      <c r="P108" t="s">
        <v>2036</v>
      </c>
      <c r="Q108" t="s">
        <v>2038</v>
      </c>
      <c r="R108" t="s">
        <v>2072</v>
      </c>
      <c r="S108" t="s">
        <v>2091</v>
      </c>
      <c r="T108" t="s">
        <v>2097</v>
      </c>
      <c r="U108">
        <v>4.7</v>
      </c>
      <c r="V108">
        <v>4.7</v>
      </c>
      <c r="W108" t="s">
        <v>2152</v>
      </c>
    </row>
    <row r="109" spans="1:23" x14ac:dyDescent="0.3">
      <c r="A109" t="s">
        <v>628</v>
      </c>
      <c r="B109" t="s">
        <v>1628</v>
      </c>
      <c r="C109" t="s">
        <v>2124</v>
      </c>
      <c r="D109" t="s">
        <v>1640</v>
      </c>
      <c r="E109" t="s">
        <v>2125</v>
      </c>
      <c r="F109" t="s">
        <v>1638</v>
      </c>
      <c r="G109" t="s">
        <v>2124</v>
      </c>
      <c r="H109">
        <v>1.9999999998835847</v>
      </c>
      <c r="I109">
        <v>0</v>
      </c>
      <c r="J109" t="s">
        <v>2031</v>
      </c>
      <c r="K109">
        <v>252</v>
      </c>
      <c r="L109">
        <v>4658</v>
      </c>
      <c r="M109">
        <v>70</v>
      </c>
      <c r="N109">
        <v>25</v>
      </c>
      <c r="O109" t="s">
        <v>2151</v>
      </c>
      <c r="P109" t="s">
        <v>2035</v>
      </c>
      <c r="Q109" t="s">
        <v>2038</v>
      </c>
      <c r="R109" t="s">
        <v>2055</v>
      </c>
      <c r="S109" t="s">
        <v>2091</v>
      </c>
      <c r="T109" t="s">
        <v>2096</v>
      </c>
      <c r="U109">
        <v>4.5</v>
      </c>
      <c r="V109">
        <v>4.5</v>
      </c>
      <c r="W109" t="s">
        <v>2156</v>
      </c>
    </row>
    <row r="110" spans="1:23" x14ac:dyDescent="0.3">
      <c r="A110" t="s">
        <v>908</v>
      </c>
      <c r="B110" t="s">
        <v>1908</v>
      </c>
      <c r="C110" t="s">
        <v>2136</v>
      </c>
      <c r="D110" t="s">
        <v>1920</v>
      </c>
      <c r="E110" t="s">
        <v>2136</v>
      </c>
      <c r="F110" t="s">
        <v>1918</v>
      </c>
      <c r="G110" t="s">
        <v>2136</v>
      </c>
      <c r="H110">
        <v>2.0000000000582077</v>
      </c>
      <c r="I110">
        <v>1</v>
      </c>
      <c r="J110" t="s">
        <v>2031</v>
      </c>
      <c r="K110">
        <v>903</v>
      </c>
      <c r="L110">
        <v>1455</v>
      </c>
      <c r="M110">
        <v>121</v>
      </c>
      <c r="N110">
        <v>3</v>
      </c>
      <c r="O110" t="s">
        <v>2151</v>
      </c>
      <c r="P110" t="s">
        <v>2033</v>
      </c>
      <c r="Q110" t="s">
        <v>2037</v>
      </c>
      <c r="R110" t="s">
        <v>2055</v>
      </c>
      <c r="S110" t="s">
        <v>2095</v>
      </c>
      <c r="T110" t="s">
        <v>2097</v>
      </c>
      <c r="V110">
        <v>4.3559999999999981</v>
      </c>
      <c r="W110" t="s">
        <v>2159</v>
      </c>
    </row>
    <row r="111" spans="1:23" x14ac:dyDescent="0.3">
      <c r="A111" t="s">
        <v>907</v>
      </c>
      <c r="B111" t="s">
        <v>1907</v>
      </c>
      <c r="C111" t="s">
        <v>2136</v>
      </c>
      <c r="D111" t="s">
        <v>1919</v>
      </c>
      <c r="E111" t="s">
        <v>2136</v>
      </c>
      <c r="F111" t="s">
        <v>1917</v>
      </c>
      <c r="G111" t="s">
        <v>2136</v>
      </c>
      <c r="H111">
        <v>1.9999999998835847</v>
      </c>
      <c r="I111">
        <v>1</v>
      </c>
      <c r="J111" t="s">
        <v>2031</v>
      </c>
      <c r="K111">
        <v>632</v>
      </c>
      <c r="L111">
        <v>2648</v>
      </c>
      <c r="M111">
        <v>141</v>
      </c>
      <c r="N111">
        <v>22</v>
      </c>
      <c r="O111" t="s">
        <v>2151</v>
      </c>
      <c r="P111" t="s">
        <v>2036</v>
      </c>
      <c r="Q111" t="s">
        <v>2037</v>
      </c>
      <c r="R111" t="s">
        <v>2050</v>
      </c>
      <c r="S111" t="s">
        <v>2091</v>
      </c>
      <c r="T111" t="s">
        <v>2097</v>
      </c>
      <c r="U111">
        <v>4</v>
      </c>
      <c r="V111">
        <v>4</v>
      </c>
      <c r="W111" t="s">
        <v>2158</v>
      </c>
    </row>
    <row r="112" spans="1:23" x14ac:dyDescent="0.3">
      <c r="A112" t="s">
        <v>631</v>
      </c>
      <c r="B112" t="s">
        <v>1631</v>
      </c>
      <c r="C112" t="s">
        <v>2124</v>
      </c>
      <c r="D112" t="s">
        <v>1643</v>
      </c>
      <c r="E112" t="s">
        <v>2125</v>
      </c>
      <c r="F112" t="s">
        <v>1641</v>
      </c>
      <c r="G112" t="s">
        <v>2125</v>
      </c>
      <c r="H112">
        <v>1.9999999998835847</v>
      </c>
      <c r="I112">
        <v>1</v>
      </c>
      <c r="J112" t="s">
        <v>2031</v>
      </c>
      <c r="K112">
        <v>61</v>
      </c>
      <c r="L112">
        <v>2728</v>
      </c>
      <c r="M112">
        <v>727</v>
      </c>
      <c r="N112">
        <v>6</v>
      </c>
      <c r="O112" t="s">
        <v>2151</v>
      </c>
      <c r="P112" t="s">
        <v>2034</v>
      </c>
      <c r="Q112" t="s">
        <v>2039</v>
      </c>
      <c r="R112" t="s">
        <v>2059</v>
      </c>
      <c r="S112" t="s">
        <v>2092</v>
      </c>
      <c r="T112" t="s">
        <v>2096</v>
      </c>
      <c r="U112">
        <v>3.8</v>
      </c>
      <c r="V112">
        <v>3.8</v>
      </c>
      <c r="W112" t="s">
        <v>2154</v>
      </c>
    </row>
    <row r="113" spans="1:23" x14ac:dyDescent="0.3">
      <c r="A113" t="s">
        <v>635</v>
      </c>
      <c r="B113" t="s">
        <v>1635</v>
      </c>
      <c r="C113" t="s">
        <v>2124</v>
      </c>
      <c r="D113" t="s">
        <v>1647</v>
      </c>
      <c r="E113" t="s">
        <v>2125</v>
      </c>
      <c r="F113" t="s">
        <v>1645</v>
      </c>
      <c r="G113" t="s">
        <v>2125</v>
      </c>
      <c r="H113">
        <v>2.0000000000582077</v>
      </c>
      <c r="I113">
        <v>1</v>
      </c>
      <c r="J113" t="s">
        <v>2031</v>
      </c>
      <c r="K113">
        <v>693</v>
      </c>
      <c r="L113">
        <v>883</v>
      </c>
      <c r="M113">
        <v>408</v>
      </c>
      <c r="N113">
        <v>21</v>
      </c>
      <c r="O113" t="s">
        <v>2151</v>
      </c>
      <c r="P113" t="s">
        <v>2034</v>
      </c>
      <c r="Q113" t="s">
        <v>2040</v>
      </c>
      <c r="R113" t="s">
        <v>2055</v>
      </c>
      <c r="S113" t="s">
        <v>2094</v>
      </c>
      <c r="T113" t="s">
        <v>2096</v>
      </c>
      <c r="U113">
        <v>4.2</v>
      </c>
      <c r="V113">
        <v>4.2</v>
      </c>
      <c r="W113" t="s">
        <v>2153</v>
      </c>
    </row>
    <row r="114" spans="1:23" x14ac:dyDescent="0.3">
      <c r="A114" t="s">
        <v>639</v>
      </c>
      <c r="B114" t="s">
        <v>1639</v>
      </c>
      <c r="C114" t="s">
        <v>2125</v>
      </c>
      <c r="D114" t="s">
        <v>1651</v>
      </c>
      <c r="E114" t="s">
        <v>2125</v>
      </c>
      <c r="F114" t="s">
        <v>1649</v>
      </c>
      <c r="G114" t="s">
        <v>2125</v>
      </c>
      <c r="H114">
        <v>2.0000000000582077</v>
      </c>
      <c r="I114">
        <v>1</v>
      </c>
      <c r="J114" t="s">
        <v>2031</v>
      </c>
      <c r="K114">
        <v>561</v>
      </c>
      <c r="L114">
        <v>4228</v>
      </c>
      <c r="M114">
        <v>696</v>
      </c>
      <c r="N114">
        <v>15</v>
      </c>
      <c r="O114" t="s">
        <v>2151</v>
      </c>
      <c r="P114" t="s">
        <v>2033</v>
      </c>
      <c r="Q114" t="s">
        <v>2038</v>
      </c>
      <c r="R114" t="s">
        <v>2080</v>
      </c>
      <c r="S114" t="s">
        <v>2091</v>
      </c>
      <c r="T114" t="s">
        <v>2097</v>
      </c>
      <c r="U114">
        <v>4</v>
      </c>
      <c r="V114">
        <v>4</v>
      </c>
      <c r="W114" t="s">
        <v>2158</v>
      </c>
    </row>
    <row r="115" spans="1:23" x14ac:dyDescent="0.3">
      <c r="A115" t="s">
        <v>642</v>
      </c>
      <c r="B115" t="s">
        <v>1642</v>
      </c>
      <c r="C115" t="s">
        <v>2125</v>
      </c>
      <c r="D115" t="s">
        <v>1654</v>
      </c>
      <c r="E115" t="s">
        <v>2125</v>
      </c>
      <c r="F115" t="s">
        <v>1652</v>
      </c>
      <c r="G115" t="s">
        <v>2125</v>
      </c>
      <c r="H115">
        <v>2.0000000000582077</v>
      </c>
      <c r="I115">
        <v>1</v>
      </c>
      <c r="J115" t="s">
        <v>2031</v>
      </c>
      <c r="K115">
        <v>500</v>
      </c>
      <c r="L115">
        <v>1444</v>
      </c>
      <c r="M115">
        <v>214</v>
      </c>
      <c r="N115">
        <v>23</v>
      </c>
      <c r="O115" t="s">
        <v>2151</v>
      </c>
      <c r="P115" t="s">
        <v>2036</v>
      </c>
      <c r="Q115" t="s">
        <v>2038</v>
      </c>
      <c r="R115" t="s">
        <v>2065</v>
      </c>
      <c r="S115" t="s">
        <v>2094</v>
      </c>
      <c r="T115" t="s">
        <v>2096</v>
      </c>
      <c r="U115">
        <v>4.5</v>
      </c>
      <c r="V115">
        <v>4.5</v>
      </c>
      <c r="W115" t="s">
        <v>2156</v>
      </c>
    </row>
    <row r="116" spans="1:23" x14ac:dyDescent="0.3">
      <c r="A116" t="s">
        <v>644</v>
      </c>
      <c r="B116" t="s">
        <v>1644</v>
      </c>
      <c r="C116" t="s">
        <v>2125</v>
      </c>
      <c r="D116" t="s">
        <v>1656</v>
      </c>
      <c r="E116" t="s">
        <v>2125</v>
      </c>
      <c r="F116" t="s">
        <v>1654</v>
      </c>
      <c r="G116" t="s">
        <v>2125</v>
      </c>
      <c r="H116">
        <v>2.0000000000582077</v>
      </c>
      <c r="I116">
        <v>1</v>
      </c>
      <c r="J116" t="s">
        <v>2031</v>
      </c>
      <c r="K116">
        <v>341</v>
      </c>
      <c r="L116">
        <v>4451</v>
      </c>
      <c r="M116">
        <v>673</v>
      </c>
      <c r="N116">
        <v>14</v>
      </c>
      <c r="O116" t="s">
        <v>2151</v>
      </c>
      <c r="P116" t="s">
        <v>2033</v>
      </c>
      <c r="Q116" t="s">
        <v>2037</v>
      </c>
      <c r="R116" t="s">
        <v>2066</v>
      </c>
      <c r="S116" t="s">
        <v>2092</v>
      </c>
      <c r="T116" t="s">
        <v>2097</v>
      </c>
      <c r="U116">
        <v>4.7</v>
      </c>
      <c r="V116">
        <v>4.7</v>
      </c>
      <c r="W116" t="s">
        <v>2152</v>
      </c>
    </row>
    <row r="117" spans="1:23" x14ac:dyDescent="0.3">
      <c r="A117" t="s">
        <v>647</v>
      </c>
      <c r="B117" t="s">
        <v>1647</v>
      </c>
      <c r="C117" t="s">
        <v>2125</v>
      </c>
      <c r="D117" t="s">
        <v>1659</v>
      </c>
      <c r="E117" t="s">
        <v>2125</v>
      </c>
      <c r="F117" t="s">
        <v>1657</v>
      </c>
      <c r="G117" t="s">
        <v>2125</v>
      </c>
      <c r="H117">
        <v>2.0000000000582077</v>
      </c>
      <c r="I117">
        <v>1</v>
      </c>
      <c r="J117" t="s">
        <v>2031</v>
      </c>
      <c r="K117">
        <v>552</v>
      </c>
      <c r="L117">
        <v>2628</v>
      </c>
      <c r="M117">
        <v>157</v>
      </c>
      <c r="N117">
        <v>18</v>
      </c>
      <c r="O117" t="s">
        <v>2151</v>
      </c>
      <c r="P117" t="s">
        <v>2035</v>
      </c>
      <c r="Q117" t="s">
        <v>2037</v>
      </c>
      <c r="R117" t="s">
        <v>2079</v>
      </c>
      <c r="S117" t="s">
        <v>2095</v>
      </c>
      <c r="T117" t="s">
        <v>2096</v>
      </c>
      <c r="U117">
        <v>3.8</v>
      </c>
      <c r="V117">
        <v>3.8</v>
      </c>
      <c r="W117" t="s">
        <v>2154</v>
      </c>
    </row>
    <row r="118" spans="1:23" x14ac:dyDescent="0.3">
      <c r="A118" t="s">
        <v>900</v>
      </c>
      <c r="B118" t="s">
        <v>1900</v>
      </c>
      <c r="C118" t="s">
        <v>2135</v>
      </c>
      <c r="D118" t="s">
        <v>1912</v>
      </c>
      <c r="E118" t="s">
        <v>2136</v>
      </c>
      <c r="F118" t="s">
        <v>1910</v>
      </c>
      <c r="G118" t="s">
        <v>2136</v>
      </c>
      <c r="H118">
        <v>2.0000000000582077</v>
      </c>
      <c r="I118">
        <v>1</v>
      </c>
      <c r="J118" t="s">
        <v>2031</v>
      </c>
      <c r="K118">
        <v>856</v>
      </c>
      <c r="L118">
        <v>4221</v>
      </c>
      <c r="M118">
        <v>535</v>
      </c>
      <c r="N118">
        <v>21</v>
      </c>
      <c r="O118" t="s">
        <v>2151</v>
      </c>
      <c r="P118" t="s">
        <v>2034</v>
      </c>
      <c r="Q118" t="s">
        <v>2039</v>
      </c>
      <c r="R118" t="s">
        <v>2043</v>
      </c>
      <c r="S118" t="s">
        <v>2093</v>
      </c>
      <c r="T118" t="s">
        <v>2096</v>
      </c>
      <c r="U118">
        <v>4.2</v>
      </c>
      <c r="V118">
        <v>4.2</v>
      </c>
      <c r="W118" t="s">
        <v>2153</v>
      </c>
    </row>
    <row r="119" spans="1:23" x14ac:dyDescent="0.3">
      <c r="A119" t="s">
        <v>651</v>
      </c>
      <c r="B119" t="s">
        <v>1651</v>
      </c>
      <c r="C119" t="s">
        <v>2125</v>
      </c>
      <c r="D119" t="s">
        <v>1663</v>
      </c>
      <c r="E119" t="s">
        <v>2126</v>
      </c>
      <c r="F119" t="s">
        <v>1661</v>
      </c>
      <c r="G119" t="s">
        <v>2125</v>
      </c>
      <c r="H119">
        <v>2.0000000000582077</v>
      </c>
      <c r="I119">
        <v>0</v>
      </c>
      <c r="J119" t="s">
        <v>2031</v>
      </c>
      <c r="K119">
        <v>744</v>
      </c>
      <c r="L119">
        <v>3973</v>
      </c>
      <c r="M119">
        <v>373</v>
      </c>
      <c r="N119">
        <v>26</v>
      </c>
      <c r="O119" t="s">
        <v>2151</v>
      </c>
      <c r="P119" t="s">
        <v>2035</v>
      </c>
      <c r="Q119" t="s">
        <v>2039</v>
      </c>
      <c r="R119" t="s">
        <v>2086</v>
      </c>
      <c r="S119" t="s">
        <v>2095</v>
      </c>
      <c r="T119" t="s">
        <v>2096</v>
      </c>
      <c r="U119">
        <v>4.5</v>
      </c>
      <c r="V119">
        <v>4.5</v>
      </c>
      <c r="W119" t="s">
        <v>2156</v>
      </c>
    </row>
    <row r="120" spans="1:23" x14ac:dyDescent="0.3">
      <c r="A120" t="s">
        <v>661</v>
      </c>
      <c r="B120" t="s">
        <v>1661</v>
      </c>
      <c r="C120" t="s">
        <v>2125</v>
      </c>
      <c r="D120" t="s">
        <v>1673</v>
      </c>
      <c r="E120" t="s">
        <v>2126</v>
      </c>
      <c r="F120" t="s">
        <v>1671</v>
      </c>
      <c r="G120" t="s">
        <v>2126</v>
      </c>
      <c r="H120">
        <v>1.9999999998835847</v>
      </c>
      <c r="I120">
        <v>1</v>
      </c>
      <c r="J120" t="s">
        <v>2031</v>
      </c>
      <c r="K120">
        <v>985</v>
      </c>
      <c r="L120">
        <v>2887</v>
      </c>
      <c r="M120">
        <v>228</v>
      </c>
      <c r="N120">
        <v>2</v>
      </c>
      <c r="O120" t="s">
        <v>2151</v>
      </c>
      <c r="P120" t="s">
        <v>2036</v>
      </c>
      <c r="Q120" t="s">
        <v>2038</v>
      </c>
      <c r="R120" t="s">
        <v>2085</v>
      </c>
      <c r="S120" t="s">
        <v>2091</v>
      </c>
      <c r="T120" t="s">
        <v>2097</v>
      </c>
      <c r="U120">
        <v>3.8</v>
      </c>
      <c r="V120">
        <v>3.8</v>
      </c>
      <c r="W120" t="s">
        <v>2154</v>
      </c>
    </row>
    <row r="121" spans="1:23" x14ac:dyDescent="0.3">
      <c r="A121" t="s">
        <v>662</v>
      </c>
      <c r="B121" t="s">
        <v>1662</v>
      </c>
      <c r="C121" t="s">
        <v>2125</v>
      </c>
      <c r="D121" t="s">
        <v>1674</v>
      </c>
      <c r="E121" t="s">
        <v>2126</v>
      </c>
      <c r="F121" t="s">
        <v>1672</v>
      </c>
      <c r="G121" t="s">
        <v>2126</v>
      </c>
      <c r="H121">
        <v>2.0000000000582077</v>
      </c>
      <c r="I121">
        <v>1</v>
      </c>
      <c r="J121" t="s">
        <v>2031</v>
      </c>
      <c r="K121">
        <v>328</v>
      </c>
      <c r="L121">
        <v>2045</v>
      </c>
      <c r="M121">
        <v>420</v>
      </c>
      <c r="N121">
        <v>12</v>
      </c>
      <c r="O121" t="s">
        <v>2151</v>
      </c>
      <c r="P121" t="s">
        <v>2035</v>
      </c>
      <c r="Q121" t="s">
        <v>2040</v>
      </c>
      <c r="R121" t="s">
        <v>2064</v>
      </c>
      <c r="S121" t="s">
        <v>2092</v>
      </c>
      <c r="T121" t="s">
        <v>2096</v>
      </c>
      <c r="U121">
        <v>3.8</v>
      </c>
      <c r="V121">
        <v>3.8</v>
      </c>
      <c r="W121" t="s">
        <v>2154</v>
      </c>
    </row>
    <row r="122" spans="1:23" x14ac:dyDescent="0.3">
      <c r="A122" t="s">
        <v>667</v>
      </c>
      <c r="B122" t="s">
        <v>1667</v>
      </c>
      <c r="C122" t="s">
        <v>2126</v>
      </c>
      <c r="D122" t="s">
        <v>1679</v>
      </c>
      <c r="E122" t="s">
        <v>2126</v>
      </c>
      <c r="F122" t="s">
        <v>1677</v>
      </c>
      <c r="G122" t="s">
        <v>2126</v>
      </c>
      <c r="H122">
        <v>1.9999999998835847</v>
      </c>
      <c r="I122">
        <v>1</v>
      </c>
      <c r="J122" t="s">
        <v>2031</v>
      </c>
      <c r="K122">
        <v>903</v>
      </c>
      <c r="L122">
        <v>2728</v>
      </c>
      <c r="M122">
        <v>467</v>
      </c>
      <c r="N122">
        <v>12</v>
      </c>
      <c r="O122" t="s">
        <v>2151</v>
      </c>
      <c r="P122" t="s">
        <v>2034</v>
      </c>
      <c r="Q122" t="s">
        <v>2037</v>
      </c>
      <c r="R122" t="s">
        <v>2051</v>
      </c>
      <c r="S122" t="s">
        <v>2092</v>
      </c>
      <c r="T122" t="s">
        <v>2096</v>
      </c>
      <c r="U122">
        <v>4.7</v>
      </c>
      <c r="V122">
        <v>4.7</v>
      </c>
      <c r="W122" t="s">
        <v>2152</v>
      </c>
    </row>
    <row r="123" spans="1:23" x14ac:dyDescent="0.3">
      <c r="A123" t="s">
        <v>689</v>
      </c>
      <c r="B123" t="s">
        <v>1689</v>
      </c>
      <c r="C123" t="s">
        <v>2127</v>
      </c>
      <c r="D123" t="s">
        <v>1701</v>
      </c>
      <c r="E123" t="s">
        <v>2127</v>
      </c>
      <c r="F123" t="s">
        <v>1699</v>
      </c>
      <c r="G123" t="s">
        <v>2127</v>
      </c>
      <c r="H123">
        <v>2.0000000000582077</v>
      </c>
      <c r="I123">
        <v>1</v>
      </c>
      <c r="J123" t="s">
        <v>2031</v>
      </c>
      <c r="K123">
        <v>302</v>
      </c>
      <c r="L123">
        <v>4508</v>
      </c>
      <c r="M123">
        <v>215</v>
      </c>
      <c r="N123">
        <v>8</v>
      </c>
      <c r="O123" t="s">
        <v>2151</v>
      </c>
      <c r="P123" t="s">
        <v>2035</v>
      </c>
      <c r="Q123" t="s">
        <v>2038</v>
      </c>
      <c r="R123" t="s">
        <v>2050</v>
      </c>
      <c r="S123" t="s">
        <v>2095</v>
      </c>
      <c r="T123" t="s">
        <v>2097</v>
      </c>
      <c r="V123">
        <v>4.3559999999999981</v>
      </c>
      <c r="W123" t="s">
        <v>2159</v>
      </c>
    </row>
    <row r="124" spans="1:23" x14ac:dyDescent="0.3">
      <c r="A124" t="s">
        <v>690</v>
      </c>
      <c r="B124" t="s">
        <v>1690</v>
      </c>
      <c r="C124" t="s">
        <v>2127</v>
      </c>
      <c r="D124" t="s">
        <v>1702</v>
      </c>
      <c r="E124" t="s">
        <v>2127</v>
      </c>
      <c r="F124" t="s">
        <v>1700</v>
      </c>
      <c r="G124" t="s">
        <v>2127</v>
      </c>
      <c r="H124">
        <v>2.0000000000582077</v>
      </c>
      <c r="I124">
        <v>1</v>
      </c>
      <c r="J124" t="s">
        <v>2031</v>
      </c>
      <c r="K124">
        <v>375</v>
      </c>
      <c r="L124">
        <v>2562</v>
      </c>
      <c r="M124">
        <v>685</v>
      </c>
      <c r="N124">
        <v>10</v>
      </c>
      <c r="O124" t="s">
        <v>2151</v>
      </c>
      <c r="P124" t="s">
        <v>2035</v>
      </c>
      <c r="Q124" t="s">
        <v>2038</v>
      </c>
      <c r="R124" t="s">
        <v>2065</v>
      </c>
      <c r="S124" t="s">
        <v>2093</v>
      </c>
      <c r="T124" t="s">
        <v>2096</v>
      </c>
      <c r="U124">
        <v>4</v>
      </c>
      <c r="V124">
        <v>4</v>
      </c>
      <c r="W124" t="s">
        <v>2158</v>
      </c>
    </row>
    <row r="125" spans="1:23" x14ac:dyDescent="0.3">
      <c r="A125" t="s">
        <v>691</v>
      </c>
      <c r="B125" t="s">
        <v>1691</v>
      </c>
      <c r="C125" t="s">
        <v>2127</v>
      </c>
      <c r="D125" t="s">
        <v>1703</v>
      </c>
      <c r="E125" t="s">
        <v>2127</v>
      </c>
      <c r="F125" t="s">
        <v>1701</v>
      </c>
      <c r="G125" t="s">
        <v>2127</v>
      </c>
      <c r="H125">
        <v>1.9999999998835847</v>
      </c>
      <c r="I125">
        <v>1</v>
      </c>
      <c r="J125" t="s">
        <v>2031</v>
      </c>
      <c r="K125">
        <v>490</v>
      </c>
      <c r="L125">
        <v>4355</v>
      </c>
      <c r="M125">
        <v>482</v>
      </c>
      <c r="N125">
        <v>2</v>
      </c>
      <c r="O125" t="s">
        <v>2151</v>
      </c>
      <c r="P125" t="s">
        <v>2034</v>
      </c>
      <c r="Q125" t="s">
        <v>2040</v>
      </c>
      <c r="R125" t="s">
        <v>2062</v>
      </c>
      <c r="S125" t="s">
        <v>2093</v>
      </c>
      <c r="T125" t="s">
        <v>2096</v>
      </c>
      <c r="V125">
        <v>4.2184210526315784</v>
      </c>
      <c r="W125" t="s">
        <v>2153</v>
      </c>
    </row>
    <row r="126" spans="1:23" x14ac:dyDescent="0.3">
      <c r="A126" t="s">
        <v>699</v>
      </c>
      <c r="B126" t="s">
        <v>1699</v>
      </c>
      <c r="C126" t="s">
        <v>2127</v>
      </c>
      <c r="D126" t="s">
        <v>1711</v>
      </c>
      <c r="E126" t="s">
        <v>2128</v>
      </c>
      <c r="F126" t="s">
        <v>1709</v>
      </c>
      <c r="G126" t="s">
        <v>2127</v>
      </c>
      <c r="H126">
        <v>2.0000000000582077</v>
      </c>
      <c r="I126">
        <v>0</v>
      </c>
      <c r="J126" t="s">
        <v>2031</v>
      </c>
      <c r="K126">
        <v>552</v>
      </c>
      <c r="L126">
        <v>2082</v>
      </c>
      <c r="M126">
        <v>521</v>
      </c>
      <c r="N126">
        <v>18</v>
      </c>
      <c r="O126" t="s">
        <v>2151</v>
      </c>
      <c r="P126" t="s">
        <v>2035</v>
      </c>
      <c r="Q126" t="s">
        <v>2039</v>
      </c>
      <c r="R126" t="s">
        <v>2047</v>
      </c>
      <c r="S126" t="s">
        <v>2094</v>
      </c>
      <c r="T126" t="s">
        <v>2097</v>
      </c>
      <c r="U126">
        <v>3.8</v>
      </c>
      <c r="V126">
        <v>3.8</v>
      </c>
      <c r="W126" t="s">
        <v>2154</v>
      </c>
    </row>
    <row r="127" spans="1:23" x14ac:dyDescent="0.3">
      <c r="A127" t="s">
        <v>704</v>
      </c>
      <c r="B127" t="s">
        <v>1704</v>
      </c>
      <c r="C127" t="s">
        <v>2127</v>
      </c>
      <c r="D127" t="s">
        <v>1716</v>
      </c>
      <c r="E127" t="s">
        <v>2128</v>
      </c>
      <c r="F127" t="s">
        <v>1714</v>
      </c>
      <c r="G127" t="s">
        <v>2128</v>
      </c>
      <c r="H127">
        <v>2.0000000000582077</v>
      </c>
      <c r="I127">
        <v>1</v>
      </c>
      <c r="J127" t="s">
        <v>2031</v>
      </c>
      <c r="K127">
        <v>317</v>
      </c>
      <c r="L127">
        <v>4688</v>
      </c>
      <c r="M127">
        <v>529</v>
      </c>
      <c r="N127">
        <v>28</v>
      </c>
      <c r="O127" t="s">
        <v>2151</v>
      </c>
      <c r="P127" t="s">
        <v>2034</v>
      </c>
      <c r="Q127" t="s">
        <v>2039</v>
      </c>
      <c r="R127" t="s">
        <v>2045</v>
      </c>
      <c r="S127" t="s">
        <v>2095</v>
      </c>
      <c r="T127" t="s">
        <v>2097</v>
      </c>
      <c r="U127">
        <v>4.7</v>
      </c>
      <c r="V127">
        <v>4.7</v>
      </c>
      <c r="W127" t="s">
        <v>2152</v>
      </c>
    </row>
    <row r="128" spans="1:23" x14ac:dyDescent="0.3">
      <c r="A128" t="s">
        <v>724</v>
      </c>
      <c r="B128" t="s">
        <v>1724</v>
      </c>
      <c r="C128" t="s">
        <v>2128</v>
      </c>
      <c r="D128" t="s">
        <v>1736</v>
      </c>
      <c r="E128" t="s">
        <v>2129</v>
      </c>
      <c r="F128" t="s">
        <v>1734</v>
      </c>
      <c r="G128" t="s">
        <v>2128</v>
      </c>
      <c r="H128">
        <v>1.9999999998835847</v>
      </c>
      <c r="I128">
        <v>0</v>
      </c>
      <c r="J128" t="s">
        <v>2031</v>
      </c>
      <c r="K128">
        <v>576</v>
      </c>
      <c r="L128">
        <v>4957</v>
      </c>
      <c r="M128">
        <v>87</v>
      </c>
      <c r="N128">
        <v>28</v>
      </c>
      <c r="O128" t="s">
        <v>2151</v>
      </c>
      <c r="P128" t="s">
        <v>2034</v>
      </c>
      <c r="Q128" t="s">
        <v>2039</v>
      </c>
      <c r="R128" t="s">
        <v>2067</v>
      </c>
      <c r="S128" t="s">
        <v>2092</v>
      </c>
      <c r="T128" t="s">
        <v>2096</v>
      </c>
      <c r="U128">
        <v>4.2</v>
      </c>
      <c r="V128">
        <v>4.2</v>
      </c>
      <c r="W128" t="s">
        <v>2153</v>
      </c>
    </row>
    <row r="129" spans="1:23" x14ac:dyDescent="0.3">
      <c r="A129" t="s">
        <v>889</v>
      </c>
      <c r="B129" t="s">
        <v>1889</v>
      </c>
      <c r="C129" t="s">
        <v>2135</v>
      </c>
      <c r="D129" t="s">
        <v>1901</v>
      </c>
      <c r="E129" t="s">
        <v>2135</v>
      </c>
      <c r="F129" t="s">
        <v>1899</v>
      </c>
      <c r="G129" t="s">
        <v>2135</v>
      </c>
      <c r="H129">
        <v>1.9999999998835847</v>
      </c>
      <c r="I129">
        <v>1</v>
      </c>
      <c r="J129" t="s">
        <v>2031</v>
      </c>
      <c r="K129">
        <v>554</v>
      </c>
      <c r="L129">
        <v>4652</v>
      </c>
      <c r="M129">
        <v>383</v>
      </c>
      <c r="N129">
        <v>2</v>
      </c>
      <c r="O129" t="s">
        <v>2151</v>
      </c>
      <c r="P129" t="s">
        <v>2034</v>
      </c>
      <c r="Q129" t="s">
        <v>2038</v>
      </c>
      <c r="R129" t="s">
        <v>2043</v>
      </c>
      <c r="S129" t="s">
        <v>2091</v>
      </c>
      <c r="T129" t="s">
        <v>2096</v>
      </c>
      <c r="U129">
        <v>4.7</v>
      </c>
      <c r="V129">
        <v>4.7</v>
      </c>
      <c r="W129" t="s">
        <v>2152</v>
      </c>
    </row>
    <row r="130" spans="1:23" x14ac:dyDescent="0.3">
      <c r="A130" t="s">
        <v>888</v>
      </c>
      <c r="B130" t="s">
        <v>1888</v>
      </c>
      <c r="C130" t="s">
        <v>2135</v>
      </c>
      <c r="D130" t="s">
        <v>1900</v>
      </c>
      <c r="E130" t="s">
        <v>2135</v>
      </c>
      <c r="F130" t="s">
        <v>1898</v>
      </c>
      <c r="G130" t="s">
        <v>2135</v>
      </c>
      <c r="H130">
        <v>2.0000000000582077</v>
      </c>
      <c r="I130">
        <v>1</v>
      </c>
      <c r="J130" t="s">
        <v>2031</v>
      </c>
      <c r="K130">
        <v>679</v>
      </c>
      <c r="L130">
        <v>2517</v>
      </c>
      <c r="M130">
        <v>260</v>
      </c>
      <c r="N130">
        <v>12</v>
      </c>
      <c r="O130" t="s">
        <v>2151</v>
      </c>
      <c r="P130" t="s">
        <v>2035</v>
      </c>
      <c r="Q130" t="s">
        <v>2040</v>
      </c>
      <c r="R130" t="s">
        <v>2084</v>
      </c>
      <c r="S130" t="s">
        <v>2094</v>
      </c>
      <c r="T130" t="s">
        <v>2096</v>
      </c>
      <c r="U130">
        <v>3.8</v>
      </c>
      <c r="V130">
        <v>3.8</v>
      </c>
      <c r="W130" t="s">
        <v>2154</v>
      </c>
    </row>
    <row r="131" spans="1:23" x14ac:dyDescent="0.3">
      <c r="A131" t="s">
        <v>740</v>
      </c>
      <c r="B131" t="s">
        <v>1740</v>
      </c>
      <c r="C131" t="s">
        <v>2129</v>
      </c>
      <c r="D131" t="s">
        <v>1752</v>
      </c>
      <c r="E131" t="s">
        <v>2129</v>
      </c>
      <c r="F131" t="s">
        <v>1750</v>
      </c>
      <c r="G131" t="s">
        <v>2129</v>
      </c>
      <c r="H131">
        <v>2.0000000000582077</v>
      </c>
      <c r="I131">
        <v>1</v>
      </c>
      <c r="J131" t="s">
        <v>2031</v>
      </c>
      <c r="K131">
        <v>113</v>
      </c>
      <c r="L131">
        <v>1662</v>
      </c>
      <c r="M131">
        <v>472</v>
      </c>
      <c r="N131">
        <v>24</v>
      </c>
      <c r="O131" t="s">
        <v>2151</v>
      </c>
      <c r="P131" t="s">
        <v>2035</v>
      </c>
      <c r="Q131" t="s">
        <v>2039</v>
      </c>
      <c r="R131" t="s">
        <v>2045</v>
      </c>
      <c r="S131" t="s">
        <v>2094</v>
      </c>
      <c r="T131" t="s">
        <v>2096</v>
      </c>
      <c r="V131">
        <v>4.1939759036144579</v>
      </c>
      <c r="W131" t="s">
        <v>2157</v>
      </c>
    </row>
    <row r="132" spans="1:23" x14ac:dyDescent="0.3">
      <c r="A132" t="s">
        <v>754</v>
      </c>
      <c r="B132" t="s">
        <v>1754</v>
      </c>
      <c r="C132" t="s">
        <v>2129</v>
      </c>
      <c r="D132" t="s">
        <v>1766</v>
      </c>
      <c r="E132" t="s">
        <v>2130</v>
      </c>
      <c r="F132" t="s">
        <v>1764</v>
      </c>
      <c r="G132" t="s">
        <v>2130</v>
      </c>
      <c r="H132">
        <v>1.9999999998835847</v>
      </c>
      <c r="I132">
        <v>1</v>
      </c>
      <c r="J132" t="s">
        <v>2031</v>
      </c>
      <c r="K132">
        <v>514</v>
      </c>
      <c r="L132">
        <v>2484</v>
      </c>
      <c r="M132">
        <v>127</v>
      </c>
      <c r="N132">
        <v>18</v>
      </c>
      <c r="O132" t="s">
        <v>2151</v>
      </c>
      <c r="P132" t="s">
        <v>2035</v>
      </c>
      <c r="Q132" t="s">
        <v>2040</v>
      </c>
      <c r="R132" t="s">
        <v>2059</v>
      </c>
      <c r="S132" t="s">
        <v>2091</v>
      </c>
      <c r="T132" t="s">
        <v>2096</v>
      </c>
      <c r="V132">
        <v>4.3169491525423709</v>
      </c>
      <c r="W132" t="s">
        <v>2159</v>
      </c>
    </row>
    <row r="133" spans="1:23" x14ac:dyDescent="0.3">
      <c r="A133" t="s">
        <v>757</v>
      </c>
      <c r="B133" t="s">
        <v>1757</v>
      </c>
      <c r="C133" t="s">
        <v>2129</v>
      </c>
      <c r="D133" t="s">
        <v>1769</v>
      </c>
      <c r="E133" t="s">
        <v>2130</v>
      </c>
      <c r="F133" t="s">
        <v>1767</v>
      </c>
      <c r="G133" t="s">
        <v>2130</v>
      </c>
      <c r="H133">
        <v>1.9999999998835847</v>
      </c>
      <c r="I133">
        <v>1</v>
      </c>
      <c r="J133" t="s">
        <v>2031</v>
      </c>
      <c r="K133">
        <v>960</v>
      </c>
      <c r="L133">
        <v>4522</v>
      </c>
      <c r="M133">
        <v>471</v>
      </c>
      <c r="N133">
        <v>17</v>
      </c>
      <c r="O133" t="s">
        <v>2151</v>
      </c>
      <c r="P133" t="s">
        <v>2034</v>
      </c>
      <c r="Q133" t="s">
        <v>2038</v>
      </c>
      <c r="R133" t="s">
        <v>2062</v>
      </c>
      <c r="S133" t="s">
        <v>2095</v>
      </c>
      <c r="T133" t="s">
        <v>2097</v>
      </c>
      <c r="U133">
        <v>4.5</v>
      </c>
      <c r="V133">
        <v>4.5</v>
      </c>
      <c r="W133" t="s">
        <v>2156</v>
      </c>
    </row>
    <row r="134" spans="1:23" x14ac:dyDescent="0.3">
      <c r="A134" t="s">
        <v>884</v>
      </c>
      <c r="B134" t="s">
        <v>1884</v>
      </c>
      <c r="C134" t="s">
        <v>2135</v>
      </c>
      <c r="D134" t="s">
        <v>1896</v>
      </c>
      <c r="E134" t="s">
        <v>2135</v>
      </c>
      <c r="F134" t="s">
        <v>1894</v>
      </c>
      <c r="G134" t="s">
        <v>2135</v>
      </c>
      <c r="H134">
        <v>2.0000000000582077</v>
      </c>
      <c r="I134">
        <v>1</v>
      </c>
      <c r="J134" t="s">
        <v>2031</v>
      </c>
      <c r="K134">
        <v>523</v>
      </c>
      <c r="L134">
        <v>2087</v>
      </c>
      <c r="M134">
        <v>493</v>
      </c>
      <c r="N134">
        <v>17</v>
      </c>
      <c r="O134" t="s">
        <v>2151</v>
      </c>
      <c r="P134" t="s">
        <v>2033</v>
      </c>
      <c r="Q134" t="s">
        <v>2039</v>
      </c>
      <c r="R134" t="s">
        <v>2041</v>
      </c>
      <c r="S134" t="s">
        <v>2094</v>
      </c>
      <c r="T134" t="s">
        <v>2097</v>
      </c>
      <c r="U134">
        <v>4.2</v>
      </c>
      <c r="V134">
        <v>4.2</v>
      </c>
      <c r="W134" t="s">
        <v>2153</v>
      </c>
    </row>
    <row r="135" spans="1:23" x14ac:dyDescent="0.3">
      <c r="A135" t="s">
        <v>759</v>
      </c>
      <c r="B135" t="s">
        <v>1759</v>
      </c>
      <c r="C135" t="s">
        <v>2130</v>
      </c>
      <c r="D135" t="s">
        <v>1771</v>
      </c>
      <c r="E135" t="s">
        <v>2130</v>
      </c>
      <c r="F135" t="s">
        <v>1769</v>
      </c>
      <c r="G135" t="s">
        <v>2130</v>
      </c>
      <c r="H135">
        <v>2.0000000000582077</v>
      </c>
      <c r="I135">
        <v>1</v>
      </c>
      <c r="J135" t="s">
        <v>2031</v>
      </c>
      <c r="K135">
        <v>946</v>
      </c>
      <c r="L135">
        <v>1803</v>
      </c>
      <c r="M135">
        <v>440</v>
      </c>
      <c r="N135">
        <v>9</v>
      </c>
      <c r="O135" t="s">
        <v>2151</v>
      </c>
      <c r="P135" t="s">
        <v>2034</v>
      </c>
      <c r="Q135" t="s">
        <v>2038</v>
      </c>
      <c r="R135" t="s">
        <v>2050</v>
      </c>
      <c r="S135" t="s">
        <v>2091</v>
      </c>
      <c r="T135" t="s">
        <v>2096</v>
      </c>
      <c r="V135">
        <v>4.3169491525423709</v>
      </c>
      <c r="W135" t="s">
        <v>2159</v>
      </c>
    </row>
    <row r="136" spans="1:23" x14ac:dyDescent="0.3">
      <c r="A136" t="s">
        <v>882</v>
      </c>
      <c r="B136" t="s">
        <v>1882</v>
      </c>
      <c r="C136" t="s">
        <v>2135</v>
      </c>
      <c r="D136" t="s">
        <v>1894</v>
      </c>
      <c r="E136" t="s">
        <v>2135</v>
      </c>
      <c r="F136" t="s">
        <v>1892</v>
      </c>
      <c r="G136" t="s">
        <v>2135</v>
      </c>
      <c r="H136">
        <v>2.0000000000582077</v>
      </c>
      <c r="I136">
        <v>1</v>
      </c>
      <c r="J136" t="s">
        <v>2031</v>
      </c>
      <c r="K136">
        <v>551</v>
      </c>
      <c r="L136">
        <v>4115</v>
      </c>
      <c r="M136">
        <v>316</v>
      </c>
      <c r="N136">
        <v>15</v>
      </c>
      <c r="O136" t="s">
        <v>2151</v>
      </c>
      <c r="P136" t="s">
        <v>2035</v>
      </c>
      <c r="Q136" t="s">
        <v>2040</v>
      </c>
      <c r="R136" t="s">
        <v>2064</v>
      </c>
      <c r="S136" t="s">
        <v>2092</v>
      </c>
      <c r="T136" t="s">
        <v>2097</v>
      </c>
      <c r="V136">
        <v>4.280555555555555</v>
      </c>
      <c r="W136" t="s">
        <v>2153</v>
      </c>
    </row>
    <row r="137" spans="1:23" x14ac:dyDescent="0.3">
      <c r="A137" t="s">
        <v>761</v>
      </c>
      <c r="B137" t="s">
        <v>1761</v>
      </c>
      <c r="C137" t="s">
        <v>2130</v>
      </c>
      <c r="D137" t="s">
        <v>1773</v>
      </c>
      <c r="E137" t="s">
        <v>2130</v>
      </c>
      <c r="F137" t="s">
        <v>1771</v>
      </c>
      <c r="G137" t="s">
        <v>2130</v>
      </c>
      <c r="H137">
        <v>2.0000000000582077</v>
      </c>
      <c r="I137">
        <v>1</v>
      </c>
      <c r="J137" t="s">
        <v>2031</v>
      </c>
      <c r="K137">
        <v>484</v>
      </c>
      <c r="L137">
        <v>4296</v>
      </c>
      <c r="M137">
        <v>563</v>
      </c>
      <c r="N137">
        <v>9</v>
      </c>
      <c r="O137" t="s">
        <v>2151</v>
      </c>
      <c r="P137" t="s">
        <v>2033</v>
      </c>
      <c r="Q137" t="s">
        <v>2040</v>
      </c>
      <c r="R137" t="s">
        <v>2075</v>
      </c>
      <c r="S137" t="s">
        <v>2094</v>
      </c>
      <c r="T137" t="s">
        <v>2096</v>
      </c>
      <c r="V137">
        <v>4.1939759036144579</v>
      </c>
      <c r="W137" t="s">
        <v>2157</v>
      </c>
    </row>
    <row r="138" spans="1:23" x14ac:dyDescent="0.3">
      <c r="A138" t="s">
        <v>764</v>
      </c>
      <c r="B138" t="s">
        <v>1764</v>
      </c>
      <c r="C138" t="s">
        <v>2130</v>
      </c>
      <c r="D138" t="s">
        <v>1776</v>
      </c>
      <c r="E138" t="s">
        <v>2130</v>
      </c>
      <c r="F138" t="s">
        <v>1774</v>
      </c>
      <c r="G138" t="s">
        <v>2130</v>
      </c>
      <c r="H138">
        <v>2.0000000000582077</v>
      </c>
      <c r="I138">
        <v>1</v>
      </c>
      <c r="J138" t="s">
        <v>2031</v>
      </c>
      <c r="K138">
        <v>464</v>
      </c>
      <c r="L138">
        <v>1023</v>
      </c>
      <c r="M138">
        <v>55</v>
      </c>
      <c r="N138">
        <v>27</v>
      </c>
      <c r="O138" t="s">
        <v>2151</v>
      </c>
      <c r="P138" t="s">
        <v>2036</v>
      </c>
      <c r="Q138" t="s">
        <v>2039</v>
      </c>
      <c r="R138" t="s">
        <v>2079</v>
      </c>
      <c r="S138" t="s">
        <v>2091</v>
      </c>
      <c r="T138" t="s">
        <v>2096</v>
      </c>
      <c r="V138">
        <v>4.3169491525423709</v>
      </c>
      <c r="W138" t="s">
        <v>2159</v>
      </c>
    </row>
    <row r="139" spans="1:23" x14ac:dyDescent="0.3">
      <c r="A139" t="s">
        <v>765</v>
      </c>
      <c r="B139" t="s">
        <v>1765</v>
      </c>
      <c r="C139" t="s">
        <v>2130</v>
      </c>
      <c r="D139" t="s">
        <v>1777</v>
      </c>
      <c r="E139" t="s">
        <v>2130</v>
      </c>
      <c r="F139" t="s">
        <v>1775</v>
      </c>
      <c r="G139" t="s">
        <v>2130</v>
      </c>
      <c r="H139">
        <v>2.0000000000582077</v>
      </c>
      <c r="I139">
        <v>1</v>
      </c>
      <c r="J139" t="s">
        <v>2031</v>
      </c>
      <c r="K139">
        <v>836</v>
      </c>
      <c r="L139">
        <v>4405</v>
      </c>
      <c r="M139">
        <v>173</v>
      </c>
      <c r="N139">
        <v>28</v>
      </c>
      <c r="O139" t="s">
        <v>2151</v>
      </c>
      <c r="P139" t="s">
        <v>2033</v>
      </c>
      <c r="Q139" t="s">
        <v>2040</v>
      </c>
      <c r="R139" t="s">
        <v>2052</v>
      </c>
      <c r="S139" t="s">
        <v>2091</v>
      </c>
      <c r="T139" t="s">
        <v>2097</v>
      </c>
      <c r="V139">
        <v>4.2415584415584409</v>
      </c>
      <c r="W139" t="s">
        <v>2153</v>
      </c>
    </row>
    <row r="140" spans="1:23" x14ac:dyDescent="0.3">
      <c r="A140" t="s">
        <v>767</v>
      </c>
      <c r="B140" t="s">
        <v>1767</v>
      </c>
      <c r="C140" t="s">
        <v>2130</v>
      </c>
      <c r="D140" t="s">
        <v>1779</v>
      </c>
      <c r="E140" t="s">
        <v>2130</v>
      </c>
      <c r="F140" t="s">
        <v>1777</v>
      </c>
      <c r="G140" t="s">
        <v>2130</v>
      </c>
      <c r="H140">
        <v>2.0000000000582077</v>
      </c>
      <c r="I140">
        <v>1</v>
      </c>
      <c r="J140" t="s">
        <v>2031</v>
      </c>
      <c r="K140">
        <v>901</v>
      </c>
      <c r="L140">
        <v>3972</v>
      </c>
      <c r="M140">
        <v>462</v>
      </c>
      <c r="N140">
        <v>20</v>
      </c>
      <c r="O140" t="s">
        <v>2151</v>
      </c>
      <c r="P140" t="s">
        <v>2033</v>
      </c>
      <c r="Q140" t="s">
        <v>2037</v>
      </c>
      <c r="R140" t="s">
        <v>2045</v>
      </c>
      <c r="S140" t="s">
        <v>2094</v>
      </c>
      <c r="T140" t="s">
        <v>2097</v>
      </c>
      <c r="U140">
        <v>4</v>
      </c>
      <c r="V140">
        <v>4</v>
      </c>
      <c r="W140" t="s">
        <v>2158</v>
      </c>
    </row>
    <row r="141" spans="1:23" x14ac:dyDescent="0.3">
      <c r="A141" t="s">
        <v>768</v>
      </c>
      <c r="B141" t="s">
        <v>1768</v>
      </c>
      <c r="C141" t="s">
        <v>2130</v>
      </c>
      <c r="D141" t="s">
        <v>1780</v>
      </c>
      <c r="E141" t="s">
        <v>2130</v>
      </c>
      <c r="F141" t="s">
        <v>1778</v>
      </c>
      <c r="G141" t="s">
        <v>2130</v>
      </c>
      <c r="H141">
        <v>2.0000000000582077</v>
      </c>
      <c r="I141">
        <v>1</v>
      </c>
      <c r="J141" t="s">
        <v>2031</v>
      </c>
      <c r="K141">
        <v>509</v>
      </c>
      <c r="L141">
        <v>4781</v>
      </c>
      <c r="M141">
        <v>561</v>
      </c>
      <c r="N141">
        <v>15</v>
      </c>
      <c r="O141" t="s">
        <v>2151</v>
      </c>
      <c r="P141" t="s">
        <v>2035</v>
      </c>
      <c r="Q141" t="s">
        <v>2039</v>
      </c>
      <c r="R141" t="s">
        <v>2041</v>
      </c>
      <c r="S141" t="s">
        <v>2095</v>
      </c>
      <c r="T141" t="s">
        <v>2097</v>
      </c>
      <c r="U141">
        <v>4.7</v>
      </c>
      <c r="V141">
        <v>4.7</v>
      </c>
      <c r="W141" t="s">
        <v>2152</v>
      </c>
    </row>
    <row r="142" spans="1:23" x14ac:dyDescent="0.3">
      <c r="A142" t="s">
        <v>774</v>
      </c>
      <c r="B142" t="s">
        <v>1774</v>
      </c>
      <c r="C142" t="s">
        <v>2130</v>
      </c>
      <c r="D142" t="s">
        <v>1786</v>
      </c>
      <c r="E142" t="s">
        <v>2131</v>
      </c>
      <c r="F142" t="s">
        <v>1784</v>
      </c>
      <c r="G142" t="s">
        <v>2131</v>
      </c>
      <c r="H142">
        <v>2.0000000000582077</v>
      </c>
      <c r="I142">
        <v>1</v>
      </c>
      <c r="J142" t="s">
        <v>2031</v>
      </c>
      <c r="K142">
        <v>451</v>
      </c>
      <c r="L142">
        <v>4592</v>
      </c>
      <c r="M142">
        <v>381</v>
      </c>
      <c r="N142">
        <v>8</v>
      </c>
      <c r="O142" t="s">
        <v>2151</v>
      </c>
      <c r="P142" t="s">
        <v>2035</v>
      </c>
      <c r="Q142" t="s">
        <v>2039</v>
      </c>
      <c r="R142" t="s">
        <v>2078</v>
      </c>
      <c r="S142" t="s">
        <v>2091</v>
      </c>
      <c r="T142" t="s">
        <v>2096</v>
      </c>
      <c r="U142">
        <v>3.8</v>
      </c>
      <c r="V142">
        <v>3.8</v>
      </c>
      <c r="W142" t="s">
        <v>2154</v>
      </c>
    </row>
    <row r="143" spans="1:23" x14ac:dyDescent="0.3">
      <c r="A143" t="s">
        <v>777</v>
      </c>
      <c r="B143" t="s">
        <v>1777</v>
      </c>
      <c r="C143" t="s">
        <v>2130</v>
      </c>
      <c r="D143" t="s">
        <v>1789</v>
      </c>
      <c r="E143" t="s">
        <v>2131</v>
      </c>
      <c r="F143" t="s">
        <v>1787</v>
      </c>
      <c r="G143" t="s">
        <v>2131</v>
      </c>
      <c r="H143">
        <v>2.0000000000582077</v>
      </c>
      <c r="I143">
        <v>1</v>
      </c>
      <c r="J143" t="s">
        <v>2031</v>
      </c>
      <c r="K143">
        <v>708</v>
      </c>
      <c r="L143">
        <v>3447</v>
      </c>
      <c r="M143">
        <v>552</v>
      </c>
      <c r="N143">
        <v>11</v>
      </c>
      <c r="O143" t="s">
        <v>2151</v>
      </c>
      <c r="P143" t="s">
        <v>2036</v>
      </c>
      <c r="Q143" t="s">
        <v>2037</v>
      </c>
      <c r="R143" t="s">
        <v>2074</v>
      </c>
      <c r="S143" t="s">
        <v>2095</v>
      </c>
      <c r="T143" t="s">
        <v>2097</v>
      </c>
      <c r="U143">
        <v>4.7</v>
      </c>
      <c r="V143">
        <v>4.7</v>
      </c>
      <c r="W143" t="s">
        <v>2152</v>
      </c>
    </row>
    <row r="144" spans="1:23" x14ac:dyDescent="0.3">
      <c r="A144" t="s">
        <v>779</v>
      </c>
      <c r="B144" t="s">
        <v>1779</v>
      </c>
      <c r="C144" t="s">
        <v>2130</v>
      </c>
      <c r="D144" t="s">
        <v>1791</v>
      </c>
      <c r="E144" t="s">
        <v>2131</v>
      </c>
      <c r="F144" t="s">
        <v>1789</v>
      </c>
      <c r="G144" t="s">
        <v>2131</v>
      </c>
      <c r="H144">
        <v>2.0000000000582077</v>
      </c>
      <c r="I144">
        <v>1</v>
      </c>
      <c r="J144" t="s">
        <v>2031</v>
      </c>
      <c r="K144">
        <v>367</v>
      </c>
      <c r="L144">
        <v>4212</v>
      </c>
      <c r="M144">
        <v>497</v>
      </c>
      <c r="N144">
        <v>20</v>
      </c>
      <c r="O144" t="s">
        <v>2151</v>
      </c>
      <c r="P144" t="s">
        <v>2036</v>
      </c>
      <c r="Q144" t="s">
        <v>2040</v>
      </c>
      <c r="R144" t="s">
        <v>2059</v>
      </c>
      <c r="S144" t="s">
        <v>2092</v>
      </c>
      <c r="T144" t="s">
        <v>2096</v>
      </c>
      <c r="U144">
        <v>4.7</v>
      </c>
      <c r="V144">
        <v>4.7</v>
      </c>
      <c r="W144" t="s">
        <v>2152</v>
      </c>
    </row>
    <row r="145" spans="1:23" x14ac:dyDescent="0.3">
      <c r="A145" t="s">
        <v>873</v>
      </c>
      <c r="B145" t="s">
        <v>1873</v>
      </c>
      <c r="C145" t="s">
        <v>2134</v>
      </c>
      <c r="D145" t="s">
        <v>1885</v>
      </c>
      <c r="E145" t="s">
        <v>2135</v>
      </c>
      <c r="F145" t="s">
        <v>1883</v>
      </c>
      <c r="G145" t="s">
        <v>2135</v>
      </c>
      <c r="H145">
        <v>2.0000000000582077</v>
      </c>
      <c r="I145">
        <v>1</v>
      </c>
      <c r="J145" t="s">
        <v>2031</v>
      </c>
      <c r="K145">
        <v>553</v>
      </c>
      <c r="L145">
        <v>1257</v>
      </c>
      <c r="M145">
        <v>376</v>
      </c>
      <c r="N145">
        <v>1</v>
      </c>
      <c r="O145" t="s">
        <v>2151</v>
      </c>
      <c r="P145" t="s">
        <v>2033</v>
      </c>
      <c r="Q145" t="s">
        <v>2039</v>
      </c>
      <c r="R145" t="s">
        <v>2051</v>
      </c>
      <c r="S145" t="s">
        <v>2093</v>
      </c>
      <c r="T145" t="s">
        <v>2097</v>
      </c>
      <c r="U145">
        <v>4.7</v>
      </c>
      <c r="V145">
        <v>4.7</v>
      </c>
      <c r="W145" t="s">
        <v>2152</v>
      </c>
    </row>
    <row r="146" spans="1:23" x14ac:dyDescent="0.3">
      <c r="A146" t="s">
        <v>784</v>
      </c>
      <c r="B146" t="s">
        <v>1784</v>
      </c>
      <c r="C146" t="s">
        <v>2131</v>
      </c>
      <c r="D146" t="s">
        <v>1796</v>
      </c>
      <c r="E146" t="s">
        <v>2131</v>
      </c>
      <c r="F146" t="s">
        <v>1794</v>
      </c>
      <c r="G146" t="s">
        <v>2131</v>
      </c>
      <c r="H146">
        <v>1.9999999998835847</v>
      </c>
      <c r="I146">
        <v>1</v>
      </c>
      <c r="J146" t="s">
        <v>2031</v>
      </c>
      <c r="K146">
        <v>725</v>
      </c>
      <c r="L146">
        <v>4514</v>
      </c>
      <c r="M146">
        <v>104</v>
      </c>
      <c r="N146">
        <v>4</v>
      </c>
      <c r="O146" t="s">
        <v>2151</v>
      </c>
      <c r="P146" t="s">
        <v>2034</v>
      </c>
      <c r="Q146" t="s">
        <v>2039</v>
      </c>
      <c r="R146" t="s">
        <v>2046</v>
      </c>
      <c r="S146" t="s">
        <v>2094</v>
      </c>
      <c r="T146" t="s">
        <v>2096</v>
      </c>
      <c r="U146">
        <v>4.2</v>
      </c>
      <c r="V146">
        <v>4.2</v>
      </c>
      <c r="W146" t="s">
        <v>2153</v>
      </c>
    </row>
    <row r="147" spans="1:23" x14ac:dyDescent="0.3">
      <c r="A147" t="s">
        <v>871</v>
      </c>
      <c r="B147" t="s">
        <v>1871</v>
      </c>
      <c r="C147" t="s">
        <v>2134</v>
      </c>
      <c r="D147" t="s">
        <v>1883</v>
      </c>
      <c r="E147" t="s">
        <v>2135</v>
      </c>
      <c r="F147" t="s">
        <v>1881</v>
      </c>
      <c r="G147" t="s">
        <v>2135</v>
      </c>
      <c r="H147">
        <v>1.9999999998835847</v>
      </c>
      <c r="I147">
        <v>1</v>
      </c>
      <c r="J147" t="s">
        <v>2031</v>
      </c>
      <c r="K147">
        <v>852</v>
      </c>
      <c r="L147">
        <v>2928</v>
      </c>
      <c r="M147">
        <v>434</v>
      </c>
      <c r="N147">
        <v>20</v>
      </c>
      <c r="O147" t="s">
        <v>2151</v>
      </c>
      <c r="P147" t="s">
        <v>2034</v>
      </c>
      <c r="Q147" t="s">
        <v>2037</v>
      </c>
      <c r="R147" t="s">
        <v>2056</v>
      </c>
      <c r="S147" t="s">
        <v>2092</v>
      </c>
      <c r="T147" t="s">
        <v>2097</v>
      </c>
      <c r="U147">
        <v>4.7</v>
      </c>
      <c r="V147">
        <v>4.7</v>
      </c>
      <c r="W147" t="s">
        <v>2152</v>
      </c>
    </row>
    <row r="148" spans="1:23" x14ac:dyDescent="0.3">
      <c r="A148" t="s">
        <v>785</v>
      </c>
      <c r="B148" t="s">
        <v>1785</v>
      </c>
      <c r="C148" t="s">
        <v>2131</v>
      </c>
      <c r="D148" t="s">
        <v>1797</v>
      </c>
      <c r="E148" t="s">
        <v>2131</v>
      </c>
      <c r="F148" t="s">
        <v>1795</v>
      </c>
      <c r="G148" t="s">
        <v>2131</v>
      </c>
      <c r="H148">
        <v>2.0000000000582077</v>
      </c>
      <c r="I148">
        <v>1</v>
      </c>
      <c r="J148" t="s">
        <v>2031</v>
      </c>
      <c r="K148">
        <v>972</v>
      </c>
      <c r="L148">
        <v>3523</v>
      </c>
      <c r="M148">
        <v>705</v>
      </c>
      <c r="N148">
        <v>23</v>
      </c>
      <c r="O148" t="s">
        <v>2151</v>
      </c>
      <c r="P148" t="s">
        <v>2033</v>
      </c>
      <c r="Q148" t="s">
        <v>2038</v>
      </c>
      <c r="R148" t="s">
        <v>2087</v>
      </c>
      <c r="S148" t="s">
        <v>2095</v>
      </c>
      <c r="T148" t="s">
        <v>2097</v>
      </c>
      <c r="U148">
        <v>3.8</v>
      </c>
      <c r="V148">
        <v>3.8</v>
      </c>
      <c r="W148" t="s">
        <v>2154</v>
      </c>
    </row>
    <row r="149" spans="1:23" x14ac:dyDescent="0.3">
      <c r="A149" t="s">
        <v>794</v>
      </c>
      <c r="B149" t="s">
        <v>1794</v>
      </c>
      <c r="C149" t="s">
        <v>2131</v>
      </c>
      <c r="D149" t="s">
        <v>1806</v>
      </c>
      <c r="E149" t="s">
        <v>2131</v>
      </c>
      <c r="F149" t="s">
        <v>1804</v>
      </c>
      <c r="G149" t="s">
        <v>2131</v>
      </c>
      <c r="H149">
        <v>2.0000000000582077</v>
      </c>
      <c r="I149">
        <v>1</v>
      </c>
      <c r="J149" t="s">
        <v>2031</v>
      </c>
      <c r="K149">
        <v>758</v>
      </c>
      <c r="L149">
        <v>1021</v>
      </c>
      <c r="M149">
        <v>736</v>
      </c>
      <c r="N149">
        <v>21</v>
      </c>
      <c r="O149" t="s">
        <v>2151</v>
      </c>
      <c r="P149" t="s">
        <v>2035</v>
      </c>
      <c r="Q149" t="s">
        <v>2038</v>
      </c>
      <c r="R149" t="s">
        <v>2086</v>
      </c>
      <c r="S149" t="s">
        <v>2091</v>
      </c>
      <c r="T149" t="s">
        <v>2096</v>
      </c>
      <c r="V149">
        <v>4.3169491525423709</v>
      </c>
      <c r="W149" t="s">
        <v>2159</v>
      </c>
    </row>
    <row r="150" spans="1:23" x14ac:dyDescent="0.3">
      <c r="A150" t="s">
        <v>868</v>
      </c>
      <c r="B150" t="s">
        <v>1868</v>
      </c>
      <c r="C150" t="s">
        <v>2134</v>
      </c>
      <c r="D150" t="s">
        <v>1880</v>
      </c>
      <c r="E150" t="s">
        <v>2135</v>
      </c>
      <c r="F150" t="s">
        <v>1878</v>
      </c>
      <c r="G150" t="s">
        <v>2134</v>
      </c>
      <c r="H150">
        <v>1.9999999998835847</v>
      </c>
      <c r="I150">
        <v>0</v>
      </c>
      <c r="J150" t="s">
        <v>2031</v>
      </c>
      <c r="K150">
        <v>478</v>
      </c>
      <c r="L150">
        <v>1491</v>
      </c>
      <c r="M150">
        <v>513</v>
      </c>
      <c r="N150">
        <v>16</v>
      </c>
      <c r="O150" t="s">
        <v>2151</v>
      </c>
      <c r="P150" t="s">
        <v>2034</v>
      </c>
      <c r="Q150" t="s">
        <v>2040</v>
      </c>
      <c r="R150" t="s">
        <v>2087</v>
      </c>
      <c r="S150" t="s">
        <v>2095</v>
      </c>
      <c r="T150" t="s">
        <v>2097</v>
      </c>
      <c r="U150">
        <v>4</v>
      </c>
      <c r="V150">
        <v>4</v>
      </c>
      <c r="W150" t="s">
        <v>2158</v>
      </c>
    </row>
    <row r="151" spans="1:23" x14ac:dyDescent="0.3">
      <c r="A151" t="s">
        <v>798</v>
      </c>
      <c r="B151" t="s">
        <v>1798</v>
      </c>
      <c r="C151" t="s">
        <v>2131</v>
      </c>
      <c r="D151" t="s">
        <v>1810</v>
      </c>
      <c r="E151" t="s">
        <v>2132</v>
      </c>
      <c r="F151" t="s">
        <v>1808</v>
      </c>
      <c r="G151" t="s">
        <v>2132</v>
      </c>
      <c r="H151">
        <v>2.0000000000582077</v>
      </c>
      <c r="I151">
        <v>1</v>
      </c>
      <c r="J151" t="s">
        <v>2031</v>
      </c>
      <c r="K151">
        <v>261</v>
      </c>
      <c r="L151">
        <v>3743</v>
      </c>
      <c r="M151">
        <v>103</v>
      </c>
      <c r="N151">
        <v>27</v>
      </c>
      <c r="O151" t="s">
        <v>2151</v>
      </c>
      <c r="P151" t="s">
        <v>2033</v>
      </c>
      <c r="Q151" t="s">
        <v>2039</v>
      </c>
      <c r="R151" t="s">
        <v>2083</v>
      </c>
      <c r="S151" t="s">
        <v>2092</v>
      </c>
      <c r="T151" t="s">
        <v>2096</v>
      </c>
      <c r="V151">
        <v>4.2649999999999979</v>
      </c>
      <c r="W151" t="s">
        <v>2153</v>
      </c>
    </row>
    <row r="152" spans="1:23" x14ac:dyDescent="0.3">
      <c r="A152" t="s">
        <v>804</v>
      </c>
      <c r="B152" t="s">
        <v>1804</v>
      </c>
      <c r="C152" t="s">
        <v>2131</v>
      </c>
      <c r="D152" t="s">
        <v>1816</v>
      </c>
      <c r="E152" t="s">
        <v>2132</v>
      </c>
      <c r="F152" t="s">
        <v>1814</v>
      </c>
      <c r="G152" t="s">
        <v>2132</v>
      </c>
      <c r="H152">
        <v>2.0000000000582077</v>
      </c>
      <c r="I152">
        <v>1</v>
      </c>
      <c r="J152" t="s">
        <v>2031</v>
      </c>
      <c r="K152">
        <v>374</v>
      </c>
      <c r="L152">
        <v>2635</v>
      </c>
      <c r="M152">
        <v>451</v>
      </c>
      <c r="N152">
        <v>1</v>
      </c>
      <c r="O152" t="s">
        <v>2151</v>
      </c>
      <c r="P152" t="s">
        <v>2036</v>
      </c>
      <c r="Q152" t="s">
        <v>2038</v>
      </c>
      <c r="R152" t="s">
        <v>2053</v>
      </c>
      <c r="S152" t="s">
        <v>2093</v>
      </c>
      <c r="T152" t="s">
        <v>2096</v>
      </c>
      <c r="U152">
        <v>4</v>
      </c>
      <c r="V152">
        <v>4</v>
      </c>
      <c r="W152" t="s">
        <v>2158</v>
      </c>
    </row>
    <row r="153" spans="1:23" x14ac:dyDescent="0.3">
      <c r="A153" t="s">
        <v>865</v>
      </c>
      <c r="B153" t="s">
        <v>1865</v>
      </c>
      <c r="C153" t="s">
        <v>2134</v>
      </c>
      <c r="D153" t="s">
        <v>1877</v>
      </c>
      <c r="E153" t="s">
        <v>2134</v>
      </c>
      <c r="F153" t="s">
        <v>1875</v>
      </c>
      <c r="G153" t="s">
        <v>2134</v>
      </c>
      <c r="H153">
        <v>1.9999999998835847</v>
      </c>
      <c r="I153">
        <v>1</v>
      </c>
      <c r="J153" t="s">
        <v>2031</v>
      </c>
      <c r="K153">
        <v>256</v>
      </c>
      <c r="L153">
        <v>1310</v>
      </c>
      <c r="M153">
        <v>253</v>
      </c>
      <c r="N153">
        <v>12</v>
      </c>
      <c r="O153" t="s">
        <v>2151</v>
      </c>
      <c r="P153" t="s">
        <v>2035</v>
      </c>
      <c r="Q153" t="s">
        <v>2037</v>
      </c>
      <c r="R153" t="s">
        <v>2046</v>
      </c>
      <c r="S153" t="s">
        <v>2095</v>
      </c>
      <c r="T153" t="s">
        <v>2097</v>
      </c>
      <c r="U153">
        <v>4.5</v>
      </c>
      <c r="V153">
        <v>4.5</v>
      </c>
      <c r="W153" t="s">
        <v>2156</v>
      </c>
    </row>
    <row r="154" spans="1:23" x14ac:dyDescent="0.3">
      <c r="A154" t="s">
        <v>810</v>
      </c>
      <c r="B154" t="s">
        <v>1810</v>
      </c>
      <c r="C154" t="s">
        <v>2132</v>
      </c>
      <c r="D154" t="s">
        <v>1822</v>
      </c>
      <c r="E154" t="s">
        <v>2132</v>
      </c>
      <c r="F154" t="s">
        <v>1820</v>
      </c>
      <c r="G154" t="s">
        <v>2132</v>
      </c>
      <c r="H154">
        <v>2.0000000000582077</v>
      </c>
      <c r="I154">
        <v>1</v>
      </c>
      <c r="J154" t="s">
        <v>2031</v>
      </c>
      <c r="K154">
        <v>486</v>
      </c>
      <c r="L154">
        <v>3814</v>
      </c>
      <c r="M154">
        <v>82</v>
      </c>
      <c r="N154">
        <v>14</v>
      </c>
      <c r="O154" t="s">
        <v>2151</v>
      </c>
      <c r="P154" t="s">
        <v>2034</v>
      </c>
      <c r="Q154" t="s">
        <v>2038</v>
      </c>
      <c r="R154" t="s">
        <v>2069</v>
      </c>
      <c r="S154" t="s">
        <v>2094</v>
      </c>
      <c r="T154" t="s">
        <v>2096</v>
      </c>
      <c r="U154">
        <v>4.2</v>
      </c>
      <c r="V154">
        <v>4.2</v>
      </c>
      <c r="W154" t="s">
        <v>2153</v>
      </c>
    </row>
    <row r="155" spans="1:23" x14ac:dyDescent="0.3">
      <c r="A155" t="s">
        <v>817</v>
      </c>
      <c r="B155" t="s">
        <v>1817</v>
      </c>
      <c r="C155" t="s">
        <v>2132</v>
      </c>
      <c r="D155" t="s">
        <v>1829</v>
      </c>
      <c r="E155" t="s">
        <v>2132</v>
      </c>
      <c r="F155" t="s">
        <v>1827</v>
      </c>
      <c r="G155" t="s">
        <v>2132</v>
      </c>
      <c r="H155">
        <v>1.9999999998835847</v>
      </c>
      <c r="I155">
        <v>1</v>
      </c>
      <c r="J155" t="s">
        <v>2031</v>
      </c>
      <c r="K155">
        <v>997</v>
      </c>
      <c r="L155">
        <v>3158</v>
      </c>
      <c r="M155">
        <v>698</v>
      </c>
      <c r="N155">
        <v>25</v>
      </c>
      <c r="O155" t="s">
        <v>2151</v>
      </c>
      <c r="P155" t="s">
        <v>2034</v>
      </c>
      <c r="Q155" t="s">
        <v>2039</v>
      </c>
      <c r="R155" t="s">
        <v>2051</v>
      </c>
      <c r="S155" t="s">
        <v>2091</v>
      </c>
      <c r="T155" t="s">
        <v>2096</v>
      </c>
      <c r="U155">
        <v>4.2</v>
      </c>
      <c r="V155">
        <v>4.2</v>
      </c>
      <c r="W155" t="s">
        <v>2153</v>
      </c>
    </row>
    <row r="156" spans="1:23" x14ac:dyDescent="0.3">
      <c r="A156" t="s">
        <v>862</v>
      </c>
      <c r="B156" t="s">
        <v>1862</v>
      </c>
      <c r="C156" t="s">
        <v>2134</v>
      </c>
      <c r="D156" t="s">
        <v>1874</v>
      </c>
      <c r="E156" t="s">
        <v>2134</v>
      </c>
      <c r="F156" t="s">
        <v>1872</v>
      </c>
      <c r="G156" t="s">
        <v>2134</v>
      </c>
      <c r="H156">
        <v>1.9999999998835847</v>
      </c>
      <c r="I156">
        <v>1</v>
      </c>
      <c r="J156" t="s">
        <v>2031</v>
      </c>
      <c r="K156">
        <v>112</v>
      </c>
      <c r="L156">
        <v>4829</v>
      </c>
      <c r="M156">
        <v>194</v>
      </c>
      <c r="N156">
        <v>28</v>
      </c>
      <c r="O156" t="s">
        <v>2151</v>
      </c>
      <c r="P156" t="s">
        <v>2035</v>
      </c>
      <c r="Q156" t="s">
        <v>2040</v>
      </c>
      <c r="R156" t="s">
        <v>2081</v>
      </c>
      <c r="S156" t="s">
        <v>2091</v>
      </c>
      <c r="T156" t="s">
        <v>2096</v>
      </c>
      <c r="U156">
        <v>4.2</v>
      </c>
      <c r="V156">
        <v>4.2</v>
      </c>
      <c r="W156" t="s">
        <v>2153</v>
      </c>
    </row>
    <row r="157" spans="1:23" x14ac:dyDescent="0.3">
      <c r="A157" t="s">
        <v>831</v>
      </c>
      <c r="B157" t="s">
        <v>1831</v>
      </c>
      <c r="C157" t="s">
        <v>2133</v>
      </c>
      <c r="D157" t="s">
        <v>1843</v>
      </c>
      <c r="E157" t="s">
        <v>2133</v>
      </c>
      <c r="F157" t="s">
        <v>1841</v>
      </c>
      <c r="G157" t="s">
        <v>2133</v>
      </c>
      <c r="H157">
        <v>2.0000000000582077</v>
      </c>
      <c r="I157">
        <v>1</v>
      </c>
      <c r="J157" t="s">
        <v>2031</v>
      </c>
      <c r="K157">
        <v>78</v>
      </c>
      <c r="L157">
        <v>2789</v>
      </c>
      <c r="M157">
        <v>214</v>
      </c>
      <c r="N157">
        <v>26</v>
      </c>
      <c r="O157" t="s">
        <v>2151</v>
      </c>
      <c r="P157" t="s">
        <v>2036</v>
      </c>
      <c r="Q157" t="s">
        <v>2040</v>
      </c>
      <c r="R157" t="s">
        <v>2044</v>
      </c>
      <c r="S157" t="s">
        <v>2094</v>
      </c>
      <c r="T157" t="s">
        <v>2096</v>
      </c>
      <c r="U157">
        <v>4.2</v>
      </c>
      <c r="V157">
        <v>4.2</v>
      </c>
      <c r="W157" t="s">
        <v>2153</v>
      </c>
    </row>
    <row r="158" spans="1:23" x14ac:dyDescent="0.3">
      <c r="A158" t="s">
        <v>836</v>
      </c>
      <c r="B158" t="s">
        <v>1836</v>
      </c>
      <c r="C158" t="s">
        <v>2133</v>
      </c>
      <c r="D158" t="s">
        <v>1848</v>
      </c>
      <c r="E158" t="s">
        <v>2133</v>
      </c>
      <c r="F158" t="s">
        <v>1846</v>
      </c>
      <c r="G158" t="s">
        <v>2133</v>
      </c>
      <c r="H158">
        <v>2.0000000000582077</v>
      </c>
      <c r="I158">
        <v>1</v>
      </c>
      <c r="J158" t="s">
        <v>2031</v>
      </c>
      <c r="K158">
        <v>705</v>
      </c>
      <c r="L158">
        <v>3341</v>
      </c>
      <c r="M158">
        <v>605</v>
      </c>
      <c r="N158">
        <v>11</v>
      </c>
      <c r="O158" t="s">
        <v>2151</v>
      </c>
      <c r="P158" t="s">
        <v>2033</v>
      </c>
      <c r="Q158" t="s">
        <v>2040</v>
      </c>
      <c r="R158" t="s">
        <v>2072</v>
      </c>
      <c r="S158" t="s">
        <v>2095</v>
      </c>
      <c r="T158" t="s">
        <v>2097</v>
      </c>
      <c r="U158">
        <v>4.5</v>
      </c>
      <c r="V158">
        <v>4.5</v>
      </c>
      <c r="W158" t="s">
        <v>2156</v>
      </c>
    </row>
    <row r="159" spans="1:23" x14ac:dyDescent="0.3">
      <c r="A159" t="s">
        <v>839</v>
      </c>
      <c r="B159" t="s">
        <v>1839</v>
      </c>
      <c r="C159" t="s">
        <v>2133</v>
      </c>
      <c r="D159" t="s">
        <v>1851</v>
      </c>
      <c r="E159" t="s">
        <v>2133</v>
      </c>
      <c r="F159" t="s">
        <v>1849</v>
      </c>
      <c r="G159" t="s">
        <v>2133</v>
      </c>
      <c r="H159">
        <v>2.0000000000582077</v>
      </c>
      <c r="I159">
        <v>1</v>
      </c>
      <c r="J159" t="s">
        <v>2031</v>
      </c>
      <c r="K159">
        <v>640</v>
      </c>
      <c r="L159">
        <v>571</v>
      </c>
      <c r="M159">
        <v>111</v>
      </c>
      <c r="N159">
        <v>8</v>
      </c>
      <c r="O159" t="s">
        <v>2151</v>
      </c>
      <c r="P159" t="s">
        <v>2035</v>
      </c>
      <c r="Q159" t="s">
        <v>2037</v>
      </c>
      <c r="R159" t="s">
        <v>2056</v>
      </c>
      <c r="S159" t="s">
        <v>2095</v>
      </c>
      <c r="T159" t="s">
        <v>2096</v>
      </c>
      <c r="U159">
        <v>4.2</v>
      </c>
      <c r="V159">
        <v>4.2</v>
      </c>
      <c r="W159" t="s">
        <v>2153</v>
      </c>
    </row>
    <row r="160" spans="1:23" x14ac:dyDescent="0.3">
      <c r="A160" t="s">
        <v>845</v>
      </c>
      <c r="B160" t="s">
        <v>1845</v>
      </c>
      <c r="C160" t="s">
        <v>2133</v>
      </c>
      <c r="D160" t="s">
        <v>1857</v>
      </c>
      <c r="E160" t="s">
        <v>2134</v>
      </c>
      <c r="F160" t="s">
        <v>1855</v>
      </c>
      <c r="G160" t="s">
        <v>2134</v>
      </c>
      <c r="H160">
        <v>2.0000000000582077</v>
      </c>
      <c r="I160">
        <v>1</v>
      </c>
      <c r="J160" t="s">
        <v>2031</v>
      </c>
      <c r="K160">
        <v>135</v>
      </c>
      <c r="L160">
        <v>629</v>
      </c>
      <c r="M160">
        <v>584</v>
      </c>
      <c r="N160">
        <v>13</v>
      </c>
      <c r="O160" t="s">
        <v>2151</v>
      </c>
      <c r="P160" t="s">
        <v>2033</v>
      </c>
      <c r="Q160" t="s">
        <v>2040</v>
      </c>
      <c r="R160" t="s">
        <v>2058</v>
      </c>
      <c r="S160" t="s">
        <v>2092</v>
      </c>
      <c r="T160" t="s">
        <v>2097</v>
      </c>
      <c r="U160">
        <v>4.7</v>
      </c>
      <c r="V160">
        <v>4.7</v>
      </c>
      <c r="W160" t="s">
        <v>2152</v>
      </c>
    </row>
    <row r="161" spans="1:23" x14ac:dyDescent="0.3">
      <c r="A161" t="s">
        <v>848</v>
      </c>
      <c r="B161" t="s">
        <v>1848</v>
      </c>
      <c r="C161" t="s">
        <v>2133</v>
      </c>
      <c r="D161" t="s">
        <v>1860</v>
      </c>
      <c r="E161" t="s">
        <v>2134</v>
      </c>
      <c r="F161" t="s">
        <v>1858</v>
      </c>
      <c r="G161" t="s">
        <v>2134</v>
      </c>
      <c r="H161">
        <v>2.0000000000582077</v>
      </c>
      <c r="I161">
        <v>1</v>
      </c>
      <c r="J161" t="s">
        <v>2031</v>
      </c>
      <c r="K161">
        <v>884</v>
      </c>
      <c r="L161">
        <v>701</v>
      </c>
      <c r="M161">
        <v>217</v>
      </c>
      <c r="N161">
        <v>1</v>
      </c>
      <c r="O161" t="s">
        <v>2151</v>
      </c>
      <c r="P161" t="s">
        <v>2035</v>
      </c>
      <c r="Q161" t="s">
        <v>2037</v>
      </c>
      <c r="R161" t="s">
        <v>2089</v>
      </c>
      <c r="S161" t="s">
        <v>2095</v>
      </c>
      <c r="T161" t="s">
        <v>2096</v>
      </c>
      <c r="V161">
        <v>4.2802816901408436</v>
      </c>
      <c r="W161" t="s">
        <v>2153</v>
      </c>
    </row>
    <row r="162" spans="1:23" x14ac:dyDescent="0.3">
      <c r="A162" t="s">
        <v>854</v>
      </c>
      <c r="B162" t="s">
        <v>1854</v>
      </c>
      <c r="C162" t="s">
        <v>2133</v>
      </c>
      <c r="D162" t="s">
        <v>1866</v>
      </c>
      <c r="E162" t="s">
        <v>2134</v>
      </c>
      <c r="F162" t="s">
        <v>1864</v>
      </c>
      <c r="G162" t="s">
        <v>2134</v>
      </c>
      <c r="H162">
        <v>2.0000000000582077</v>
      </c>
      <c r="I162">
        <v>1</v>
      </c>
      <c r="J162" t="s">
        <v>2031</v>
      </c>
      <c r="K162">
        <v>180</v>
      </c>
      <c r="L162">
        <v>1192</v>
      </c>
      <c r="M162">
        <v>427</v>
      </c>
      <c r="N162">
        <v>4</v>
      </c>
      <c r="O162" t="s">
        <v>2151</v>
      </c>
      <c r="P162" t="s">
        <v>2033</v>
      </c>
      <c r="Q162" t="s">
        <v>2037</v>
      </c>
      <c r="R162" t="s">
        <v>2082</v>
      </c>
      <c r="S162" t="s">
        <v>2093</v>
      </c>
      <c r="T162" t="s">
        <v>2096</v>
      </c>
      <c r="U162">
        <v>3.8</v>
      </c>
      <c r="V162">
        <v>3.8</v>
      </c>
      <c r="W162" t="s">
        <v>2154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Tables</vt:lpstr>
      <vt:lpstr>Dashboard</vt:lpstr>
      <vt:lpstr>Dataset cleaned</vt:lpstr>
      <vt:lpstr>Detail1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yaqoob khan</cp:lastModifiedBy>
  <dcterms:created xsi:type="dcterms:W3CDTF">2025-05-30T06:52:55Z</dcterms:created>
  <dcterms:modified xsi:type="dcterms:W3CDTF">2025-09-07T07:54:18Z</dcterms:modified>
</cp:coreProperties>
</file>