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e10\Documents\Helwani Bros\"/>
    </mc:Choice>
  </mc:AlternateContent>
  <xr:revisionPtr revIDLastSave="0" documentId="8_{B35376F7-D544-47F3-85AB-F491C2201037}" xr6:coauthVersionLast="47" xr6:coauthVersionMax="47" xr10:uidLastSave="{00000000-0000-0000-0000-000000000000}"/>
  <bookViews>
    <workbookView xWindow="-120" yWindow="-120" windowWidth="20730" windowHeight="11160" activeTab="1" xr2:uid="{3FBD6908-D099-48FB-96DF-2228D4E58325}"/>
  </bookViews>
  <sheets>
    <sheet name="Used abbreviation" sheetId="3" r:id="rId1"/>
    <sheet name="Dashboard" sheetId="2" r:id="rId2"/>
    <sheet name="Risk list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2" l="1"/>
  <c r="C26" i="2"/>
  <c r="B26" i="2"/>
  <c r="E22" i="2"/>
  <c r="D22" i="2"/>
  <c r="C22" i="2"/>
  <c r="B22" i="2"/>
  <c r="J2" i="1"/>
  <c r="J3" i="1"/>
  <c r="J4" i="1"/>
  <c r="J5" i="1"/>
  <c r="J6" i="1"/>
  <c r="J7" i="1"/>
  <c r="J8" i="1"/>
  <c r="J9" i="1"/>
  <c r="J10" i="1"/>
</calcChain>
</file>

<file path=xl/sharedStrings.xml><?xml version="1.0" encoding="utf-8"?>
<sst xmlns="http://schemas.openxmlformats.org/spreadsheetml/2006/main" count="171" uniqueCount="95">
  <si>
    <t>No.</t>
  </si>
  <si>
    <t>Risk</t>
  </si>
  <si>
    <t>T/O</t>
  </si>
  <si>
    <t>Risk ID</t>
  </si>
  <si>
    <t>Category</t>
  </si>
  <si>
    <t>Probability</t>
  </si>
  <si>
    <t>Probability rate</t>
  </si>
  <si>
    <t>Impact</t>
  </si>
  <si>
    <t>Impact rate</t>
  </si>
  <si>
    <t>Risk rate PR*IR</t>
  </si>
  <si>
    <t>Response strategy</t>
  </si>
  <si>
    <t>Action items</t>
  </si>
  <si>
    <t>Trigger</t>
  </si>
  <si>
    <t>Watchlist</t>
  </si>
  <si>
    <t>O</t>
  </si>
  <si>
    <t>Operational</t>
  </si>
  <si>
    <t>H</t>
  </si>
  <si>
    <t>Accept</t>
  </si>
  <si>
    <t>No</t>
  </si>
  <si>
    <t>Mitigate</t>
  </si>
  <si>
    <t>T</t>
  </si>
  <si>
    <t>T1</t>
  </si>
  <si>
    <t>M</t>
  </si>
  <si>
    <t>Yes</t>
  </si>
  <si>
    <t>T2</t>
  </si>
  <si>
    <t>L</t>
  </si>
  <si>
    <t>T3</t>
  </si>
  <si>
    <t>Avoid</t>
  </si>
  <si>
    <t>T4</t>
  </si>
  <si>
    <t>Marketing</t>
  </si>
  <si>
    <t>T5</t>
  </si>
  <si>
    <t>T6</t>
  </si>
  <si>
    <t>T7</t>
  </si>
  <si>
    <t>Sales</t>
  </si>
  <si>
    <t>T8</t>
  </si>
  <si>
    <t>Used Abbreviations</t>
  </si>
  <si>
    <t>Abbreviation</t>
  </si>
  <si>
    <t>Word</t>
  </si>
  <si>
    <t xml:space="preserve">Opportunity </t>
  </si>
  <si>
    <t xml:space="preserve">Threat </t>
  </si>
  <si>
    <t xml:space="preserve">High </t>
  </si>
  <si>
    <t xml:space="preserve">M </t>
  </si>
  <si>
    <t>Medium</t>
  </si>
  <si>
    <t>T9</t>
  </si>
  <si>
    <t>Finance</t>
  </si>
  <si>
    <t>Risk Matrix</t>
  </si>
  <si>
    <t>Low</t>
  </si>
  <si>
    <t>High</t>
  </si>
  <si>
    <t>Financial</t>
  </si>
  <si>
    <t>Total</t>
  </si>
  <si>
    <t>an uncertain event or condition that, if it occurs, has a positive or negative effect on a project's objectives</t>
  </si>
  <si>
    <t>a risk statement based on feedback about causes, effects, impacts, areas of risk, and events.</t>
  </si>
  <si>
    <t>specific elements within a project or its operational environment that could go wrong during the planning, implementation, or follow-up phases of an activity.</t>
  </si>
  <si>
    <t>Categories</t>
  </si>
  <si>
    <t>the determination of the likelihood of a risk occurring</t>
  </si>
  <si>
    <t xml:space="preserve"> the chance that a certain event may occur during the course of a project</t>
  </si>
  <si>
    <t>an estimate of the potential losses associated with an identified risk.</t>
  </si>
  <si>
    <t>the estimation of the severity of a risk's consequences. Risk impacts can range from catastrophic to inconsequentia</t>
  </si>
  <si>
    <t>an action plan on what you will do a Risk on your project</t>
  </si>
  <si>
    <t xml:space="preserve">a task or activity that needs to get done to survive the threats or capitalize on opportunities </t>
  </si>
  <si>
    <t>a indicator that a risk is about to occur or has occurred.</t>
  </si>
  <si>
    <t>where low priority risks are tracked.</t>
  </si>
  <si>
    <t>Used Terms</t>
  </si>
  <si>
    <t>Term</t>
  </si>
  <si>
    <t>Definition</t>
  </si>
  <si>
    <t>Inflation that affects the prices</t>
  </si>
  <si>
    <t xml:space="preserve">Supplier have more privilige in negotiations </t>
  </si>
  <si>
    <t>Supplier delay the sesame supply</t>
  </si>
  <si>
    <t>The supply not suffecient for the production</t>
  </si>
  <si>
    <t>The Quality not as required</t>
  </si>
  <si>
    <t>The new production with local supplier doesn't meet customer preferences</t>
  </si>
  <si>
    <t>Customers may switch to other brands if they perceive a change in taste</t>
  </si>
  <si>
    <t>Supplier may expand and start his own Tahini production line</t>
  </si>
  <si>
    <t>Changes in payment terms or reliance on a single supplier lead to tighter cash flow management.</t>
  </si>
  <si>
    <t>Implement a price adjustment clause in contracts to accommodate for inflationary changes.</t>
  </si>
  <si>
    <t>A sudden increase in the inflation rate above 5% over a quarter.</t>
  </si>
  <si>
    <t>Diversify supplier base to reduce over-reliance on a single supplier.</t>
  </si>
  <si>
    <t>Supplier changes contract terms significantly in their favor (e.g., price increases, quantity constraints).</t>
  </si>
  <si>
    <t>Set up buffer stocks and backup suppliers to ensure continuous supply.</t>
  </si>
  <si>
    <t>A delay of more than one week beyond agreed delivery dates.</t>
  </si>
  <si>
    <t>Implement detailed forecasting and stock management tools.</t>
  </si>
  <si>
    <t>Inventory levels drop below the minimum stock threshold for production.</t>
  </si>
  <si>
    <t>Implement stricter quality control and inspection measures upon receiving goods.</t>
  </si>
  <si>
    <t>Three consecutive batches failing quality standards.</t>
  </si>
  <si>
    <t>Conduct pilot testing with target customers before mass production.</t>
  </si>
  <si>
    <t>A decline in customer satisfaction metrics by 10% or more.</t>
  </si>
  <si>
    <t>Maintain consistent quality and conduct regular taste tests with loyal customers.</t>
  </si>
  <si>
    <t>A significant increase in customer complaints regarding taste, or a drop in sales of 5% or more.</t>
  </si>
  <si>
    <t>Develop long-term exclusive supply agreements to prevent competition.</t>
  </si>
  <si>
    <t>Supplier announces expansion plans that could compete with Halwani’s tahini production.</t>
  </si>
  <si>
    <t>Negotiate flexible payment terms and seek alternative financing solutions.</t>
  </si>
  <si>
    <t>Supplier demands shorter payment terms or significantly higher upfront payments.</t>
  </si>
  <si>
    <t>T3, T4</t>
  </si>
  <si>
    <t>T6, T7, T8</t>
  </si>
  <si>
    <t>T2, T9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</si>
</sst>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Georgia"/>
      <family val="1"/>
    </font>
    <font>
      <sz val="8"/>
      <name val="Calibri"/>
      <family val="2"/>
      <scheme val="minor"/>
    </font>
    <font>
      <b/>
      <sz val="11"/>
      <color theme="0"/>
      <name val="Georgia"/>
      <family val="1"/>
    </font>
    <font>
      <sz val="11"/>
      <color theme="1"/>
      <name val="Century"/>
      <family val="1"/>
    </font>
    <font>
      <b/>
      <sz val="16"/>
      <color theme="0"/>
      <name val="Georgia"/>
      <family val="1"/>
    </font>
    <font>
      <b/>
      <sz val="11"/>
      <color theme="1"/>
      <name val="Georgia"/>
      <family val="1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entury"/>
      <family val="1"/>
    </font>
    <font>
      <b/>
      <sz val="14"/>
      <color theme="1"/>
      <name val="Georgia"/>
      <family val="1"/>
    </font>
    <font>
      <b/>
      <sz val="11"/>
      <name val="Georgia"/>
      <family val="1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2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4"/>
      </right>
      <top style="thin">
        <color theme="0"/>
      </top>
      <bottom style="thin">
        <color theme="0"/>
      </bottom>
      <diagonal/>
    </border>
    <border>
      <left style="thin">
        <color theme="4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4"/>
      </right>
      <top style="thin">
        <color theme="0"/>
      </top>
      <bottom style="thin">
        <color theme="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8" fillId="7" borderId="10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 wrapText="1"/>
    </xf>
    <xf numFmtId="0" fontId="7" fillId="8" borderId="1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11" fillId="4" borderId="5" xfId="0" applyFont="1" applyFill="1" applyBorder="1" applyAlignment="1">
      <alignment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 wrapText="1"/>
    </xf>
    <xf numFmtId="0" fontId="3" fillId="4" borderId="7" xfId="0" applyFont="1" applyFill="1" applyBorder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left" vertical="center"/>
    </xf>
    <xf numFmtId="0" fontId="1" fillId="10" borderId="2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21" xfId="0" applyFont="1" applyFill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1" fillId="9" borderId="22" xfId="0" applyFont="1" applyFill="1" applyBorder="1" applyAlignment="1">
      <alignment horizontal="center" vertical="center"/>
    </xf>
    <xf numFmtId="0" fontId="1" fillId="9" borderId="23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/>
    <xf numFmtId="0" fontId="5" fillId="2" borderId="3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10" fillId="0" borderId="2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38"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en-US"/>
              <a:t>The category of the risks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Dashboard!$A$22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Dashboard!$B$21:$E$21</c:f>
              <c:strCache>
                <c:ptCount val="4"/>
                <c:pt idx="0">
                  <c:v>Marketing</c:v>
                </c:pt>
                <c:pt idx="1">
                  <c:v>Sales</c:v>
                </c:pt>
                <c:pt idx="2">
                  <c:v>Financial</c:v>
                </c:pt>
                <c:pt idx="3">
                  <c:v>Operational</c:v>
                </c:pt>
              </c:strCache>
            </c:strRef>
          </c:cat>
          <c:val>
            <c:numRef>
              <c:f>Dashboard!$B$22:$E$22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9-4CD0-8DC8-A3A69FFC77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16178367"/>
        <c:axId val="816171711"/>
      </c:barChart>
      <c:catAx>
        <c:axId val="81617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816171711"/>
        <c:crosses val="autoZero"/>
        <c:auto val="1"/>
        <c:lblAlgn val="ctr"/>
        <c:lblOffset val="100"/>
        <c:noMultiLvlLbl val="0"/>
      </c:catAx>
      <c:valAx>
        <c:axId val="8161717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1617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The propability of risks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Dashboard!$A$26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Dashboard!$B$25:$D$25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Dashboard!$B$26:$D$26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8-4355-B2F6-7C244BFC03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816176287"/>
        <c:axId val="816175455"/>
      </c:barChart>
      <c:catAx>
        <c:axId val="81617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175455"/>
        <c:crosses val="autoZero"/>
        <c:auto val="1"/>
        <c:lblAlgn val="ctr"/>
        <c:lblOffset val="100"/>
        <c:noMultiLvlLbl val="0"/>
      </c:catAx>
      <c:valAx>
        <c:axId val="81617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17628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5</xdr:row>
      <xdr:rowOff>204786</xdr:rowOff>
    </xdr:from>
    <xdr:to>
      <xdr:col>14</xdr:col>
      <xdr:colOff>495300</xdr:colOff>
      <xdr:row>18</xdr:row>
      <xdr:rowOff>128586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02CCC6-22E7-168C-E871-83BA58484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19</xdr:row>
      <xdr:rowOff>176212</xdr:rowOff>
    </xdr:from>
    <xdr:to>
      <xdr:col>14</xdr:col>
      <xdr:colOff>476250</xdr:colOff>
      <xdr:row>34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A82F9E-680B-F55E-F3FD-ED2A39E05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A0D542-EC32-476C-B00C-1D3CD0F34149}" name="Table4" displayName="Table4" ref="D9:E13" totalsRowShown="0" headerRowDxfId="37" dataDxfId="36">
  <autoFilter ref="D9:E13" xr:uid="{7DA0D542-EC32-476C-B00C-1D3CD0F34149}"/>
  <tableColumns count="2">
    <tableColumn id="1" xr3:uid="{7C9D8081-E5C8-44E2-8E2F-13A9FFEC74CC}" name="Abbreviation" dataDxfId="35"/>
    <tableColumn id="2" xr3:uid="{E535D1E0-03FD-4B7A-B51F-26E5609B1C46}" name="Word" dataDxfId="34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F8E046-FCF9-4B0B-9258-1DFA119B3CF5}" name="Table3" displayName="Table3" ref="A21:E22" totalsRowShown="0" headerRowDxfId="33" dataDxfId="31" headerRowBorderDxfId="32" tableBorderDxfId="30" totalsRowBorderDxfId="29">
  <autoFilter ref="A21:E22" xr:uid="{1FF8E046-FCF9-4B0B-9258-1DFA119B3CF5}"/>
  <tableColumns count="5">
    <tableColumn id="1" xr3:uid="{E989CB8F-0075-4541-875A-1B4C13F781F6}" name="Category" dataDxfId="28"/>
    <tableColumn id="2" xr3:uid="{6C54E218-6BBC-4283-AA82-4274A5D71C5E}" name="Marketing" dataDxfId="27">
      <calculatedColumnFormula>COUNTIF(Table1[Category],"Marketing")</calculatedColumnFormula>
    </tableColumn>
    <tableColumn id="3" xr3:uid="{D99BE780-1745-4A03-931B-476913FC17F2}" name="Sales" dataDxfId="26">
      <calculatedColumnFormula>COUNTIF(Table1[Category],"Sales")</calculatedColumnFormula>
    </tableColumn>
    <tableColumn id="4" xr3:uid="{0292DB42-7B9B-4F80-933B-A9F87CC2889E}" name="Financial" dataDxfId="25">
      <calculatedColumnFormula>COUNTIF(Table1[Category],"Finance")</calculatedColumnFormula>
    </tableColumn>
    <tableColumn id="5" xr3:uid="{8CB88649-1BF0-4766-BCCD-C710AB2D37D7}" name="Operational" dataDxfId="24">
      <calculatedColumnFormula>COUNTIF(Table1[Category],"Operational")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B01EBBC-702C-4FB1-9D3A-7E7FE08619A1}" name="Table5" displayName="Table5" ref="A25:D26" totalsRowShown="0" headerRowDxfId="23" headerRowBorderDxfId="22" tableBorderDxfId="21" totalsRowBorderDxfId="20">
  <autoFilter ref="A25:D26" xr:uid="{9B01EBBC-702C-4FB1-9D3A-7E7FE08619A1}"/>
  <tableColumns count="4">
    <tableColumn id="1" xr3:uid="{5543D05D-199D-490A-946F-1462AF8A1094}" name="Probability" dataDxfId="19"/>
    <tableColumn id="2" xr3:uid="{72E573FC-F7C4-4167-A2F7-6C307FE7E091}" name="High" dataDxfId="18">
      <calculatedColumnFormula>(COUNTIF(Table1[Probability],"H"))</calculatedColumnFormula>
    </tableColumn>
    <tableColumn id="3" xr3:uid="{49E1E1E5-9188-43BB-9B4E-FCF891F0D821}" name="Medium" dataDxfId="17">
      <calculatedColumnFormula>(COUNTIF(Table1[Probability],"M"))</calculatedColumnFormula>
    </tableColumn>
    <tableColumn id="4" xr3:uid="{2981836A-0F5B-4D47-B17F-4E4816ABB1B7}" name="Low" dataDxfId="16">
      <calculatedColumnFormula>(COUNTIF(Table1[Probability],"L"))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433FA9-83C2-4ECC-AF55-703A5836BD95}" name="Table1" displayName="Table1" ref="A1:N10" totalsRowShown="0" headerRowDxfId="2" dataDxfId="15">
  <autoFilter ref="A1:N10" xr:uid="{77433FA9-83C2-4ECC-AF55-703A5836BD95}"/>
  <tableColumns count="14">
    <tableColumn id="1" xr3:uid="{803B27EF-92AF-43ED-997C-45872861C5C9}" name="No." dataDxfId="14"/>
    <tableColumn id="2" xr3:uid="{5A5C2FC1-760D-449E-9A7B-9E28B7BD339C}" name="Risk" dataDxfId="13"/>
    <tableColumn id="3" xr3:uid="{DE673AE9-07E7-411B-BADB-213A73DC5E7B}" name="T/O" dataDxfId="12"/>
    <tableColumn id="4" xr3:uid="{77B7165E-8563-4405-9384-30D4FA9F3F33}" name="Risk ID" dataDxfId="11"/>
    <tableColumn id="5" xr3:uid="{283BAF23-5C12-426F-9AB4-23B77D2B4C15}" name="Category" dataDxfId="10"/>
    <tableColumn id="6" xr3:uid="{E1B8999E-30B3-48BC-8275-2F706776F1BF}" name="Probability" dataDxfId="9"/>
    <tableColumn id="7" xr3:uid="{3BDD7EFA-48DE-44FF-9ABD-BF0A3CA05891}" name="Probability rate" dataDxfId="8"/>
    <tableColumn id="8" xr3:uid="{525B6433-221F-410D-ADA6-0959DEB885BF}" name="Impact" dataDxfId="7"/>
    <tableColumn id="9" xr3:uid="{D0BAEA4E-574E-4435-8CB8-89D3AFF905AE}" name="Impact rate" dataDxfId="6"/>
    <tableColumn id="10" xr3:uid="{FC7817EA-6968-4558-B45E-0C41125787FB}" name="Risk rate PR*IR" dataDxfId="5">
      <calculatedColumnFormula>Table1[[#This Row],[Probability rate]]*Table1[[#This Row],[Impact rate]]</calculatedColumnFormula>
    </tableColumn>
    <tableColumn id="11" xr3:uid="{B97ED9A0-D066-45A1-8C22-54BED8BFAFDD}" name="Response strategy" dataDxfId="4"/>
    <tableColumn id="12" xr3:uid="{6D78E888-105D-465A-BDDA-2AFE782D9A98}" name="Action items" dataDxfId="3"/>
    <tableColumn id="13" xr3:uid="{F5118943-923A-44B6-B90B-39A8673D0D9E}" name="Watchlist" dataDxfId="1"/>
    <tableColumn id="14" xr3:uid="{18B005FA-B334-4929-931F-87AFF36B61B8}" name="Trigger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87077-8E78-44B1-B70B-3D47DA3C5E85}">
  <dimension ref="C6:G27"/>
  <sheetViews>
    <sheetView topLeftCell="C9" workbookViewId="0">
      <selection activeCell="E31" sqref="E31"/>
    </sheetView>
  </sheetViews>
  <sheetFormatPr defaultRowHeight="14.25" x14ac:dyDescent="0.2"/>
  <cols>
    <col min="1" max="2" width="9.140625" style="4"/>
    <col min="3" max="3" width="15" style="4" customWidth="1"/>
    <col min="4" max="4" width="22.85546875" style="4" customWidth="1"/>
    <col min="5" max="5" width="150.85546875" style="4" customWidth="1"/>
    <col min="6" max="6" width="14" style="4" customWidth="1"/>
    <col min="7" max="16384" width="9.140625" style="4"/>
  </cols>
  <sheetData>
    <row r="6" spans="3:7" ht="20.25" x14ac:dyDescent="0.3">
      <c r="D6" s="50" t="s">
        <v>35</v>
      </c>
      <c r="E6" s="51"/>
    </row>
    <row r="7" spans="3:7" x14ac:dyDescent="0.2">
      <c r="C7" s="5"/>
      <c r="D7" s="5"/>
      <c r="E7" s="5"/>
      <c r="F7" s="5"/>
    </row>
    <row r="8" spans="3:7" x14ac:dyDescent="0.2">
      <c r="C8" s="5"/>
      <c r="D8" s="5"/>
      <c r="E8" s="5"/>
      <c r="F8" s="5"/>
    </row>
    <row r="9" spans="3:7" x14ac:dyDescent="0.2">
      <c r="C9" s="5"/>
      <c r="D9" s="6" t="s">
        <v>36</v>
      </c>
      <c r="E9" s="6" t="s">
        <v>37</v>
      </c>
      <c r="F9" s="5"/>
    </row>
    <row r="10" spans="3:7" x14ac:dyDescent="0.2">
      <c r="C10" s="5"/>
      <c r="D10" s="6" t="s">
        <v>14</v>
      </c>
      <c r="E10" s="6" t="s">
        <v>38</v>
      </c>
      <c r="F10" s="5"/>
    </row>
    <row r="11" spans="3:7" x14ac:dyDescent="0.2">
      <c r="C11" s="5"/>
      <c r="D11" s="6" t="s">
        <v>20</v>
      </c>
      <c r="E11" s="6" t="s">
        <v>39</v>
      </c>
      <c r="F11" s="5"/>
    </row>
    <row r="12" spans="3:7" x14ac:dyDescent="0.2">
      <c r="C12" s="5"/>
      <c r="D12" s="6" t="s">
        <v>16</v>
      </c>
      <c r="E12" s="6" t="s">
        <v>40</v>
      </c>
      <c r="F12" s="5"/>
      <c r="G12" s="5"/>
    </row>
    <row r="13" spans="3:7" x14ac:dyDescent="0.2">
      <c r="C13" s="5"/>
      <c r="D13" s="6" t="s">
        <v>41</v>
      </c>
      <c r="E13" s="6" t="s">
        <v>42</v>
      </c>
      <c r="F13" s="5"/>
      <c r="G13" s="5"/>
    </row>
    <row r="14" spans="3:7" x14ac:dyDescent="0.2">
      <c r="F14" s="5"/>
      <c r="G14" s="5"/>
    </row>
    <row r="15" spans="3:7" ht="20.25" x14ac:dyDescent="0.3">
      <c r="D15" s="50" t="s">
        <v>62</v>
      </c>
      <c r="E15" s="51"/>
      <c r="F15" s="5"/>
      <c r="G15" s="5"/>
    </row>
    <row r="16" spans="3:7" x14ac:dyDescent="0.2">
      <c r="D16" s="48" t="s">
        <v>63</v>
      </c>
      <c r="E16" s="48" t="s">
        <v>64</v>
      </c>
      <c r="F16" s="5"/>
      <c r="G16" s="5"/>
    </row>
    <row r="17" spans="4:7" x14ac:dyDescent="0.2">
      <c r="D17" s="39" t="s">
        <v>1</v>
      </c>
      <c r="E17" s="40" t="s">
        <v>50</v>
      </c>
      <c r="F17" s="5"/>
      <c r="G17" s="5"/>
    </row>
    <row r="18" spans="4:7" x14ac:dyDescent="0.2">
      <c r="D18" s="41" t="s">
        <v>3</v>
      </c>
      <c r="E18" s="42" t="s">
        <v>51</v>
      </c>
      <c r="F18" s="5"/>
      <c r="G18" s="5"/>
    </row>
    <row r="19" spans="4:7" x14ac:dyDescent="0.2">
      <c r="D19" s="43" t="s">
        <v>53</v>
      </c>
      <c r="E19" s="44" t="s">
        <v>52</v>
      </c>
      <c r="F19" s="5"/>
      <c r="G19" s="5"/>
    </row>
    <row r="20" spans="4:7" x14ac:dyDescent="0.2">
      <c r="D20" s="41" t="s">
        <v>5</v>
      </c>
      <c r="E20" s="42" t="s">
        <v>54</v>
      </c>
      <c r="F20" s="5"/>
      <c r="G20" s="5"/>
    </row>
    <row r="21" spans="4:7" x14ac:dyDescent="0.2">
      <c r="D21" s="43" t="s">
        <v>6</v>
      </c>
      <c r="E21" s="44" t="s">
        <v>55</v>
      </c>
    </row>
    <row r="22" spans="4:7" x14ac:dyDescent="0.2">
      <c r="D22" s="41" t="s">
        <v>7</v>
      </c>
      <c r="E22" s="42" t="s">
        <v>56</v>
      </c>
    </row>
    <row r="23" spans="4:7" x14ac:dyDescent="0.2">
      <c r="D23" s="43" t="s">
        <v>8</v>
      </c>
      <c r="E23" s="44" t="s">
        <v>57</v>
      </c>
    </row>
    <row r="24" spans="4:7" x14ac:dyDescent="0.2">
      <c r="D24" s="45" t="s">
        <v>10</v>
      </c>
      <c r="E24" s="42" t="s">
        <v>58</v>
      </c>
    </row>
    <row r="25" spans="4:7" x14ac:dyDescent="0.2">
      <c r="D25" s="43" t="s">
        <v>11</v>
      </c>
      <c r="E25" s="44" t="s">
        <v>59</v>
      </c>
    </row>
    <row r="26" spans="4:7" x14ac:dyDescent="0.2">
      <c r="D26" s="45" t="s">
        <v>13</v>
      </c>
      <c r="E26" s="42" t="s">
        <v>61</v>
      </c>
    </row>
    <row r="27" spans="4:7" x14ac:dyDescent="0.2">
      <c r="D27" s="46" t="s">
        <v>12</v>
      </c>
      <c r="E27" s="47" t="s">
        <v>60</v>
      </c>
    </row>
  </sheetData>
  <mergeCells count="2">
    <mergeCell ref="D6:E6"/>
    <mergeCell ref="D15:E15"/>
  </mergeCell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64D1-F2F6-494D-8479-F0807A59422E}">
  <dimension ref="A6:H26"/>
  <sheetViews>
    <sheetView tabSelected="1" topLeftCell="A2" workbookViewId="0">
      <selection activeCell="G21" sqref="G21"/>
    </sheetView>
  </sheetViews>
  <sheetFormatPr defaultRowHeight="15" x14ac:dyDescent="0.25"/>
  <cols>
    <col min="1" max="1" width="18.5703125" style="3" customWidth="1"/>
    <col min="2" max="2" width="17.7109375" style="3" customWidth="1"/>
    <col min="3" max="3" width="14.28515625" style="3" customWidth="1"/>
    <col min="4" max="4" width="17.5703125" style="3" customWidth="1"/>
    <col min="5" max="5" width="20.28515625" style="3" customWidth="1"/>
    <col min="6" max="6" width="19" style="3" customWidth="1"/>
    <col min="7" max="7" width="23.85546875" style="3" customWidth="1"/>
    <col min="8" max="16384" width="9.140625" style="3"/>
  </cols>
  <sheetData>
    <row r="6" spans="3:8" ht="18" x14ac:dyDescent="0.25">
      <c r="C6" s="52" t="s">
        <v>45</v>
      </c>
      <c r="D6" s="52"/>
      <c r="E6" s="52"/>
      <c r="F6" s="16"/>
      <c r="G6" s="16"/>
      <c r="H6" s="17"/>
    </row>
    <row r="7" spans="3:8" x14ac:dyDescent="0.25">
      <c r="C7" s="18"/>
      <c r="D7" s="19"/>
      <c r="E7" s="20" t="s">
        <v>46</v>
      </c>
      <c r="F7" s="20" t="s">
        <v>42</v>
      </c>
      <c r="G7" s="20" t="s">
        <v>47</v>
      </c>
      <c r="H7" s="17"/>
    </row>
    <row r="8" spans="3:8" x14ac:dyDescent="0.25">
      <c r="C8" s="19"/>
      <c r="D8" s="21" t="s">
        <v>5</v>
      </c>
      <c r="E8" s="22">
        <v>3</v>
      </c>
      <c r="F8" s="22">
        <v>6</v>
      </c>
      <c r="G8" s="22">
        <v>9</v>
      </c>
      <c r="H8" s="17"/>
    </row>
    <row r="9" spans="3:8" x14ac:dyDescent="0.25">
      <c r="C9" s="23" t="s">
        <v>47</v>
      </c>
      <c r="D9" s="24">
        <v>9</v>
      </c>
      <c r="E9" s="25"/>
      <c r="F9" s="26"/>
      <c r="G9" s="26" t="s">
        <v>21</v>
      </c>
      <c r="H9" s="17"/>
    </row>
    <row r="10" spans="3:8" x14ac:dyDescent="0.25">
      <c r="C10" s="23" t="s">
        <v>42</v>
      </c>
      <c r="D10" s="24">
        <v>6</v>
      </c>
      <c r="E10" s="25"/>
      <c r="F10" s="25"/>
      <c r="G10" s="26" t="s">
        <v>94</v>
      </c>
      <c r="H10" s="17"/>
    </row>
    <row r="11" spans="3:8" x14ac:dyDescent="0.25">
      <c r="C11" s="23" t="s">
        <v>46</v>
      </c>
      <c r="D11" s="24">
        <v>3</v>
      </c>
      <c r="E11" s="27" t="s">
        <v>30</v>
      </c>
      <c r="F11" s="25" t="s">
        <v>93</v>
      </c>
      <c r="G11" s="25" t="s">
        <v>92</v>
      </c>
      <c r="H11" s="17"/>
    </row>
    <row r="12" spans="3:8" x14ac:dyDescent="0.25">
      <c r="C12" s="28"/>
      <c r="D12" s="29"/>
      <c r="E12" s="53" t="s">
        <v>7</v>
      </c>
      <c r="F12" s="53"/>
      <c r="G12" s="53"/>
      <c r="H12" s="17"/>
    </row>
    <row r="13" spans="3:8" ht="21.75" customHeight="1" x14ac:dyDescent="0.25">
      <c r="C13" s="30"/>
      <c r="D13" s="31"/>
      <c r="E13" s="23" t="s">
        <v>46</v>
      </c>
      <c r="F13" s="23" t="s">
        <v>42</v>
      </c>
      <c r="G13" s="23" t="s">
        <v>47</v>
      </c>
      <c r="H13" s="17"/>
    </row>
    <row r="14" spans="3:8" x14ac:dyDescent="0.25">
      <c r="C14" s="32"/>
      <c r="D14" s="32"/>
      <c r="E14" s="33"/>
      <c r="F14" s="33"/>
      <c r="G14" s="33"/>
      <c r="H14" s="17"/>
    </row>
    <row r="15" spans="3:8" x14ac:dyDescent="0.25">
      <c r="C15" s="7"/>
      <c r="D15" s="7"/>
      <c r="E15" s="7"/>
      <c r="F15" s="7"/>
      <c r="G15" s="7"/>
    </row>
    <row r="16" spans="3:8" ht="18.75" x14ac:dyDescent="0.25">
      <c r="C16" s="7"/>
      <c r="D16" s="8"/>
      <c r="E16" s="9"/>
      <c r="F16" s="10"/>
      <c r="G16" s="11"/>
    </row>
    <row r="17" spans="1:7" x14ac:dyDescent="0.25">
      <c r="C17" s="7"/>
      <c r="D17" s="12" t="s">
        <v>47</v>
      </c>
      <c r="E17" s="13" t="s">
        <v>42</v>
      </c>
      <c r="F17" s="14" t="s">
        <v>46</v>
      </c>
      <c r="G17" s="15"/>
    </row>
    <row r="21" spans="1:7" x14ac:dyDescent="0.25">
      <c r="A21" s="34" t="s">
        <v>4</v>
      </c>
      <c r="B21" s="35" t="s">
        <v>29</v>
      </c>
      <c r="C21" s="35" t="s">
        <v>33</v>
      </c>
      <c r="D21" s="35" t="s">
        <v>48</v>
      </c>
      <c r="E21" s="35" t="s">
        <v>15</v>
      </c>
    </row>
    <row r="22" spans="1:7" x14ac:dyDescent="0.25">
      <c r="A22" s="37" t="s">
        <v>49</v>
      </c>
      <c r="B22" s="38">
        <f>COUNTIF(Table1[Category],"Marketing")</f>
        <v>1</v>
      </c>
      <c r="C22" s="38">
        <f>COUNTIF(Table1[Category],"Sales")</f>
        <v>2</v>
      </c>
      <c r="D22" s="38">
        <f>COUNTIF(Table1[Category],"Finance")</f>
        <v>2</v>
      </c>
      <c r="E22" s="38">
        <f>COUNTIF(Table1[Category],"Operational")</f>
        <v>4</v>
      </c>
    </row>
    <row r="25" spans="1:7" x14ac:dyDescent="0.25">
      <c r="A25" s="34" t="s">
        <v>5</v>
      </c>
      <c r="B25" s="35" t="s">
        <v>47</v>
      </c>
      <c r="C25" s="35" t="s">
        <v>42</v>
      </c>
      <c r="D25" s="36" t="s">
        <v>46</v>
      </c>
    </row>
    <row r="26" spans="1:7" x14ac:dyDescent="0.25">
      <c r="A26" s="37" t="s">
        <v>49</v>
      </c>
      <c r="B26" s="38">
        <f>(COUNTIF(Table1[Probability],"H"))</f>
        <v>1</v>
      </c>
      <c r="C26" s="38">
        <f>(COUNTIF(Table1[Probability],"M"))</f>
        <v>2</v>
      </c>
      <c r="D26" s="38">
        <f>(COUNTIF(Table1[Probability],"L"))</f>
        <v>6</v>
      </c>
    </row>
  </sheetData>
  <mergeCells count="2">
    <mergeCell ref="C6:E6"/>
    <mergeCell ref="E12:G12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777B-D40C-49FC-87AC-A184F8E282E0}">
  <dimension ref="A1:N10"/>
  <sheetViews>
    <sheetView topLeftCell="D1" workbookViewId="0">
      <selection activeCell="F6" sqref="F6"/>
    </sheetView>
  </sheetViews>
  <sheetFormatPr defaultRowHeight="14.25" x14ac:dyDescent="0.25"/>
  <cols>
    <col min="1" max="1" width="9.7109375" style="1" bestFit="1" customWidth="1"/>
    <col min="2" max="2" width="47.42578125" style="1" bestFit="1" customWidth="1"/>
    <col min="3" max="3" width="10.140625" style="1" bestFit="1" customWidth="1"/>
    <col min="4" max="4" width="14" style="1" bestFit="1" customWidth="1"/>
    <col min="5" max="5" width="15.5703125" style="1" bestFit="1" customWidth="1"/>
    <col min="6" max="6" width="19.7109375" style="1" bestFit="1" customWidth="1"/>
    <col min="7" max="7" width="24.85546875" style="1" bestFit="1" customWidth="1"/>
    <col min="8" max="8" width="13.85546875" style="1" bestFit="1" customWidth="1"/>
    <col min="9" max="9" width="19" style="1" bestFit="1" customWidth="1"/>
    <col min="10" max="10" width="23.5703125" style="1" bestFit="1" customWidth="1"/>
    <col min="11" max="11" width="25.5703125" style="1" bestFit="1" customWidth="1"/>
    <col min="12" max="12" width="61.7109375" style="2" customWidth="1"/>
    <col min="13" max="13" width="16.28515625" style="1" bestFit="1" customWidth="1"/>
    <col min="14" max="14" width="54.5703125" style="1" customWidth="1"/>
    <col min="15" max="16384" width="9.140625" style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13</v>
      </c>
      <c r="N1" s="1" t="s">
        <v>12</v>
      </c>
    </row>
    <row r="2" spans="1:14" ht="28.5" x14ac:dyDescent="0.2">
      <c r="A2" s="1">
        <v>1</v>
      </c>
      <c r="B2" s="49" t="s">
        <v>65</v>
      </c>
      <c r="C2" s="1" t="s">
        <v>20</v>
      </c>
      <c r="D2" s="1" t="s">
        <v>21</v>
      </c>
      <c r="E2" s="1" t="s">
        <v>44</v>
      </c>
      <c r="F2" s="1" t="s">
        <v>16</v>
      </c>
      <c r="G2" s="1">
        <v>9</v>
      </c>
      <c r="H2" s="1" t="s">
        <v>16</v>
      </c>
      <c r="I2" s="1">
        <v>9</v>
      </c>
      <c r="J2" s="1">
        <f>Table1[[#This Row],[Probability rate]]*Table1[[#This Row],[Impact rate]]</f>
        <v>81</v>
      </c>
      <c r="K2" s="1" t="s">
        <v>17</v>
      </c>
      <c r="L2" s="2" t="s">
        <v>74</v>
      </c>
      <c r="M2" s="1" t="s">
        <v>18</v>
      </c>
      <c r="N2" s="2" t="s">
        <v>75</v>
      </c>
    </row>
    <row r="3" spans="1:14" ht="28.5" x14ac:dyDescent="0.2">
      <c r="A3" s="1">
        <v>2</v>
      </c>
      <c r="B3" s="49" t="s">
        <v>66</v>
      </c>
      <c r="C3" s="1" t="s">
        <v>20</v>
      </c>
      <c r="D3" s="1" t="s">
        <v>24</v>
      </c>
      <c r="E3" s="1" t="s">
        <v>15</v>
      </c>
      <c r="F3" s="1" t="s">
        <v>22</v>
      </c>
      <c r="G3" s="1">
        <v>6</v>
      </c>
      <c r="H3" s="1" t="s">
        <v>16</v>
      </c>
      <c r="I3" s="1">
        <v>9</v>
      </c>
      <c r="J3" s="1">
        <f>Table1[[#This Row],[Probability rate]]*Table1[[#This Row],[Impact rate]]</f>
        <v>54</v>
      </c>
      <c r="K3" s="1" t="s">
        <v>19</v>
      </c>
      <c r="L3" s="2" t="s">
        <v>76</v>
      </c>
      <c r="M3" s="1" t="s">
        <v>18</v>
      </c>
      <c r="N3" s="2" t="s">
        <v>77</v>
      </c>
    </row>
    <row r="4" spans="1:14" ht="28.5" x14ac:dyDescent="0.2">
      <c r="A4" s="1">
        <v>3</v>
      </c>
      <c r="B4" s="49" t="s">
        <v>67</v>
      </c>
      <c r="C4" s="1" t="s">
        <v>20</v>
      </c>
      <c r="D4" s="1" t="s">
        <v>26</v>
      </c>
      <c r="E4" s="1" t="s">
        <v>15</v>
      </c>
      <c r="F4" s="1" t="s">
        <v>25</v>
      </c>
      <c r="G4" s="1">
        <v>3</v>
      </c>
      <c r="H4" s="1" t="s">
        <v>16</v>
      </c>
      <c r="I4" s="1">
        <v>9</v>
      </c>
      <c r="J4" s="1">
        <f>Table1[[#This Row],[Probability rate]]*Table1[[#This Row],[Impact rate]]</f>
        <v>27</v>
      </c>
      <c r="K4" s="1" t="s">
        <v>27</v>
      </c>
      <c r="L4" s="2" t="s">
        <v>78</v>
      </c>
      <c r="M4" s="1" t="s">
        <v>18</v>
      </c>
      <c r="N4" s="2" t="s">
        <v>79</v>
      </c>
    </row>
    <row r="5" spans="1:14" ht="28.5" x14ac:dyDescent="0.2">
      <c r="A5" s="1">
        <v>4</v>
      </c>
      <c r="B5" s="49" t="s">
        <v>68</v>
      </c>
      <c r="C5" s="1" t="s">
        <v>20</v>
      </c>
      <c r="D5" s="1" t="s">
        <v>28</v>
      </c>
      <c r="E5" s="1" t="s">
        <v>15</v>
      </c>
      <c r="F5" s="1" t="s">
        <v>25</v>
      </c>
      <c r="G5" s="1">
        <v>9</v>
      </c>
      <c r="H5" s="1" t="s">
        <v>16</v>
      </c>
      <c r="I5" s="1">
        <v>9</v>
      </c>
      <c r="J5" s="1">
        <f>Table1[[#This Row],[Probability rate]]*Table1[[#This Row],[Impact rate]]</f>
        <v>81</v>
      </c>
      <c r="K5" s="1" t="s">
        <v>19</v>
      </c>
      <c r="L5" s="2" t="s">
        <v>80</v>
      </c>
      <c r="M5" s="1" t="s">
        <v>18</v>
      </c>
      <c r="N5" s="2" t="s">
        <v>81</v>
      </c>
    </row>
    <row r="6" spans="1:14" ht="28.5" x14ac:dyDescent="0.25">
      <c r="A6" s="1">
        <v>5</v>
      </c>
      <c r="B6" s="2" t="s">
        <v>69</v>
      </c>
      <c r="C6" s="1" t="s">
        <v>20</v>
      </c>
      <c r="D6" s="1" t="s">
        <v>30</v>
      </c>
      <c r="E6" s="1" t="s">
        <v>15</v>
      </c>
      <c r="F6" s="1" t="s">
        <v>25</v>
      </c>
      <c r="G6" s="1">
        <v>3</v>
      </c>
      <c r="H6" s="1" t="s">
        <v>25</v>
      </c>
      <c r="I6" s="1">
        <v>3</v>
      </c>
      <c r="J6" s="1">
        <f>Table1[[#This Row],[Probability rate]]*Table1[[#This Row],[Impact rate]]</f>
        <v>9</v>
      </c>
      <c r="K6" s="1" t="s">
        <v>27</v>
      </c>
      <c r="L6" s="2" t="s">
        <v>82</v>
      </c>
      <c r="M6" s="1" t="s">
        <v>23</v>
      </c>
      <c r="N6" s="2" t="s">
        <v>83</v>
      </c>
    </row>
    <row r="7" spans="1:14" ht="28.5" x14ac:dyDescent="0.25">
      <c r="A7" s="1">
        <v>6</v>
      </c>
      <c r="B7" s="2" t="s">
        <v>70</v>
      </c>
      <c r="C7" s="1" t="s">
        <v>20</v>
      </c>
      <c r="D7" s="1" t="s">
        <v>31</v>
      </c>
      <c r="E7" s="1" t="s">
        <v>29</v>
      </c>
      <c r="F7" s="1" t="s">
        <v>25</v>
      </c>
      <c r="G7" s="1">
        <v>3</v>
      </c>
      <c r="H7" s="1" t="s">
        <v>22</v>
      </c>
      <c r="I7" s="1">
        <v>6</v>
      </c>
      <c r="J7" s="1">
        <f>Table1[[#This Row],[Probability rate]]*Table1[[#This Row],[Impact rate]]</f>
        <v>18</v>
      </c>
      <c r="K7" s="1" t="s">
        <v>27</v>
      </c>
      <c r="L7" s="2" t="s">
        <v>84</v>
      </c>
      <c r="M7" s="1" t="s">
        <v>18</v>
      </c>
      <c r="N7" s="2" t="s">
        <v>85</v>
      </c>
    </row>
    <row r="8" spans="1:14" ht="28.5" x14ac:dyDescent="0.25">
      <c r="A8" s="1">
        <v>7</v>
      </c>
      <c r="B8" s="2" t="s">
        <v>71</v>
      </c>
      <c r="C8" s="1" t="s">
        <v>20</v>
      </c>
      <c r="D8" s="1" t="s">
        <v>32</v>
      </c>
      <c r="E8" s="1" t="s">
        <v>33</v>
      </c>
      <c r="F8" s="1" t="s">
        <v>25</v>
      </c>
      <c r="G8" s="1">
        <v>3</v>
      </c>
      <c r="H8" s="1" t="s">
        <v>22</v>
      </c>
      <c r="I8" s="1">
        <v>6</v>
      </c>
      <c r="J8" s="1">
        <f>Table1[[#This Row],[Probability rate]]*Table1[[#This Row],[Impact rate]]</f>
        <v>18</v>
      </c>
      <c r="K8" s="1" t="s">
        <v>19</v>
      </c>
      <c r="L8" s="2" t="s">
        <v>86</v>
      </c>
      <c r="M8" s="1" t="s">
        <v>18</v>
      </c>
      <c r="N8" s="2" t="s">
        <v>87</v>
      </c>
    </row>
    <row r="9" spans="1:14" ht="28.5" x14ac:dyDescent="0.25">
      <c r="A9" s="1">
        <v>8</v>
      </c>
      <c r="B9" s="2" t="s">
        <v>72</v>
      </c>
      <c r="C9" s="1" t="s">
        <v>20</v>
      </c>
      <c r="D9" s="1" t="s">
        <v>34</v>
      </c>
      <c r="E9" s="1" t="s">
        <v>33</v>
      </c>
      <c r="F9" s="1" t="s">
        <v>25</v>
      </c>
      <c r="G9" s="1">
        <v>3</v>
      </c>
      <c r="H9" s="1" t="s">
        <v>22</v>
      </c>
      <c r="I9" s="1">
        <v>6</v>
      </c>
      <c r="J9" s="1">
        <f>Table1[[#This Row],[Probability rate]]*Table1[[#This Row],[Impact rate]]</f>
        <v>18</v>
      </c>
      <c r="K9" s="1" t="s">
        <v>27</v>
      </c>
      <c r="L9" s="2" t="s">
        <v>88</v>
      </c>
      <c r="M9" s="1" t="s">
        <v>18</v>
      </c>
      <c r="N9" s="2" t="s">
        <v>89</v>
      </c>
    </row>
    <row r="10" spans="1:14" ht="42.75" x14ac:dyDescent="0.25">
      <c r="A10" s="1">
        <v>9</v>
      </c>
      <c r="B10" s="2" t="s">
        <v>73</v>
      </c>
      <c r="C10" s="1" t="s">
        <v>20</v>
      </c>
      <c r="D10" s="1" t="s">
        <v>43</v>
      </c>
      <c r="E10" s="1" t="s">
        <v>44</v>
      </c>
      <c r="F10" s="1" t="s">
        <v>22</v>
      </c>
      <c r="G10" s="1">
        <v>6</v>
      </c>
      <c r="H10" s="1" t="s">
        <v>16</v>
      </c>
      <c r="I10" s="1">
        <v>9</v>
      </c>
      <c r="J10" s="1">
        <f>Table1[[#This Row],[Probability rate]]*Table1[[#This Row],[Impact rate]]</f>
        <v>54</v>
      </c>
      <c r="K10" s="1" t="s">
        <v>19</v>
      </c>
      <c r="L10" s="2" t="s">
        <v>90</v>
      </c>
      <c r="M10" s="1" t="s">
        <v>18</v>
      </c>
      <c r="N10" s="2" t="s">
        <v>91</v>
      </c>
    </row>
  </sheetData>
  <phoneticPr fontId="2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Used abbreviation</vt:lpstr>
      <vt:lpstr>Dashboard</vt:lpstr>
      <vt:lpstr>Risk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SME 10</dc:creator>
  <cp:lastModifiedBy>SME 10</cp:lastModifiedBy>
  <dcterms:created xsi:type="dcterms:W3CDTF">2023-02-05T14:31:31Z</dcterms:created>
  <dcterms:modified xsi:type="dcterms:W3CDTF">2024-10-25T15:48:18Z</dcterms:modified>
</cp:coreProperties>
</file>