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na/Desktop/BSC Folder/"/>
    </mc:Choice>
  </mc:AlternateContent>
  <xr:revisionPtr revIDLastSave="0" documentId="13_ncr:1_{290C4EB6-EEB2-AB45-90C6-C4A7DCFA935F}" xr6:coauthVersionLast="47" xr6:coauthVersionMax="47" xr10:uidLastSave="{00000000-0000-0000-0000-000000000000}"/>
  <bookViews>
    <workbookView xWindow="-4460" yWindow="-21100" windowWidth="38400" windowHeight="21100" activeTab="4" xr2:uid="{00000000-000D-0000-FFFF-FFFF00000000}"/>
  </bookViews>
  <sheets>
    <sheet name="Crowdfunding" sheetId="1" r:id="rId1"/>
    <sheet name="Pivot 1" sheetId="2" r:id="rId2"/>
    <sheet name="Pivot 2" sheetId="5" r:id="rId3"/>
    <sheet name="Pivot 3" sheetId="18" r:id="rId4"/>
    <sheet name="Bonus" sheetId="20" r:id="rId5"/>
    <sheet name="Bonus Statistical Analysis" sheetId="21" r:id="rId6"/>
  </sheets>
  <definedNames>
    <definedName name="_xlnm._FilterDatabase" localSheetId="0" hidden="1">Crowdfunding!$A$1:$T$1001</definedName>
    <definedName name="_xlchart.v1.0" hidden="1">'Bonus Statistical Analysis'!$A$2:$A$566</definedName>
    <definedName name="_xlchart.v1.1" hidden="1">'Bonus Statistical Analysis'!$B$1</definedName>
    <definedName name="_xlchart.v1.2" hidden="1">'Bonus Statistical Analysis'!$B$2:$B$566</definedName>
    <definedName name="_xlchart.v1.3" hidden="1">'Bonus Statistical Analysis'!$C$1</definedName>
    <definedName name="_xlchart.v1.4" hidden="1">'Bonus Statistical Analysis'!$C$2:$C$566</definedName>
    <definedName name="_xlchart.v1.5" hidden="1">'Bonus Statistical Analysis'!$D$1</definedName>
    <definedName name="_xlchart.v1.6" hidden="1">'Bonus Statistical Analysis'!$D$2:$D$566</definedName>
    <definedName name="_xlchart.v1.7" hidden="1">'Bonus Statistical Analysis'!$E$1</definedName>
    <definedName name="_xlchart.v1.8" hidden="1">'Bonus Statistical Analysis'!$E$2:$E$566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0" l="1"/>
  <c r="D12" i="20"/>
  <c r="D11" i="20"/>
  <c r="D10" i="20"/>
  <c r="D9" i="20"/>
  <c r="D8" i="20"/>
  <c r="D7" i="20"/>
  <c r="D6" i="20"/>
  <c r="D5" i="20"/>
  <c r="D4" i="20"/>
  <c r="D3" i="20"/>
  <c r="D2" i="20"/>
  <c r="C13" i="20"/>
  <c r="C12" i="20"/>
  <c r="C11" i="20"/>
  <c r="C10" i="20"/>
  <c r="C9" i="20"/>
  <c r="C8" i="20"/>
  <c r="C7" i="20"/>
  <c r="C6" i="20"/>
  <c r="C5" i="20"/>
  <c r="C4" i="20"/>
  <c r="C3" i="20"/>
  <c r="C2" i="20"/>
  <c r="B13" i="20"/>
  <c r="B12" i="20"/>
  <c r="B11" i="20"/>
  <c r="B10" i="20"/>
  <c r="B8" i="20"/>
  <c r="B9" i="20"/>
  <c r="B7" i="20"/>
  <c r="B6" i="20"/>
  <c r="B5" i="20"/>
  <c r="B4" i="20"/>
  <c r="B3" i="20"/>
  <c r="B2" i="20"/>
  <c r="L2" i="21"/>
  <c r="L3" i="21"/>
  <c r="L4" i="21"/>
  <c r="L5" i="21"/>
  <c r="L7" i="21"/>
  <c r="I7" i="21"/>
  <c r="I6" i="21"/>
  <c r="L6" i="21"/>
  <c r="I2" i="21"/>
  <c r="I5" i="21"/>
  <c r="I4" i="21"/>
  <c r="I3" i="2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35" i="18"/>
  <c r="E10" i="20" l="1"/>
  <c r="H10" i="20" s="1"/>
  <c r="E8" i="20"/>
  <c r="H8" i="20" s="1"/>
  <c r="E7" i="20"/>
  <c r="G7" i="20" s="1"/>
  <c r="E5" i="20"/>
  <c r="F5" i="20" s="1"/>
  <c r="E4" i="20"/>
  <c r="F4" i="20" s="1"/>
  <c r="E9" i="20"/>
  <c r="H9" i="20" s="1"/>
  <c r="E6" i="20"/>
  <c r="H6" i="20" s="1"/>
  <c r="E3" i="20"/>
  <c r="F3" i="20" s="1"/>
  <c r="F10" i="20"/>
  <c r="H5" i="20"/>
  <c r="E13" i="20"/>
  <c r="F13" i="20" s="1"/>
  <c r="E12" i="20"/>
  <c r="F12" i="20" s="1"/>
  <c r="E11" i="20"/>
  <c r="F11" i="20" s="1"/>
  <c r="E2" i="20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G10" i="20" l="1"/>
  <c r="G9" i="20"/>
  <c r="G8" i="20"/>
  <c r="F8" i="20"/>
  <c r="F7" i="20"/>
  <c r="G5" i="20"/>
  <c r="H4" i="20"/>
  <c r="G4" i="20"/>
  <c r="G3" i="20"/>
  <c r="H3" i="20"/>
  <c r="H7" i="20"/>
  <c r="F9" i="20"/>
  <c r="F6" i="20"/>
  <c r="G6" i="20"/>
  <c r="H11" i="20"/>
  <c r="G11" i="20"/>
  <c r="G12" i="20"/>
  <c r="H12" i="20"/>
  <c r="G13" i="20"/>
  <c r="H13" i="20"/>
  <c r="H2" i="20"/>
  <c r="G2" i="20"/>
  <c r="F2" i="2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<sst xmlns="http://schemas.openxmlformats.org/spreadsheetml/2006/main" count="7068" uniqueCount="2114">
  <si>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</si>
  <si>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</si>
  <si>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</si>
  <si>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</si>
  <si>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</si>
  <si>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</si>
  <si>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</si>
  <si>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</si>
  <si>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</si>
  <si>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</si>
  <si>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</si>
  <si>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</si>
  <si>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</si>
  <si>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</si>
  <si>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</si>
  <si>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</si>
  <si>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</si>
  <si>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</si>
  <si>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</si>
  <si>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</si>
  <si>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</si>
  <si>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</si>
  <si>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</si>
  <si>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</si>
  <si>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</si>
  <si>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</si>
  <si>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</si>
  <si>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</si>
  <si>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</si>
  <si>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</si>
  <si>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</si>
  <si>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</si>
  <si>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</si>
  <si>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</si>
  <si>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</si>
  <si>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</si>
  <si>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</si>
  <si>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</si>
  <si>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</si>
  <si>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</si>
  <si>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</si>
  <si>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</si>
  <si>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</si>
  <si>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</si>
  <si>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</si>
  <si>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</si>
  <si>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</si>
  <si>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</si>
  <si>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</si>
  <si>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</si>
  <si>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</si>
  <si>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</si>
  <si>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</si>
  <si>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</si>
  <si>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</si>
  <si>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</si>
  <si>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</si>
  <si>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</si>
  <si>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</si>
  <si>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</si>
  <si>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</si>
  <si>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</si>
  <si>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</si>
  <si>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</si>
  <si>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</si>
  <si>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</si>
  <si>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</si>
  <si>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</si>
  <si>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</si>
  <si>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</si>
  <si>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</si>
  <si>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</si>
  <si>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</si>
  <si>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</si>
  <si>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</si>
  <si>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</si>
  <si>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</si>
  <si>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</si>
  <si>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</si>
  <si>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</si>
  <si>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</si>
  <si>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</si>
  <si>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</si>
  <si>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</si>
  <si>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</si>
  <si>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</si>
  <si>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</si>
  <si>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</si>
  <si>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</si>
  <si>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</si>
  <si>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</si>
  <si>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</si>
  <si>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</si>
  <si>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</si>
  <si>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</si>
  <si>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</si>
  <si>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</si>
  <si>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</si>
  <si>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</si>
  <si>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</si>
  <si>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</si>
  <si>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</si>
  <si>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</si>
  <si>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</si>
  <si>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</si>
  <si>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</si>
  <si>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</si>
  <si>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</si>
  <si>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</si>
  <si>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</si>
  <si>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</si>
  <si>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</si>
  <si>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</si>
  <si>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</si>
  <si>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</si>
  <si>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</si>
  <si>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</si>
  <si>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</si>
  <si>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</si>
  <si>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</si>
  <si>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</si>
  <si>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</si>
  <si>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</si>
  <si>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</si>
  <si>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</si>
  <si>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</si>
  <si>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</si>
  <si>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</si>
  <si>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</si>
  <si>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</si>
  <si>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</si>
  <si>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</si>
  <si>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</si>
  <si>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</si>
  <si>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</si>
  <si>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</si>
  <si>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</si>
  <si>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</si>
  <si>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</si>
  <si>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</si>
  <si>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</si>
  <si>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</si>
  <si>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</si>
  <si>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</si>
  <si>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</si>
  <si>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</si>
  <si>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</si>
  <si>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</si>
  <si>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</si>
  <si>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</si>
  <si>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</si>
  <si>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</si>
  <si>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</si>
  <si>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</si>
  <si>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</si>
  <si>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</si>
  <si>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</si>
  <si>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</si>
  <si>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</si>
  <si>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</si>
  <si>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</si>
  <si>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</si>
  <si>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</si>
  <si>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</si>
  <si>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</si>
  <si>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</si>
  <si>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</si>
  <si>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</si>
  <si>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</si>
  <si>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</si>
  <si>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</si>
  <si>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</si>
  <si>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</si>
  <si>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</si>
  <si>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</si>
  <si>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</si>
  <si>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</si>
  <si>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</si>
  <si>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</si>
  <si>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</si>
  <si>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</si>
  <si>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</si>
  <si>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</si>
  <si>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</si>
  <si>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</si>
  <si>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</si>
  <si>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</si>
  <si>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</si>
  <si>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</si>
  <si>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</si>
  <si>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</si>
  <si>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</si>
  <si>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</si>
  <si>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</si>
  <si>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</si>
  <si>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</si>
  <si>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</si>
  <si>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</si>
  <si>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</si>
  <si>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</si>
  <si>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</si>
  <si>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</si>
  <si>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</si>
  <si>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</si>
  <si>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</si>
  <si>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</si>
  <si>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</si>
  <si>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</si>
  <si>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</si>
  <si>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</si>
  <si>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</si>
  <si>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</si>
  <si>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</si>
  <si>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</si>
  <si>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</si>
  <si>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</si>
  <si>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</si>
  <si>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</si>
  <si>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</si>
  <si>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</si>
  <si>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</si>
  <si>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</si>
  <si>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</si>
  <si>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</si>
  <si>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</si>
  <si>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</si>
  <si>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</si>
  <si>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</si>
  <si>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</si>
  <si>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</si>
  <si>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</si>
  <si>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</si>
  <si>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</si>
  <si>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</si>
  <si>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</si>
  <si>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</si>
  <si>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</si>
  <si>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</si>
  <si>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</si>
  <si>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</si>
  <si>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</si>
  <si>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</si>
  <si>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</si>
  <si>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</si>
  <si>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</si>
  <si>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</si>
  <si>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</si>
  <si>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</si>
  <si>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</si>
  <si>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</si>
  <si>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</si>
  <si>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</si>
  <si>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</si>
  <si>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</si>
  <si>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</si>
  <si>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</si>
  <si>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</si>
  <si>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</si>
  <si>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</si>
  <si>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</si>
  <si>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</si>
  <si>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</si>
  <si>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</si>
  <si>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</si>
  <si>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</si>
  <si>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</si>
  <si>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</si>
  <si>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</si>
  <si>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</si>
  <si>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</si>
  <si>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</si>
  <si>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</si>
  <si>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</si>
  <si>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</si>
  <si>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</si>
  <si>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</si>
  <si>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</si>
  <si>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</si>
  <si>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</si>
  <si>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</si>
  <si>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</si>
  <si>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</si>
  <si>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</si>
  <si>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</si>
  <si>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</si>
  <si>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</si>
  <si>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</si>
  <si>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</si>
  <si>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</si>
  <si>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</si>
  <si>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</si>
  <si>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</si>
  <si>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</si>
  <si>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</si>
  <si>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</si>
  <si>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</si>
  <si>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</si>
  <si>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</si>
  <si>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</si>
  <si>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</si>
  <si>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</si>
  <si>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</si>
  <si>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</si>
  <si>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</si>
  <si>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</si>
  <si>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</si>
  <si>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</si>
  <si>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</si>
  <si>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</si>
  <si>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</si>
  <si>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</si>
  <si>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</si>
  <si>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</si>
  <si>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</si>
  <si>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</si>
  <si>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</si>
  <si>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</si>
  <si>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</si>
  <si>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</si>
  <si>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</si>
  <si>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</si>
  <si>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</si>
  <si>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</si>
  <si>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</si>
  <si>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</si>
  <si>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</si>
  <si>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</si>
  <si>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</si>
  <si>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</si>
  <si>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</si>
  <si>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</si>
  <si>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</si>
  <si>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</si>
  <si>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</si>
  <si>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</si>
  <si>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</si>
  <si>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</si>
  <si>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</si>
  <si>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</si>
  <si>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</si>
  <si>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</si>
  <si>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</si>
  <si>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</si>
  <si>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</si>
  <si>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</si>
  <si>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</si>
  <si>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</si>
  <si>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</si>
  <si>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</si>
  <si>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</si>
  <si>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</si>
  <si>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</si>
  <si>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</si>
  <si>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</si>
  <si>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</si>
  <si>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</si>
  <si>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</si>
  <si>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</si>
  <si>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</si>
  <si>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</si>
  <si>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</si>
  <si>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</si>
  <si>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</si>
  <si>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</si>
  <si>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</si>
  <si>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</si>
  <si>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</si>
  <si>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</si>
  <si>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</si>
  <si>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</si>
  <si>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</si>
  <si>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</si>
  <si>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</si>
  <si>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</si>
  <si>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</si>
  <si>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</si>
  <si>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</si>
  <si>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</si>
  <si>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</si>
  <si>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</si>
  <si>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</si>
  <si>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</si>
  <si>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</si>
  <si>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</si>
  <si>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</si>
  <si>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</si>
  <si>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</si>
  <si>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</si>
  <si>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</si>
  <si>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</si>
  <si>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</si>
  <si>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</si>
  <si>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</si>
  <si>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</si>
  <si>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</si>
  <si>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</si>
  <si>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</si>
  <si>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</si>
  <si>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</si>
  <si>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</si>
  <si>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</si>
  <si>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</si>
  <si>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</si>
  <si>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</si>
  <si>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</si>
  <si>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</si>
  <si>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</si>
  <si>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</si>
  <si>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</si>
  <si>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</si>
  <si>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</si>
  <si>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</si>
  <si>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</si>
  <si>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</si>
  <si>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</si>
  <si>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</si>
  <si>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</si>
  <si>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</si>
  <si>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</si>
  <si>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</si>
  <si>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</si>
  <si>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</si>
  <si>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</si>
  <si>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</si>
  <si>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</si>
  <si>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</si>
  <si>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</si>
  <si>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</si>
  <si>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</si>
  <si>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</si>
  <si>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</si>
  <si>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</si>
  <si>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</si>
  <si>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</si>
  <si>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</si>
  <si>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</si>
  <si>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</si>
  <si>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</si>
  <si>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</si>
  <si>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</si>
  <si>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</si>
  <si>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</si>
  <si>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</si>
  <si>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</si>
  <si>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</si>
  <si>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</si>
  <si>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</si>
  <si>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</si>
  <si>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</si>
  <si>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</si>
  <si>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</si>
  <si>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</si>
  <si>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</si>
  <si>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</si>
  <si>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</si>
  <si>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</si>
  <si>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</si>
  <si>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</si>
  <si>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</si>
  <si>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</si>
  <si>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</si>
  <si>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</si>
  <si>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</si>
  <si>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</si>
  <si>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</si>
  <si>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</si>
  <si>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</si>
  <si>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</si>
  <si>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</si>
  <si>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</si>
  <si>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</si>
  <si>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</si>
  <si>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</si>
  <si>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</si>
  <si>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</si>
  <si>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</si>
  <si>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</si>
  <si>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</si>
  <si>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</si>
  <si>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</si>
  <si>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</si>
  <si>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</si>
  <si>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</si>
  <si>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</si>
  <si>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</si>
  <si>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</si>
  <si>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</si>
  <si>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</si>
  <si>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</si>
  <si>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</si>
  <si>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</si>
  <si>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</si>
  <si>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</si>
  <si>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</si>
  <si>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</si>
  <si>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</si>
  <si>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</si>
  <si>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</si>
  <si>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</si>
  <si>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</si>
  <si>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</si>
  <si>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</si>
  <si>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</si>
  <si>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</si>
  <si>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</si>
  <si>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</si>
  <si>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</si>
  <si>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</si>
  <si>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</si>
  <si>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</si>
  <si>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</si>
  <si>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</si>
  <si>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</si>
  <si>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</si>
  <si>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</si>
  <si>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</si>
  <si>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</si>
  <si>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</si>
  <si>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</si>
  <si>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</si>
  <si>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</si>
  <si>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</si>
  <si>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</si>
  <si>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</si>
  <si>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</si>
  <si>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</si>
  <si>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</si>
  <si>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</si>
  <si>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</si>
  <si>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</si>
  <si>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</si>
  <si>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</si>
  <si>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</si>
  <si>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</si>
  <si>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</si>
  <si>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</si>
  <si>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</si>
  <si>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</si>
  <si>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</si>
  <si>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</si>
  <si>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</si>
  <si>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</si>
  <si>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</si>
  <si>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</si>
  <si>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</si>
  <si>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</si>
  <si>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</si>
  <si>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</si>
  <si>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</si>
  <si>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</si>
  <si>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</si>
  <si>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</si>
  <si>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</si>
  <si>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</si>
  <si>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</si>
  <si>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</si>
  <si>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</si>
  <si>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</si>
  <si>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</si>
  <si>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</si>
  <si>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</si>
  <si>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</si>
  <si>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</si>
  <si>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</si>
  <si>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</si>
  <si>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</si>
  <si>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</si>
  <si>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</si>
  <si>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</si>
  <si>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</si>
  <si>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</si>
  <si>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</si>
  <si>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</si>
  <si>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</si>
  <si>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</si>
  <si>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</si>
  <si>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</si>
  <si>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</si>
  <si>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</si>
  <si>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</si>
  <si>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</si>
  <si>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</si>
  <si>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</si>
  <si>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</si>
  <si>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</si>
  <si>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</si>
  <si>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</si>
  <si>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</si>
  <si>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</si>
  <si>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</si>
  <si>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</si>
  <si>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</si>
  <si>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</si>
  <si>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</si>
  <si>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</si>
  <si>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</si>
  <si>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</si>
  <si>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</si>
  <si>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</si>
  <si>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</si>
  <si>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</si>
  <si>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</si>
  <si>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</si>
  <si>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</si>
  <si>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</si>
  <si>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</si>
  <si>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</si>
  <si>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</si>
  <si>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</si>
  <si>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</si>
  <si>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</si>
  <si>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</si>
  <si>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</si>
  <si>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</si>
  <si>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</si>
  <si>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</si>
  <si>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</si>
  <si>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</si>
  <si>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</si>
  <si>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</si>
  <si>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</si>
  <si>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</si>
  <si>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</si>
  <si>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</si>
  <si>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</si>
  <si>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</si>
  <si>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</si>
  <si>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</si>
  <si>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</si>
  <si>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</si>
  <si>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</si>
  <si>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</si>
  <si>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</si>
  <si>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</si>
  <si>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</si>
  <si>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</si>
  <si>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</si>
  <si>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</si>
  <si>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</si>
  <si>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</si>
  <si>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</si>
  <si>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</si>
  <si>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</si>
  <si>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</si>
  <si>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</si>
  <si>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</si>
  <si>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</si>
  <si>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</si>
  <si>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</si>
  <si>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</si>
  <si>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</si>
  <si>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</si>
  <si>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</si>
  <si>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</si>
  <si>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</si>
  <si>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</si>
  <si>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</si>
  <si>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</si>
  <si>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</si>
  <si>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</si>
  <si>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</si>
  <si>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</si>
  <si>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</si>
  <si>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</si>
  <si>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</si>
  <si>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</si>
  <si>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</si>
  <si>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</si>
  <si>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</si>
  <si>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</si>
  <si>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</si>
  <si>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</si>
  <si>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</si>
  <si>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</si>
  <si>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</si>
  <si>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</si>
  <si>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</si>
  <si>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</si>
  <si>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</si>
  <si>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</si>
  <si>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</si>
  <si>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</si>
  <si>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</si>
  <si>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</si>
  <si>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</si>
  <si>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</si>
  <si>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</si>
  <si>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</si>
  <si>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</si>
  <si>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</si>
  <si>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</si>
  <si>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</si>
  <si>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</si>
  <si>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</si>
  <si>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</si>
  <si>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</si>
  <si>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</si>
  <si>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</si>
  <si>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</si>
  <si>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</si>
  <si>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</si>
  <si>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</si>
  <si>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</si>
  <si>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</si>
  <si>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</si>
  <si>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</si>
  <si>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</si>
  <si>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</si>
  <si>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</si>
  <si>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</si>
  <si>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</si>
  <si>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</si>
  <si>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</si>
  <si>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</si>
  <si>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</si>
  <si>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</si>
  <si>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</si>
  <si>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</si>
  <si>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</si>
  <si>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</si>
  <si>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</si>
  <si>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</si>
  <si>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</si>
  <si>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</si>
  <si>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</si>
  <si>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</si>
  <si>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</si>
  <si>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</si>
  <si>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</si>
  <si>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</si>
  <si>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</si>
  <si>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</si>
  <si>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</si>
  <si>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</si>
  <si>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</si>
  <si>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</si>
  <si>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</si>
  <si>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</si>
  <si>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</si>
  <si>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</si>
  <si>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</si>
  <si>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</si>
  <si>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</si>
  <si>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</si>
  <si>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</si>
  <si>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</si>
  <si>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</si>
  <si>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</si>
  <si>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</si>
  <si>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</si>
  <si>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</si>
  <si>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</si>
  <si>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</si>
  <si>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</si>
  <si>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</si>
  <si>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</si>
  <si>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</si>
  <si>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</si>
  <si>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</si>
  <si>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</si>
  <si>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</si>
  <si>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</si>
  <si>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</si>
  <si>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</si>
  <si>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</si>
  <si>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</si>
  <si>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</si>
  <si>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</si>
  <si>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</si>
  <si>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</si>
  <si>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</si>
  <si>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</si>
  <si>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</si>
  <si>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</si>
  <si>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</si>
  <si>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</si>
  <si>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</si>
  <si>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</si>
  <si>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</si>
  <si>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</si>
  <si>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</si>
  <si>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</si>
  <si>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</si>
  <si>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</si>
  <si>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</si>
  <si>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</si>
  <si>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</si>
  <si>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</si>
  <si>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</si>
  <si>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</si>
  <si>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</si>
  <si>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</si>
  <si>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</si>
  <si>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</si>
  <si>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</si>
  <si>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</si>
  <si>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</si>
  <si>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</si>
  <si>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</si>
  <si>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</si>
  <si>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</si>
  <si>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</si>
  <si>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</si>
  <si>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</si>
  <si>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</si>
  <si>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</si>
  <si>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</si>
  <si>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</si>
  <si>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</si>
  <si>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</si>
  <si>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</si>
  <si>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</si>
  <si>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</si>
  <si>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</si>
  <si>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</si>
  <si>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</si>
  <si>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</si>
  <si>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</si>
  <si>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</si>
  <si>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</si>
  <si>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</si>
  <si>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</si>
  <si>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</si>
  <si>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</si>
  <si>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</si>
  <si>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</si>
  <si>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</si>
  <si>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</si>
  <si>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</si>
  <si>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</si>
  <si>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</si>
  <si>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</si>
  <si>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</si>
  <si>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</si>
  <si>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</si>
  <si>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</si>
  <si>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</si>
  <si>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</si>
  <si>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</si>
  <si>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</si>
  <si>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</si>
  <si>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</si>
  <si>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</si>
  <si>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</si>
  <si>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</si>
  <si>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</si>
  <si>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</si>
  <si>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</si>
  <si>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</si>
  <si>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</si>
  <si>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</si>
  <si>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</si>
  <si>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</si>
  <si>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</si>
  <si>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</si>
  <si>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</si>
  <si>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</si>
  <si>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</si>
  <si>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</si>
  <si>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</si>
  <si>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</si>
  <si>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</si>
  <si>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</si>
  <si>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</si>
  <si>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</si>
  <si>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</si>
  <si>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</si>
  <si>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</si>
  <si>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</si>
  <si>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</si>
  <si>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</si>
  <si>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</si>
  <si>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</si>
  <si>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</si>
  <si>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</si>
  <si>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</si>
  <si>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</si>
  <si>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</si>
  <si>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</si>
  <si>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</si>
  <si>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</si>
  <si>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</si>
  <si>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</si>
  <si>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</si>
  <si>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</si>
  <si>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</si>
  <si>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</si>
  <si>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</si>
  <si>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</si>
  <si>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</si>
  <si>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</si>
  <si>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</si>
  <si>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</si>
  <si>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</si>
  <si>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</si>
  <si>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</si>
  <si>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</si>
  <si>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</si>
  <si>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</si>
  <si>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</si>
  <si>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</si>
  <si>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</si>
  <si>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</si>
  <si>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</si>
  <si>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</si>
  <si>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</si>
  <si>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</si>
  <si>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</si>
  <si>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</si>
  <si>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</si>
  <si>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</si>
  <si>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</si>
  <si>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</si>
  <si>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</si>
  <si>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</si>
  <si>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</si>
  <si>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</si>
  <si>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</si>
  <si>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</si>
  <si>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</si>
  <si>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</si>
  <si>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</si>
  <si>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</si>
  <si>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</si>
  <si>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</si>
  <si>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</si>
  <si>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</si>
  <si>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</si>
  <si>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</si>
  <si>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</si>
  <si>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</si>
  <si>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</si>
  <si>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</si>
  <si>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</si>
  <si>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</si>
  <si>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</si>
  <si>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</si>
  <si>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</si>
  <si>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</si>
  <si>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</si>
  <si>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</si>
  <si>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</si>
  <si>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</si>
  <si>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</si>
  <si>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</si>
  <si>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</si>
  <si>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</si>
  <si>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</si>
  <si>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</si>
  <si>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</si>
  <si>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</si>
  <si>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</si>
  <si>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</si>
  <si>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</si>
  <si>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</si>
  <si>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</si>
  <si>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</si>
  <si>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</si>
  <si>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</si>
  <si>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</si>
  <si>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</si>
  <si>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</si>
  <si>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</si>
  <si>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</si>
  <si>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</si>
  <si>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</si>
  <si>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</si>
  <si>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</si>
  <si>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</si>
  <si>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</si>
  <si>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</si>
  <si>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</si>
  <si>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</si>
  <si>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</si>
  <si>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</si>
  <si>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</si>
  <si>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</si>
  <si>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</si>
  <si>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</si>
  <si>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</si>
  <si>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</si>
  <si>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</si>
  <si>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</si>
  <si>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</si>
  <si>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</si>
  <si>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</si>
  <si>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</si>
  <si>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</si>
  <si>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</si>
  <si>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</si>
  <si>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</si>
  <si>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</si>
  <si>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</si>
  <si>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</si>
  <si>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</si>
  <si>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</si>
  <si>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</si>
  <si>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</si>
  <si>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</si>
  <si>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</si>
  <si>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</si>
  <si>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</si>
  <si>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</si>
  <si>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</si>
  <si>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</si>
  <si>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</si>
  <si>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</si>
  <si>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</si>
  <si>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</si>
  <si>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</si>
  <si>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</si>
  <si>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</si>
  <si>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</si>
  <si>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</si>
  <si>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</si>
  <si>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</si>
  <si>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</si>
  <si>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</si>
  <si>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</si>
  <si>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</si>
  <si>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</si>
  <si>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</si>
  <si>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</si>
  <si>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</si>
  <si>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</si>
  <si>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</si>
  <si>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</si>
  <si>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</si>
  <si>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</si>
  <si>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</si>
  <si>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</si>
  <si>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</si>
  <si>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</si>
  <si>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</si>
  <si>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</si>
  <si>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</si>
  <si>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</si>
  <si>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</si>
  <si>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</si>
  <si>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</si>
  <si>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</si>
  <si>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</si>
  <si>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</si>
  <si>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</si>
  <si>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</si>
  <si>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</si>
  <si>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</si>
  <si>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</si>
  <si>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</si>
  <si>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</si>
  <si>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</si>
  <si>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</si>
  <si>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</si>
  <si>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</si>
  <si>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</si>
  <si>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</si>
  <si>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</si>
  <si>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</si>
  <si>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</si>
  <si>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</si>
  <si>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</si>
  <si>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</si>
  <si>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</si>
  <si>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</si>
  <si>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</si>
  <si>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</si>
  <si>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</si>
  <si>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</si>
  <si>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</si>
  <si>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</si>
  <si>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</si>
  <si>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</si>
  <si>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</si>
  <si>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</si>
  <si>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</si>
  <si>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</si>
  <si>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</si>
  <si>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</si>
  <si>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</si>
  <si>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</si>
  <si>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</si>
  <si>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</si>
  <si>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</si>
  <si>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</si>
  <si>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</si>
  <si>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</si>
  <si>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</si>
  <si>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</si>
  <si>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</si>
  <si>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</si>
  <si>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</si>
  <si>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</si>
  <si>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</si>
  <si>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</si>
  <si>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</si>
  <si>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</si>
  <si>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</si>
  <si>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</si>
  <si>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</si>
  <si>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</si>
  <si>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</si>
  <si>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</si>
  <si>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</si>
  <si>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</si>
  <si>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</si>
  <si>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</si>
  <si>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</si>
  <si>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</si>
  <si>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</si>
  <si>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</si>
  <si>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</si>
  <si>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</si>
  <si>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</si>
  <si>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</si>
  <si>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</si>
  <si>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</si>
  <si>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</si>
  <si>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</si>
  <si>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</si>
  <si>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</si>
  <si>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</si>
  <si>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</si>
  <si>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</si>
  <si>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</si>
  <si>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</si>
  <si>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</si>
  <si>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</si>
  <si>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</si>
  <si>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</si>
  <si>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</si>
  <si>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</si>
  <si>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</si>
  <si>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</si>
  <si>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</si>
  <si>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</si>
  <si>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</si>
  <si>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</si>
  <si>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</si>
  <si>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</si>
  <si>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</si>
  <si>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</si>
  <si>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</si>
  <si>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</si>
  <si>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</si>
  <si>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</si>
  <si>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</si>
  <si>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</si>
  <si>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</si>
  <si>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</si>
  <si>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</si>
  <si>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</si>
  <si>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</si>
  <si>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</si>
  <si>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</si>
  <si>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</si>
  <si>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</si>
  <si>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</si>
  <si>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</si>
  <si>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</si>
  <si>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</si>
  <si>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</si>
  <si>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</si>
  <si>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</si>
  <si>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</si>
  <si>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</si>
  <si>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</si>
  <si>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</si>
  <si>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</si>
  <si>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</si>
  <si>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</si>
  <si>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</si>
  <si>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</si>
  <si>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</si>
  <si>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</si>
  <si>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</si>
  <si>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</si>
  <si>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</si>
  <si>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</si>
  <si>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</si>
  <si>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</si>
  <si>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</si>
  <si>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</si>
  <si>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</si>
  <si>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</si>
  <si>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</si>
  <si>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</si>
  <si>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</si>
  <si>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</si>
  <si>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</si>
  <si>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</si>
  <si>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</si>
  <si>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</si>
  <si>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</si>
  <si>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</si>
  <si>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</si>
  <si>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</si>
  <si>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</si>
  <si>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</si>
  <si>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</si>
  <si>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</si>
  <si>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</si>
  <si>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</si>
  <si>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</si>
  <si>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</si>
  <si>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</si>
  <si>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</si>
  <si>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</si>
  <si>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</si>
  <si>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</si>
  <si>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</si>
  <si>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</si>
  <si>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</si>
  <si>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</si>
  <si>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</si>
  <si>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</si>
  <si>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</si>
  <si>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</si>
  <si>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</si>
  <si>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</si>
  <si>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</si>
  <si>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</si>
  <si>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</si>
  <si>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</si>
  <si>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</si>
  <si>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</si>
  <si>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</si>
  <si>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</si>
  <si>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</si>
  <si>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</si>
  <si>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</si>
  <si>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</si>
  <si>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</si>
  <si>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</si>
  <si>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</si>
  <si>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</si>
  <si>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</si>
  <si>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</si>
  <si>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</si>
  <si>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</si>
  <si>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</si>
  <si>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</si>
  <si>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</si>
  <si>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</si>
  <si>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</si>
  <si>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</si>
  <si>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</si>
  <si>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</si>
  <si>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</si>
  <si>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</si>
  <si>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</si>
  <si>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</si>
  <si>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</si>
  <si>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</si>
  <si>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</si>
  <si>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</si>
  <si>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</si>
  <si>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</si>
  <si>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</si>
  <si>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</si>
  <si>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</si>
  <si>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</si>
  <si>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</si>
  <si>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</si>
  <si>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</si>
  <si>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</si>
  <si>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</si>
  <si>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</si>
  <si>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</si>
  <si>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</si>
  <si>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</si>
  <si>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</si>
  <si>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</si>
  <si>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</si>
  <si>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</si>
  <si>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</si>
  <si>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</si>
  <si>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</si>
  <si>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</si>
  <si>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</si>
  <si>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</si>
  <si>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</si>
  <si>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</si>
  <si>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</si>
  <si>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</si>
  <si>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</si>
  <si>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</si>
  <si>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</si>
  <si>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</si>
  <si>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</si>
  <si>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</si>
  <si>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</si>
  <si>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</si>
  <si>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</si>
  <si>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</si>
  <si>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</si>
  <si>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</si>
  <si>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</si>
  <si>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</si>
  <si>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</si>
  <si>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</si>
  <si>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</si>
  <si>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</si>
  <si>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</si>
  <si>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</si>
  <si>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</si>
  <si>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</si>
  <si>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</si>
  <si>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</si>
  <si>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</si>
  <si>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</si>
  <si>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</si>
  <si>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</si>
  <si>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</si>
  <si>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</si>
  <si>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</si>
  <si>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</si>
  <si>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</si>
  <si>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</si>
  <si>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</si>
  <si>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</si>
  <si>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</si>
  <si>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</si>
  <si>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</si>
  <si>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</si>
  <si>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</si>
  <si>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</si>
  <si>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</si>
  <si>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</si>
  <si>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</si>
  <si>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</si>
  <si>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</si>
  <si>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</si>
  <si>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</si>
  <si>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</si>
  <si>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</si>
  <si>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</si>
  <si>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</si>
  <si>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</si>
  <si>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</si>
  <si>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</si>
  <si>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</si>
  <si>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</si>
  <si>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</si>
  <si>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</si>
  <si>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</si>
  <si>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</si>
  <si>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</si>
  <si>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</si>
  <si>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</si>
  <si>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</si>
  <si>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</si>
  <si>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</si>
  <si>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</si>
  <si>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</si>
  <si>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</si>
  <si>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</si>
  <si>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</si>
  <si>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</si>
  <si>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</si>
  <si>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</si>
  <si>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</si>
  <si>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</si>
  <si>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</si>
  <si>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</si>
  <si>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</si>
  <si>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</si>
  <si>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</si>
  <si>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</si>
  <si>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</si>
  <si>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</si>
  <si>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</si>
  <si>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</si>
  <si>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</si>
  <si>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</si>
  <si>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</si>
  <si>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</si>
  <si>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</si>
  <si>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</si>
  <si>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</si>
  <si>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</si>
  <si>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</si>
  <si>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</si>
  <si>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</si>
  <si>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</si>
  <si>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</si>
  <si>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</si>
  <si>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</si>
  <si>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</si>
  <si>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</si>
  <si>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</si>
  <si>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</si>
  <si>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</si>
  <si>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</si>
  <si>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</si>
  <si>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</si>
  <si>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</si>
  <si>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</si>
  <si>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</si>
  <si>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</si>
  <si>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</si>
  <si>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</si>
  <si>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</si>
  <si>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</si>
  <si>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</si>
  <si>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</si>
  <si>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</si>
  <si>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</si>
  <si>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</si>
  <si>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</si>
  <si>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</si>
  <si>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</si>
  <si>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</si>
  <si>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</si>
  <si>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</si>
  <si>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</si>
  <si>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</si>
  <si>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</si>
  <si>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</si>
  <si>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</si>
  <si>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</si>
  <si>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</si>
  <si>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</si>
  <si>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</si>
  <si>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</si>
  <si>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</si>
  <si>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</si>
  <si>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</si>
  <si>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</si>
  <si>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</si>
  <si>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</si>
  <si>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</si>
  <si>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</si>
  <si>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</si>
  <si>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</si>
  <si>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</si>
  <si>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</si>
  <si>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</si>
  <si>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</si>
  <si>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</si>
  <si>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</si>
  <si>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</si>
  <si>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</si>
  <si>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</si>
  <si>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</si>
  <si>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</si>
  <si>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</si>
  <si>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</si>
  <si>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</si>
  <si>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</si>
  <si>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</si>
  <si>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</si>
  <si>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</si>
  <si>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</si>
  <si>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</si>
  <si>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</si>
  <si>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</si>
  <si>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</si>
  <si>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</si>
  <si>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</si>
  <si>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</si>
  <si>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</si>
  <si>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</si>
  <si>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</si>
  <si>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</si>
  <si>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</si>
  <si>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</si>
  <si>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</si>
  <si>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</si>
  <si>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</si>
  <si>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</si>
  <si>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</si>
  <si>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</si>
  <si>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</si>
  <si>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</si>
  <si>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</si>
  <si>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</si>
  <si>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</si>
  <si>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</si>
  <si>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</si>
  <si>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</si>
  <si>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</si>
  <si>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</si>
  <si>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</si>
  <si>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</si>
  <si>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</si>
  <si>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</si>
  <si>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</si>
  <si>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</si>
  <si>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</si>
  <si>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</si>
  <si>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</si>
  <si>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</si>
  <si>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</si>
  <si>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</si>
  <si>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</si>
  <si>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</si>
  <si>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</si>
  <si>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</si>
  <si>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</si>
  <si>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</si>
  <si>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</si>
  <si>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</si>
  <si>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</si>
  <si>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</si>
  <si>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</si>
  <si>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</si>
  <si>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</si>
  <si>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</si>
  <si>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</si>
  <si>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</si>
  <si>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</si>
  <si>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</si>
  <si>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</si>
  <si>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</si>
  <si>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</si>
  <si>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</si>
  <si>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</si>
  <si>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</si>
  <si>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</si>
  <si>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</si>
  <si>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</si>
  <si>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</si>
  <si>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</si>
  <si>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</si>
  <si>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</si>
  <si>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</si>
  <si>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</si>
  <si>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</si>
  <si>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</si>
  <si>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</si>
  <si>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</si>
  <si>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</si>
  <si>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</si>
  <si>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</si>
  <si>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</si>
  <si>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</si>
  <si>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</si>
  <si>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</si>
  <si>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</si>
  <si>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</si>
  <si>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</si>
  <si>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</si>
  <si>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</si>
  <si>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</si>
  <si>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</si>
  <si>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</si>
  <si>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</si>
  <si>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</si>
  <si>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</si>
  <si>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</si>
  <si>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</si>
  <si>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</si>
  <si>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</si>
  <si>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</si>
  <si>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</si>
  <si>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</si>
  <si>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</si>
  <si>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</si>
  <si>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</si>
  <si>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</si>
  <si>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</si>
  <si>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</si>
  <si>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</si>
  <si>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</si>
  <si>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</si>
  <si>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</si>
  <si>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</si>
  <si>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</si>
  <si>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</si>
  <si>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</si>
  <si>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</si>
  <si>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</si>
  <si>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</si>
  <si>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</si>
  <si>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</si>
  <si>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</si>
  <si>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</si>
  <si>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</si>
  <si>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</si>
  <si>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</si>
  <si>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</si>
  <si>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</si>
  <si>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</si>
  <si>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</si>
  <si>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</si>
  <si>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</si>
  <si>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</si>
  <si>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</si>
  <si>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</si>
  <si>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</si>
  <si>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</si>
  <si>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</si>
  <si>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</si>
  <si>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</si>
  <si>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</si>
  <si>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</si>
  <si>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</si>
  <si>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</si>
  <si>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</si>
  <si>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</si>
  <si>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</si>
  <si>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</si>
  <si>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</si>
  <si>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</si>
  <si>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</si>
  <si>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</si>
  <si>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</si>
  <si>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</si>
  <si>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</si>
  <si>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</si>
  <si>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</si>
  <si>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</si>
  <si>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</si>
  <si>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</si>
  <si>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</si>
  <si>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</si>
  <si>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</si>
  <si>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</si>
  <si>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</si>
  <si>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</si>
  <si>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</si>
  <si>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</si>
  <si>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</si>
  <si>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</si>
  <si>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</si>
  <si>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</si>
  <si>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</si>
  <si>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</si>
  <si>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</si>
  <si>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</si>
  <si>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</si>
  <si>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</si>
  <si>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</si>
  <si>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</si>
  <si>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</si>
  <si>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</si>
  <si>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</si>
  <si>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</si>
  <si>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</si>
  <si>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</si>
  <si>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</si>
  <si>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</si>
  <si>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</si>
  <si>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</si>
  <si>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</si>
  <si>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</si>
  <si>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</si>
  <si>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</si>
  <si>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</si>
  <si>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</si>
  <si>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</si>
  <si>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</si>
  <si>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</si>
  <si>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</si>
  <si>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</si>
  <si>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</si>
  <si>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</si>
  <si>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</si>
  <si>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</si>
  <si>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</si>
  <si>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</si>
  <si>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</si>
  <si>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</si>
  <si>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</si>
  <si>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</si>
  <si>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</si>
  <si>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</si>
  <si>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</si>
  <si>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</si>
  <si>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</si>
  <si>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</si>
  <si>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</si>
  <si>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</si>
  <si>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</si>
  <si>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</si>
  <si>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</si>
  <si>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</si>
  <si>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</si>
  <si>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</si>
  <si>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</si>
  <si>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</si>
  <si>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</si>
  <si>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</si>
  <si>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</si>
  <si>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</si>
  <si>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</si>
  <si>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</si>
  <si>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</si>
  <si>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</si>
  <si>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</si>
  <si>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</si>
  <si>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</si>
  <si>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</si>
  <si>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</si>
  <si>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</si>
  <si>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</si>
  <si>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</si>
  <si>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</si>
  <si>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</si>
  <si>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</si>
  <si>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</si>
  <si>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</si>
  <si>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</si>
  <si>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</si>
  <si>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</si>
  <si>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</si>
  <si>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</si>
  <si>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</si>
  <si>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</si>
  <si>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</si>
  <si>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</si>
  <si>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</si>
  <si>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</si>
  <si>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</si>
  <si>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</si>
  <si>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</si>
  <si>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</si>
  <si>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</si>
  <si>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</si>
  <si>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</si>
  <si>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</si>
  <si>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</si>
  <si>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</si>
  <si>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</si>
  <si>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</si>
  <si>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</si>
  <si>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</si>
  <si>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</si>
  <si>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</si>
  <si>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</si>
  <si>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</si>
  <si>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</si>
  <si>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</si>
  <si>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</si>
  <si>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</si>
  <si>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</si>
  <si>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</si>
  <si>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</si>
  <si>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</si>
  <si>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</si>
  <si>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</si>
  <si>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</si>
  <si>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</si>
  <si>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</si>
  <si>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</si>
  <si>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</si>
  <si>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</si>
  <si>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</si>
  <si>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</si>
  <si>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</si>
  <si>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</si>
  <si>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</si>
  <si>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</si>
  <si>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</si>
  <si>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</si>
  <si>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</si>
  <si>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</si>
  <si>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</si>
  <si>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</si>
  <si>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</si>
  <si>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</si>
  <si>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</si>
  <si>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</si>
  <si>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</si>
  <si>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</si>
  <si>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</si>
  <si>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</si>
  <si>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</si>
  <si>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</si>
  <si>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</si>
  <si>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</si>
  <si>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</si>
  <si>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</si>
  <si>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</si>
  <si>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</si>
  <si>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</si>
  <si>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</si>
  <si>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</si>
  <si>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</si>
  <si>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</si>
  <si>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</si>
  <si>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</si>
  <si>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</si>
  <si>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</si>
  <si>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</si>
  <si>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</si>
  <si>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</si>
  <si>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</si>
  <si>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</si>
  <si>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</si>
  <si>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</si>
  <si>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</si>
  <si>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</si>
  <si>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</si>
  <si>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</si>
  <si>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</si>
  <si>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</si>
  <si>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</si>
  <si>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</si>
  <si>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</si>
  <si>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</si>
  <si>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</si>
  <si>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</si>
  <si>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</si>
  <si>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</si>
  <si>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</si>
  <si>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</si>
  <si>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</si>
  <si>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</si>
  <si>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</si>
  <si>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</si>
  <si>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</si>
  <si>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</si>
  <si>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</si>
  <si>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</si>
  <si>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</si>
  <si>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</si>
  <si>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</si>
  <si>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</si>
  <si>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</si>
  <si>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</si>
  <si>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</si>
  <si>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</si>
  <si>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</si>
  <si>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</si>
  <si>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</si>
  <si>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</si>
  <si>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</si>
  <si>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</si>
  <si>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</si>
  <si>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</si>
  <si>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</si>
  <si>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</si>
  <si>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</si>
  <si>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</si>
  <si>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</si>
  <si>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</si>
  <si>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</si>
  <si>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</si>
  <si>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</si>
  <si>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</si>
  <si>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</si>
  <si>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</si>
  <si>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</si>
  <si>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</si>
  <si>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</si>
  <si>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</si>
  <si>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</si>
  <si>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</si>
  <si>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</si>
  <si>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</si>
  <si>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</si>
  <si>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</si>
  <si>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</si>
  <si>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</si>
  <si>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</si>
  <si>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</si>
  <si>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</si>
  <si>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</si>
  <si>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</si>
  <si>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</si>
  <si>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</si>
  <si>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</si>
  <si>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</si>
  <si>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</si>
  <si>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</si>
  <si>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</si>
  <si>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</si>
  <si>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</si>
  <si>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</si>
  <si>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</si>
  <si>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</si>
  <si>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</si>
  <si>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</si>
  <si>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</si>
  <si>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</si>
  <si>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</si>
  <si>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</si>
  <si>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</si>
  <si>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</si>
  <si>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</si>
  <si>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</si>
  <si>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</si>
  <si>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</si>
  <si>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</si>
  <si>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</si>
  <si>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</si>
  <si>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</si>
  <si>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</si>
  <si>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</si>
  <si>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</si>
  <si>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</si>
  <si>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</si>
  <si>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</si>
  <si>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</si>
  <si>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</si>
  <si>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</si>
  <si>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</si>
  <si>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</si>
  <si>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</si>
  <si>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</si>
  <si>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</si>
  <si>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</si>
  <si>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</si>
  <si>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</si>
  <si>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</si>
  <si>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</si>
  <si>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</si>
  <si>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</si>
  <si>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</si>
  <si>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</si>
  <si>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</si>
  <si>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</si>
  <si>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</si>
  <si>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</si>
  <si>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</si>
  <si>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</si>
  <si>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</si>
  <si>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</si>
  <si>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</si>
  <si>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</si>
  <si>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</si>
  <si>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</si>
  <si>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</si>
  <si>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</si>
  <si>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</si>
  <si>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</si>
  <si>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</si>
  <si>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</si>
  <si>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</si>
  <si>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</si>
  <si>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</si>
  <si>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</si>
  <si>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</si>
  <si>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</si>
  <si>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</si>
  <si>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</si>
  <si>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</si>
  <si>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</si>
  <si>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</si>
  <si>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</si>
  <si>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</si>
  <si>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</si>
  <si>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</si>
  <si>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</si>
  <si>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</si>
  <si>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</si>
  <si>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</si>
  <si>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</si>
  <si>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</si>
  <si>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</si>
  <si>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</si>
  <si>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</si>
  <si>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</si>
  <si>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</si>
  <si>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</si>
  <si>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</si>
  <si>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</si>
  <si>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</si>
  <si>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</si>
  <si>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</si>
  <si>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</si>
  <si>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</si>
  <si>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</si>
  <si>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</si>
  <si>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</si>
  <si>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</si>
  <si>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</si>
  <si>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</si>
  <si>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</si>
  <si>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</si>
  <si>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</si>
  <si>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</si>
  <si>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</si>
  <si>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</si>
  <si>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</si>
  <si>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</si>
  <si>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</si>
  <si>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</si>
  <si>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</si>
  <si>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</si>
  <si>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</si>
  <si>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</si>
  <si>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</si>
  <si>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</si>
  <si>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</si>
  <si>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</si>
  <si>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</si>
  <si>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</si>
  <si>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</si>
  <si>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</si>
  <si>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</si>
  <si>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</si>
  <si>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</si>
  <si>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</si>
  <si>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</si>
  <si>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</si>
  <si>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</si>
  <si>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</si>
  <si>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</si>
  <si>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</si>
  <si>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</si>
  <si>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</si>
  <si>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</si>
  <si>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</si>
  <si>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</si>
  <si>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</si>
  <si>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</si>
  <si>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</si>
  <si>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</si>
  <si>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</si>
  <si>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</si>
  <si>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</si>
  <si>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</si>
  <si>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</si>
  <si>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</si>
  <si>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</si>
  <si>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</si>
  <si>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</si>
  <si>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</si>
  <si>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</si>
  <si>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</si>
  <si>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</si>
  <si>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</si>
  <si>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</si>
  <si>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</si>
  <si>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</si>
  <si>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</si>
  <si>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</si>
  <si>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</si>
  <si>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</si>
  <si>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Sub-Category</t>
  </si>
  <si>
    <t>Parent Category</t>
  </si>
  <si>
    <t>food</t>
  </si>
  <si>
    <t>food trucks</t>
  </si>
  <si>
    <t>Count of outcome</t>
  </si>
  <si>
    <t>Row Labels</t>
  </si>
  <si>
    <t>Grand Total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</si>
  <si>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</si>
  <si>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</si>
  <si>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</si>
  <si>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</si>
  <si>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</si>
  <si>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</si>
  <si>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</si>
  <si>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</si>
  <si>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</si>
  <si>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</si>
  <si>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</si>
  <si>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</si>
  <si>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</si>
  <si>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</si>
  <si>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</si>
  <si>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</si>
  <si>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</si>
  <si>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</si>
  <si>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</si>
  <si>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</si>
  <si>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</si>
  <si>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</si>
  <si>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</si>
  <si>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</si>
  <si>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</si>
  <si>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</si>
  <si>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</si>
  <si>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</si>
  <si>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</si>
  <si>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</si>
  <si>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</si>
  <si>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</si>
  <si>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</si>
  <si>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</si>
  <si>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</si>
  <si>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</si>
  <si>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</si>
  <si>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</si>
  <si>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</si>
  <si>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</si>
  <si>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</si>
  <si>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</si>
  <si>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</si>
  <si>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</si>
  <si>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</si>
  <si>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</si>
  <si>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</si>
  <si>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</si>
  <si>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</si>
  <si>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</si>
  <si>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</si>
  <si>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</si>
  <si>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</si>
  <si>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</si>
  <si>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</si>
  <si>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</si>
  <si>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</si>
  <si>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</si>
  <si>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</si>
  <si>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</si>
  <si>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</si>
  <si>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</si>
  <si>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</si>
  <si>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</si>
  <si>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</si>
  <si>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</si>
  <si>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Greater than or equal to 50000</t>
  </si>
  <si>
    <t>40000 to 44999</t>
  </si>
  <si>
    <t>The mean number of backers</t>
  </si>
  <si>
    <t>The median number of backers</t>
  </si>
  <si>
    <t>The minimum number of backers</t>
  </si>
  <si>
    <t>The maximum number of backers</t>
  </si>
  <si>
    <t>Succesful</t>
  </si>
  <si>
    <t>Failed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</si>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</sst>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FFFF"/>
      <name val="Monaco"/>
      <family val="2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19" fillId="0" borderId="0" xfId="0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8" tint="0.39994506668294322"/>
          <bgColor theme="8" tint="0.59996337778862885"/>
        </patternFill>
      </fill>
    </dxf>
    <dxf>
      <fill>
        <patternFill>
          <f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theme="8" tint="0.39994506668294322"/>
          <bgColor theme="8" tint="0.59996337778862885"/>
        </patternFill>
      </fill>
    </dxf>
    <dxf>
      <fill>
        <patternFill>
          <f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0.39994506668294322"/>
        </patternFill>
      </fill>
    </dxf>
    <dxf>
      <fill>
        <patternFill>
          <fgColor theme="8" tint="0.39994506668294322"/>
          <bgColor theme="8" tint="0.59996337778862885"/>
        </patternFill>
      </fill>
    </dxf>
    <dxf>
      <fill>
        <patternFill>
          <bgColor rgb="FFE15470"/>
        </patternFill>
      </fill>
    </dxf>
    <dxf>
      <fill>
        <patternFill>
          <bgColor theme="8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F4B31A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4B31A"/>
      <color rgb="FFC49301"/>
      <color rgb="FFE15470"/>
      <color rgb="FFFF9AA6"/>
      <color rgb="FF97C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5B-1045-894F-2143A5AD5AC3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5B-1045-894F-2143A5AD5AC3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5B-1045-894F-2143A5AD5AC3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5B-1045-894F-2143A5AD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7090912"/>
        <c:axId val="1536986912"/>
      </c:barChart>
      <c:catAx>
        <c:axId val="15370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86912"/>
        <c:crosses val="autoZero"/>
        <c:auto val="1"/>
        <c:lblAlgn val="ctr"/>
        <c:lblOffset val="100"/>
        <c:noMultiLvlLbl val="0"/>
      </c:catAx>
      <c:valAx>
        <c:axId val="1536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9-5F42-94BB-84D0CAB770E0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9-5F42-94BB-84D0CAB770E0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9-5F42-94BB-84D0CAB770E0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9-5F42-94BB-84D0CAB77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5910352"/>
        <c:axId val="1065744432"/>
      </c:barChart>
      <c:catAx>
        <c:axId val="10659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44432"/>
        <c:crosses val="autoZero"/>
        <c:auto val="1"/>
        <c:lblAlgn val="ctr"/>
        <c:lblOffset val="100"/>
        <c:noMultiLvlLbl val="0"/>
      </c:catAx>
      <c:valAx>
        <c:axId val="10657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3!PivotTable16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8-504A-B2AB-79CD36798027}"/>
            </c:ext>
          </c:extLst>
        </c:ser>
        <c:ser>
          <c:idx val="1"/>
          <c:order val="1"/>
          <c:tx>
            <c:strRef>
              <c:f>'Pivot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8-504A-B2AB-79CD36798027}"/>
            </c:ext>
          </c:extLst>
        </c:ser>
        <c:ser>
          <c:idx val="2"/>
          <c:order val="2"/>
          <c:tx>
            <c:strRef>
              <c:f>'Pivot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8-504A-B2AB-79CD3679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783120"/>
        <c:axId val="1134129696"/>
      </c:lineChart>
      <c:dateAx>
        <c:axId val="11157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29696"/>
        <c:crosses val="autoZero"/>
        <c:auto val="0"/>
        <c:lblOffset val="100"/>
        <c:baseTimeUnit val="days"/>
      </c:dateAx>
      <c:valAx>
        <c:axId val="11341296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D44-A53E-C50A7A817E5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D44-A53E-C50A7A817E5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1-4D44-A53E-C50A7A81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484432"/>
        <c:axId val="1209416944"/>
      </c:lineChart>
      <c:catAx>
        <c:axId val="8494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16944"/>
        <c:crosses val="autoZero"/>
        <c:auto val="1"/>
        <c:lblAlgn val="ctr"/>
        <c:lblOffset val="100"/>
        <c:noMultiLvlLbl val="0"/>
      </c:catAx>
      <c:valAx>
        <c:axId val="12094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867DFB01-EECD-544B-933E-64C292B12BC6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26D8896-1951-314C-8798-5C12686267F5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7FC72EF-2846-714B-85B4-9683FD80BCEA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8B48F4F-C7B6-5C45-9C0E-27AA072E2A59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196850</xdr:rowOff>
    </xdr:from>
    <xdr:to>
      <xdr:col>13</xdr:col>
      <xdr:colOff>241300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864DC-A733-8DCC-2C2F-DF54EBDE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3</xdr:row>
      <xdr:rowOff>165100</xdr:rowOff>
    </xdr:from>
    <xdr:to>
      <xdr:col>14</xdr:col>
      <xdr:colOff>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54C6B-BDD6-0336-04DE-49CAD1BEA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196850</xdr:rowOff>
    </xdr:from>
    <xdr:to>
      <xdr:col>12</xdr:col>
      <xdr:colOff>330200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7D0E5-143A-F331-D2E4-5F21EB96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38100</xdr:rowOff>
    </xdr:from>
    <xdr:to>
      <xdr:col>7</xdr:col>
      <xdr:colOff>965200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D5624-7D56-0808-6AB7-2ADC0317F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2165350</xdr:colOff>
      <xdr:row>516</xdr:row>
      <xdr:rowOff>114300</xdr:rowOff>
    </xdr:from>
    <xdr:to>
      <xdr:col>11</xdr:col>
      <xdr:colOff>711200</xdr:colOff>
      <xdr:row>535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1CD007-5BBF-C46C-CEF5-C616C522E9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50" y="104965500"/>
              <a:ext cx="6686550" cy="383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1.822558680557" createdVersion="8" refreshedVersion="8" minRefreshableVersion="3" recordCount="1000" xr:uid="{75502BF8-04B5-2748-A09F-33B5E075016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tring="0" containsBlank="1" containsNumber="1" minValue="43983.1" maxValue="71974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1.886524421294" createdVersion="8" refreshedVersion="8" minRefreshableVersion="3" recordCount="1001" xr:uid="{64D4083C-0334-4849-AEB2-061AA2E5D9D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43983.1" maxValue="71974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43983.1"/>
    <x v="0"/>
    <s v="CAD"/>
    <x v="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44027.027027027027"/>
    <x v="1"/>
    <s v="USD"/>
    <x v="1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71974"/>
    <x v="2"/>
    <s v="AUD"/>
    <x v="2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s v="USD"/>
    <x v="3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m/>
    <x v="1"/>
    <s v="USD"/>
    <x v="4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x v="5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s v="GBP"/>
    <x v="6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x v="7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x v="8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x v="9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x v="1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x v="11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m/>
    <x v="1"/>
    <s v="USD"/>
    <x v="12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s v="USD"/>
    <x v="13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m/>
    <x v="1"/>
    <s v="USD"/>
    <x v="14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s v="USD"/>
    <x v="15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m/>
    <x v="1"/>
    <s v="USD"/>
    <x v="16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x v="17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x v="18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m/>
    <x v="1"/>
    <s v="USD"/>
    <x v="19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x v="2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x v="21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m/>
    <x v="1"/>
    <s v="USD"/>
    <x v="22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m/>
    <x v="4"/>
    <s v="GBP"/>
    <x v="23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x v="24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x v="25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x v="26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m/>
    <x v="1"/>
    <s v="USD"/>
    <x v="27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s v="USD"/>
    <x v="28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s v="CHF"/>
    <x v="29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x v="3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m/>
    <x v="4"/>
    <s v="GBP"/>
    <x v="31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x v="32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x v="33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x v="34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x v="35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x v="36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x v="37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x v="38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m/>
    <x v="3"/>
    <s v="DKK"/>
    <x v="39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x v="4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x v="41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m/>
    <x v="1"/>
    <s v="USD"/>
    <x v="42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x v="43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m/>
    <x v="3"/>
    <s v="DKK"/>
    <x v="44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x v="45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x v="46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x v="47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m/>
    <x v="1"/>
    <s v="USD"/>
    <x v="48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m/>
    <x v="1"/>
    <s v="USD"/>
    <x v="49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m/>
    <x v="6"/>
    <s v="EUR"/>
    <x v="5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x v="51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x v="52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x v="53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x v="54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x v="55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x v="56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x v="57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x v="58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x v="59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x v="6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x v="61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m/>
    <x v="1"/>
    <s v="USD"/>
    <x v="62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x v="63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x v="64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x v="65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x v="66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x v="67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x v="68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x v="69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x v="7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x v="71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x v="72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x v="73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x v="74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x v="75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x v="76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m/>
    <x v="1"/>
    <s v="USD"/>
    <x v="77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x v="78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x v="79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x v="8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x v="81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x v="82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x v="83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x v="84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x v="85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m/>
    <x v="1"/>
    <s v="USD"/>
    <x v="86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s v="AUD"/>
    <x v="87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m/>
    <x v="1"/>
    <s v="USD"/>
    <x v="88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x v="89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x v="9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x v="91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x v="92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x v="93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x v="94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x v="95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m/>
    <x v="1"/>
    <s v="USD"/>
    <x v="96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x v="48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x v="97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x v="98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m/>
    <x v="1"/>
    <s v="USD"/>
    <x v="99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m/>
    <x v="1"/>
    <s v="USD"/>
    <x v="1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m/>
    <x v="1"/>
    <s v="USD"/>
    <x v="101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x v="102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x v="103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x v="104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x v="105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x v="106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x v="107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x v="108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x v="109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x v="11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x v="111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x v="112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m/>
    <x v="1"/>
    <s v="USD"/>
    <x v="113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x v="114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m/>
    <x v="1"/>
    <s v="USD"/>
    <x v="115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x v="116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x v="117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x v="118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x v="119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x v="33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x v="12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x v="121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x v="122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x v="123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x v="124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x v="125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m/>
    <x v="1"/>
    <s v="USD"/>
    <x v="126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m/>
    <x v="2"/>
    <s v="AUD"/>
    <x v="127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x v="128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x v="129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m/>
    <x v="1"/>
    <s v="USD"/>
    <x v="13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m/>
    <x v="1"/>
    <s v="USD"/>
    <x v="131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m/>
    <x v="5"/>
    <s v="CHF"/>
    <x v="132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x v="133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x v="134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x v="135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m/>
    <x v="1"/>
    <s v="USD"/>
    <x v="136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x v="137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x v="138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x v="139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x v="107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x v="14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x v="141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m/>
    <x v="5"/>
    <s v="CHF"/>
    <x v="142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m/>
    <x v="1"/>
    <s v="USD"/>
    <x v="143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x v="144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x v="145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x v="146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m/>
    <x v="1"/>
    <s v="USD"/>
    <x v="147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x v="148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x v="149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x v="15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x v="151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x v="152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x v="153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x v="154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x v="155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x v="156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m/>
    <x v="1"/>
    <s v="USD"/>
    <x v="157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x v="158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x v="159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m/>
    <x v="1"/>
    <s v="USD"/>
    <x v="16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x v="161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m/>
    <x v="1"/>
    <s v="USD"/>
    <x v="162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x v="163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m/>
    <x v="2"/>
    <s v="AUD"/>
    <x v="164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x v="165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x v="166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x v="167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x v="168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m/>
    <x v="1"/>
    <s v="USD"/>
    <x v="169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x v="17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x v="171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x v="172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x v="173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x v="174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x v="175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x v="176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x v="177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x v="178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x v="179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x v="18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x v="181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m/>
    <x v="1"/>
    <s v="USD"/>
    <x v="182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x v="183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x v="184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x v="185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x v="186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m/>
    <x v="1"/>
    <s v="USD"/>
    <x v="187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x v="188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x v="189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x v="19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x v="191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x v="192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m/>
    <x v="3"/>
    <s v="DKK"/>
    <x v="173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x v="193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x v="194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x v="195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m/>
    <x v="0"/>
    <s v="CAD"/>
    <x v="152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x v="196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x v="197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x v="198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m/>
    <x v="1"/>
    <s v="USD"/>
    <x v="199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m/>
    <x v="1"/>
    <s v="USD"/>
    <x v="2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x v="201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m/>
    <x v="1"/>
    <s v="USD"/>
    <x v="202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x v="203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x v="204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x v="205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x v="206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x v="207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x v="208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x v="209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x v="21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x v="211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x v="212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x v="213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x v="214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m/>
    <x v="1"/>
    <s v="USD"/>
    <x v="215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x v="216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m/>
    <x v="1"/>
    <s v="USD"/>
    <x v="217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x v="218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x v="219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x v="22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m/>
    <x v="1"/>
    <s v="USD"/>
    <x v="221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x v="222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x v="172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x v="223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x v="224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x v="225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x v="226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x v="227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m/>
    <x v="6"/>
    <s v="EUR"/>
    <x v="228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x v="229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x v="23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x v="231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x v="232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m/>
    <x v="1"/>
    <s v="USD"/>
    <x v="233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x v="194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x v="234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x v="235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x v="236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x v="237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x v="238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x v="239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x v="24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m/>
    <x v="2"/>
    <s v="AUD"/>
    <x v="241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x v="242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m/>
    <x v="1"/>
    <s v="USD"/>
    <x v="67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x v="243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x v="244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x v="245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x v="246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x v="247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m/>
    <x v="4"/>
    <s v="GBP"/>
    <x v="248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m/>
    <x v="1"/>
    <s v="USD"/>
    <x v="249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x v="25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m/>
    <x v="1"/>
    <s v="USD"/>
    <x v="251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x v="136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x v="252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x v="253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m/>
    <x v="1"/>
    <s v="USD"/>
    <x v="254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m/>
    <x v="1"/>
    <s v="USD"/>
    <x v="255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x v="256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x v="257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m/>
    <x v="2"/>
    <s v="AUD"/>
    <x v="258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m/>
    <x v="1"/>
    <s v="USD"/>
    <x v="259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x v="26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x v="261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x v="262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x v="263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x v="264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x v="265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x v="266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m/>
    <x v="1"/>
    <s v="USD"/>
    <x v="267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x v="268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x v="269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x v="27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x v="271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x v="272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x v="73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x v="273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x v="274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x v="275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x v="276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x v="277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m/>
    <x v="3"/>
    <s v="DKK"/>
    <x v="278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x v="279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x v="28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x v="281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m/>
    <x v="1"/>
    <s v="USD"/>
    <x v="282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m/>
    <x v="6"/>
    <s v="EUR"/>
    <x v="283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m/>
    <x v="1"/>
    <s v="USD"/>
    <x v="284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x v="285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x v="286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x v="287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x v="288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x v="289"/>
    <n v="1461819600"/>
    <b v="0"/>
    <b v="0"/>
    <x v="0"/>
    <x v="0"/>
    <x v="0"/>
  </r>
  <r>
    <n v="300"/>
    <s v="Cooke PLC"/>
    <s v="Focused executive core"/>
    <n v="100"/>
    <n v="5"/>
    <n v="5"/>
    <x v="0"/>
    <n v="1"/>
    <m/>
    <x v="3"/>
    <s v="DKK"/>
    <x v="29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x v="291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x v="292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x v="293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x v="294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m/>
    <x v="1"/>
    <s v="USD"/>
    <x v="295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x v="296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x v="297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x v="298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x v="299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x v="3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m/>
    <x v="1"/>
    <s v="USD"/>
    <x v="247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m/>
    <x v="1"/>
    <s v="USD"/>
    <x v="244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m/>
    <x v="1"/>
    <s v="USD"/>
    <x v="301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x v="188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x v="302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x v="303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m/>
    <x v="1"/>
    <s v="USD"/>
    <x v="304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x v="305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m/>
    <x v="1"/>
    <s v="USD"/>
    <x v="306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x v="307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x v="308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x v="309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x v="31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x v="311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x v="79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x v="312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x v="313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x v="314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x v="315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x v="316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m/>
    <x v="1"/>
    <s v="USD"/>
    <x v="317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x v="318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x v="319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x v="32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m/>
    <x v="1"/>
    <s v="USD"/>
    <x v="32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x v="321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x v="322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x v="323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x v="324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x v="325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x v="326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x v="327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x v="328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x v="329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x v="33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x v="331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x v="332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x v="333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x v="296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m/>
    <x v="1"/>
    <s v="USD"/>
    <x v="334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x v="335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x v="336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x v="337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x v="338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x v="339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x v="34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x v="341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x v="342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m/>
    <x v="1"/>
    <s v="USD"/>
    <x v="343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x v="344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x v="345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x v="65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x v="346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x v="347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x v="348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x v="349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x v="35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x v="351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x v="352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x v="353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x v="354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x v="355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x v="356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x v="357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x v="358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m/>
    <x v="1"/>
    <s v="USD"/>
    <x v="359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x v="12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m/>
    <x v="1"/>
    <s v="USD"/>
    <x v="36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x v="361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x v="362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x v="363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x v="364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x v="21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x v="365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x v="366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x v="367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x v="368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m/>
    <x v="5"/>
    <s v="CHF"/>
    <x v="369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x v="37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m/>
    <x v="1"/>
    <s v="USD"/>
    <x v="371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m/>
    <x v="1"/>
    <s v="USD"/>
    <x v="287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x v="372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x v="373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x v="374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x v="375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x v="376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m/>
    <x v="1"/>
    <s v="USD"/>
    <x v="377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x v="378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x v="379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m/>
    <x v="1"/>
    <s v="USD"/>
    <x v="38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m/>
    <x v="1"/>
    <s v="USD"/>
    <x v="381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x v="382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x v="125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x v="383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m/>
    <x v="1"/>
    <s v="USD"/>
    <x v="384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x v="385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x v="386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x v="387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x v="388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x v="277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x v="389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x v="39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x v="391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x v="392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x v="393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x v="394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x v="395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x v="396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x v="397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x v="398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x v="399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x v="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x v="116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x v="401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x v="402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x v="403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x v="404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x v="405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x v="406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x v="407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x v="408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x v="409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x v="41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m/>
    <x v="0"/>
    <s v="CAD"/>
    <x v="411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x v="412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x v="413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x v="414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x v="415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x v="416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x v="417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m/>
    <x v="1"/>
    <s v="USD"/>
    <x v="418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x v="419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x v="42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m/>
    <x v="1"/>
    <s v="USD"/>
    <x v="421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x v="422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x v="423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x v="424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x v="425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m/>
    <x v="3"/>
    <s v="DKK"/>
    <x v="426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m/>
    <x v="0"/>
    <s v="CAD"/>
    <x v="427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x v="428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x v="429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x v="411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x v="43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x v="431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x v="432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x v="433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x v="434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x v="435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m/>
    <x v="1"/>
    <s v="USD"/>
    <x v="8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x v="436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m/>
    <x v="1"/>
    <s v="USD"/>
    <x v="385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x v="437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x v="438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x v="439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m/>
    <x v="1"/>
    <s v="USD"/>
    <x v="44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x v="441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m/>
    <x v="1"/>
    <s v="USD"/>
    <x v="442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x v="443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x v="315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m/>
    <x v="4"/>
    <s v="GBP"/>
    <x v="444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x v="445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x v="446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m/>
    <x v="1"/>
    <s v="USD"/>
    <x v="447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x v="448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x v="342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x v="449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m/>
    <x v="1"/>
    <s v="USD"/>
    <x v="45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x v="451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m/>
    <x v="1"/>
    <s v="USD"/>
    <x v="452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x v="453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x v="454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x v="455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m/>
    <x v="4"/>
    <s v="GBP"/>
    <x v="456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x v="457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x v="458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x v="459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x v="46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m/>
    <x v="6"/>
    <s v="EUR"/>
    <x v="461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m/>
    <x v="1"/>
    <s v="USD"/>
    <x v="462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x v="463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x v="464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x v="465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x v="466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x v="467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x v="468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x v="469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x v="47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x v="471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m/>
    <x v="1"/>
    <s v="USD"/>
    <x v="472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x v="473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x v="474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x v="72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x v="443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x v="475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x v="81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x v="476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x v="192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m/>
    <x v="1"/>
    <s v="USD"/>
    <x v="477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m/>
    <x v="2"/>
    <s v="AUD"/>
    <x v="478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x v="479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m/>
    <x v="1"/>
    <s v="USD"/>
    <x v="48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x v="18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x v="481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m/>
    <x v="0"/>
    <s v="CAD"/>
    <x v="482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x v="194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x v="483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x v="484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x v="355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x v="485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x v="486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x v="487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x v="488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x v="489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x v="49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x v="312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x v="491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x v="492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m/>
    <x v="1"/>
    <s v="USD"/>
    <x v="493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x v="494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x v="495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x v="496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x v="497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x v="498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x v="499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x v="5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x v="501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x v="502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x v="503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x v="504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x v="505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x v="506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x v="507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m/>
    <x v="1"/>
    <s v="USD"/>
    <x v="508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x v="509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x v="51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m/>
    <x v="1"/>
    <s v="USD"/>
    <x v="511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m/>
    <x v="1"/>
    <s v="USD"/>
    <x v="512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x v="513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m/>
    <x v="5"/>
    <s v="CHF"/>
    <x v="514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x v="515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x v="516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x v="517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x v="518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m/>
    <x v="3"/>
    <s v="DKK"/>
    <x v="519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m/>
    <x v="1"/>
    <s v="USD"/>
    <x v="52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x v="521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m/>
    <x v="1"/>
    <s v="USD"/>
    <x v="522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x v="523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m/>
    <x v="1"/>
    <s v="USD"/>
    <x v="524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m/>
    <x v="5"/>
    <s v="CHF"/>
    <x v="525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x v="188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x v="526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x v="527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x v="528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x v="522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x v="529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x v="53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x v="531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x v="515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x v="532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x v="533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x v="409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x v="534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x v="53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x v="535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m/>
    <x v="1"/>
    <s v="USD"/>
    <x v="536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x v="537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x v="538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x v="539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x v="54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m/>
    <x v="1"/>
    <s v="USD"/>
    <x v="505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x v="541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x v="542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m/>
    <x v="1"/>
    <s v="USD"/>
    <x v="543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x v="544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x v="35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m/>
    <x v="4"/>
    <s v="GBP"/>
    <x v="152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x v="545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x v="546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x v="547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x v="548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x v="549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x v="55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x v="551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m/>
    <x v="1"/>
    <s v="USD"/>
    <x v="552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x v="462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x v="553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x v="554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m/>
    <x v="4"/>
    <s v="GBP"/>
    <x v="555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m/>
    <x v="1"/>
    <s v="USD"/>
    <x v="548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x v="62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x v="556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x v="557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x v="27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x v="558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x v="559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x v="426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x v="56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x v="561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x v="562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x v="563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x v="564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x v="565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x v="566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m/>
    <x v="4"/>
    <s v="GBP"/>
    <x v="567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m/>
    <x v="1"/>
    <s v="USD"/>
    <x v="568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x v="569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x v="57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x v="571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x v="572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m/>
    <x v="1"/>
    <s v="USD"/>
    <x v="573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x v="574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x v="511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x v="575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x v="576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x v="577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x v="578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x v="579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x v="58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x v="581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m/>
    <x v="1"/>
    <s v="USD"/>
    <x v="582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x v="336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x v="583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m/>
    <x v="1"/>
    <s v="USD"/>
    <x v="584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x v="585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x v="586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m/>
    <x v="1"/>
    <s v="USD"/>
    <x v="587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x v="588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x v="589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x v="59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x v="591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x v="592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x v="593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x v="594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x v="595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m/>
    <x v="1"/>
    <s v="USD"/>
    <x v="596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x v="597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x v="598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m/>
    <x v="1"/>
    <s v="USD"/>
    <x v="599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x v="6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m/>
    <x v="1"/>
    <s v="USD"/>
    <x v="601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x v="602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x v="335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x v="603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x v="604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m/>
    <x v="1"/>
    <s v="USD"/>
    <x v="605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x v="606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x v="65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x v="607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x v="608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x v="609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m/>
    <x v="1"/>
    <s v="USD"/>
    <x v="61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m/>
    <x v="1"/>
    <s v="USD"/>
    <x v="541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x v="611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x v="612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x v="613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x v="614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x v="615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x v="9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x v="616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x v="617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x v="618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x v="619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x v="62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x v="621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x v="622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x v="35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m/>
    <x v="1"/>
    <s v="USD"/>
    <x v="623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x v="624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x v="625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x v="626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m/>
    <x v="1"/>
    <s v="USD"/>
    <x v="627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m/>
    <x v="0"/>
    <s v="CAD"/>
    <x v="628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x v="629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x v="63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m/>
    <x v="1"/>
    <s v="USD"/>
    <x v="631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x v="632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m/>
    <x v="1"/>
    <s v="USD"/>
    <x v="633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x v="634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m/>
    <x v="1"/>
    <s v="USD"/>
    <x v="635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x v="636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x v="637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m/>
    <x v="1"/>
    <s v="USD"/>
    <x v="638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x v="639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x v="64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x v="641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x v="642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m/>
    <x v="1"/>
    <s v="USD"/>
    <x v="23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m/>
    <x v="1"/>
    <s v="USD"/>
    <x v="67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x v="643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x v="644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x v="645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x v="646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x v="626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m/>
    <x v="2"/>
    <s v="AUD"/>
    <x v="647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x v="159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m/>
    <x v="5"/>
    <s v="CHF"/>
    <x v="648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x v="267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x v="649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x v="248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m/>
    <x v="1"/>
    <s v="USD"/>
    <x v="571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m/>
    <x v="1"/>
    <s v="USD"/>
    <x v="65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x v="1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x v="651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m/>
    <x v="1"/>
    <s v="USD"/>
    <x v="652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x v="653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x v="654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m/>
    <x v="1"/>
    <s v="USD"/>
    <x v="655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x v="656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x v="657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m/>
    <x v="1"/>
    <s v="USD"/>
    <x v="265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m/>
    <x v="2"/>
    <s v="AUD"/>
    <x v="658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x v="659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x v="66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x v="661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x v="4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m/>
    <x v="1"/>
    <s v="USD"/>
    <x v="662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x v="663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x v="664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m/>
    <x v="1"/>
    <s v="USD"/>
    <x v="665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x v="666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x v="43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x v="667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x v="668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x v="669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x v="67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x v="671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m/>
    <x v="1"/>
    <s v="USD"/>
    <x v="672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x v="673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m/>
    <x v="1"/>
    <s v="USD"/>
    <x v="674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x v="675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x v="676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m/>
    <x v="1"/>
    <s v="USD"/>
    <x v="342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x v="677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x v="678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x v="679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x v="68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x v="681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m/>
    <x v="4"/>
    <s v="GBP"/>
    <x v="682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x v="683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m/>
    <x v="1"/>
    <s v="USD"/>
    <x v="684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x v="674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x v="685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x v="605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x v="686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x v="687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x v="688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x v="689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m/>
    <x v="6"/>
    <s v="EUR"/>
    <x v="69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x v="691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m/>
    <x v="2"/>
    <s v="AUD"/>
    <x v="692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m/>
    <x v="1"/>
    <s v="USD"/>
    <x v="693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x v="694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x v="695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s v="AUD"/>
    <x v="123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x v="696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m/>
    <x v="1"/>
    <s v="USD"/>
    <x v="626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x v="697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x v="698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x v="699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x v="7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x v="701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m/>
    <x v="6"/>
    <s v="EUR"/>
    <x v="702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x v="703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x v="704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x v="431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x v="705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x v="706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x v="707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x v="708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x v="709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x v="71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x v="711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x v="157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x v="63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x v="712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x v="93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x v="713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x v="714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x v="715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m/>
    <x v="1"/>
    <s v="USD"/>
    <x v="716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x v="448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m/>
    <x v="1"/>
    <s v="USD"/>
    <x v="717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x v="718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x v="719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x v="72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m/>
    <x v="1"/>
    <s v="USD"/>
    <x v="721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m/>
    <x v="4"/>
    <s v="GBP"/>
    <x v="722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m/>
    <x v="5"/>
    <s v="CHF"/>
    <x v="139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x v="723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x v="704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x v="724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x v="725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m/>
    <x v="2"/>
    <s v="AUD"/>
    <x v="66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m/>
    <x v="1"/>
    <s v="USD"/>
    <x v="726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m/>
    <x v="1"/>
    <s v="USD"/>
    <x v="727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x v="728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x v="729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m/>
    <x v="1"/>
    <s v="USD"/>
    <x v="73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x v="731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x v="78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m/>
    <x v="1"/>
    <s v="USD"/>
    <x v="732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m/>
    <x v="3"/>
    <s v="DKK"/>
    <x v="733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x v="734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x v="406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x v="735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m/>
    <x v="1"/>
    <s v="USD"/>
    <x v="736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x v="737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x v="192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x v="738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x v="739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x v="613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x v="74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m/>
    <x v="4"/>
    <s v="GBP"/>
    <x v="145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x v="741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x v="742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x v="202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m/>
    <x v="1"/>
    <s v="USD"/>
    <x v="743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x v="744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x v="745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x v="746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x v="747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x v="362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x v="748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m/>
    <x v="1"/>
    <s v="USD"/>
    <x v="749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x v="643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m/>
    <x v="1"/>
    <s v="USD"/>
    <x v="75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x v="751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x v="752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x v="753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x v="754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x v="755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x v="756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x v="757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m/>
    <x v="1"/>
    <s v="USD"/>
    <x v="758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x v="759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x v="76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x v="761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m/>
    <x v="1"/>
    <s v="USD"/>
    <x v="762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x v="444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x v="763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x v="764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x v="765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m/>
    <x v="2"/>
    <s v="AUD"/>
    <x v="766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m/>
    <x v="1"/>
    <s v="USD"/>
    <x v="767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x v="768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x v="769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x v="77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m/>
    <x v="1"/>
    <s v="USD"/>
    <x v="771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x v="772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x v="773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x v="774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x v="775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x v="776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x v="777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x v="778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x v="779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x v="78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x v="335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x v="535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m/>
    <x v="2"/>
    <s v="AUD"/>
    <x v="27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x v="781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x v="782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x v="783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x v="784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x v="785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x v="786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x v="787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x v="788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x v="33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m/>
    <x v="1"/>
    <s v="USD"/>
    <x v="789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x v="79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x v="791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m/>
    <x v="1"/>
    <s v="USD"/>
    <x v="792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x v="793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x v="794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x v="795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m/>
    <x v="1"/>
    <s v="USD"/>
    <x v="796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x v="797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x v="798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x v="799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x v="8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m/>
    <x v="4"/>
    <s v="GBP"/>
    <x v="801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x v="802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x v="803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m/>
    <x v="1"/>
    <s v="USD"/>
    <x v="212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x v="804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x v="805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m/>
    <x v="1"/>
    <s v="USD"/>
    <x v="806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x v="807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x v="722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x v="477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x v="259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x v="9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x v="808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x v="809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x v="444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x v="384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x v="81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x v="811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m/>
    <x v="1"/>
    <s v="USD"/>
    <x v="812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x v="813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x v="814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x v="8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x v="815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m/>
    <x v="4"/>
    <s v="GBP"/>
    <x v="816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m/>
    <x v="5"/>
    <s v="CHF"/>
    <x v="474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m/>
    <x v="2"/>
    <s v="AUD"/>
    <x v="817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x v="818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x v="819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x v="609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m/>
    <x v="1"/>
    <s v="USD"/>
    <x v="547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x v="82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x v="821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m/>
    <x v="1"/>
    <s v="USD"/>
    <x v="151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x v="822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x v="823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x v="824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x v="825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x v="826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x v="827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x v="828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x v="829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x v="83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m/>
    <x v="1"/>
    <s v="USD"/>
    <x v="831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x v="832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m/>
    <x v="1"/>
    <s v="USD"/>
    <x v="833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x v="834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m/>
    <x v="0"/>
    <s v="CAD"/>
    <x v="835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x v="836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m/>
    <x v="2"/>
    <s v="AUD"/>
    <x v="837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x v="219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m/>
    <x v="2"/>
    <s v="AUD"/>
    <x v="365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x v="838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x v="839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x v="84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m/>
    <x v="1"/>
    <s v="USD"/>
    <x v="841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x v="842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m/>
    <x v="1"/>
    <s v="USD"/>
    <x v="843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x v="844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x v="845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m/>
    <x v="1"/>
    <s v="USD"/>
    <x v="846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s v="AUD"/>
    <x v="11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m/>
    <x v="1"/>
    <s v="USD"/>
    <x v="847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x v="848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x v="849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x v="78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x v="14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x v="85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x v="851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x v="852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x v="853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x v="854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m/>
    <x v="4"/>
    <s v="GBP"/>
    <x v="67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x v="855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x v="107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x v="344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m/>
    <x v="1"/>
    <s v="USD"/>
    <x v="856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x v="857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m/>
    <x v="1"/>
    <s v="USD"/>
    <x v="858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x v="859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x v="86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x v="17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x v="861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x v="862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x v="863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x v="864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x v="527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x v="865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m/>
    <x v="1"/>
    <s v="USD"/>
    <x v="866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x v="867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x v="868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x v="105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m/>
    <x v="1"/>
    <s v="USD"/>
    <x v="481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x v="253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x v="869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x v="864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x v="843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x v="289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x v="87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m/>
    <x v="1"/>
    <s v="USD"/>
    <x v="871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x v="872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x v="873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x v="874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x v="875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m/>
    <x v="6"/>
    <s v="EUR"/>
    <x v="876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x v="877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x v="878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43983.1"/>
    <s v="CA"/>
    <s v="CAD"/>
    <x v="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44027.027027027027"/>
    <s v="US"/>
    <s v="USD"/>
    <x v="1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71974"/>
    <s v="AU"/>
    <s v="AUD"/>
    <x v="2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m/>
    <s v="US"/>
    <s v="USD"/>
    <x v="3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m/>
    <s v="US"/>
    <s v="USD"/>
    <x v="4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m/>
    <s v="DK"/>
    <s v="DKK"/>
    <x v="5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m/>
    <s v="GB"/>
    <s v="GBP"/>
    <x v="6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m/>
    <s v="DK"/>
    <s v="DKK"/>
    <x v="7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m/>
    <s v="DK"/>
    <s v="DKK"/>
    <x v="8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m/>
    <s v="US"/>
    <s v="USD"/>
    <x v="9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m/>
    <s v="US"/>
    <s v="USD"/>
    <x v="1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m/>
    <s v="US"/>
    <s v="USD"/>
    <x v="11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m/>
    <s v="US"/>
    <s v="USD"/>
    <x v="12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m/>
    <s v="US"/>
    <s v="USD"/>
    <x v="13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m/>
    <s v="US"/>
    <s v="USD"/>
    <x v="14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m/>
    <s v="US"/>
    <s v="USD"/>
    <x v="15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m/>
    <s v="US"/>
    <s v="USD"/>
    <x v="16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m/>
    <s v="US"/>
    <s v="USD"/>
    <x v="17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m/>
    <s v="US"/>
    <s v="USD"/>
    <x v="18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m/>
    <s v="US"/>
    <s v="USD"/>
    <x v="19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m/>
    <s v="US"/>
    <s v="USD"/>
    <x v="2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m/>
    <s v="US"/>
    <s v="USD"/>
    <x v="21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m/>
    <s v="US"/>
    <s v="USD"/>
    <x v="22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m/>
    <s v="GB"/>
    <s v="GBP"/>
    <x v="23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m/>
    <s v="US"/>
    <s v="USD"/>
    <x v="24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m/>
    <s v="US"/>
    <s v="USD"/>
    <x v="25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m/>
    <s v="US"/>
    <s v="USD"/>
    <x v="26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m/>
    <s v="US"/>
    <s v="USD"/>
    <x v="27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m/>
    <s v="US"/>
    <s v="USD"/>
    <x v="28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m/>
    <s v="CH"/>
    <s v="CHF"/>
    <x v="29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m/>
    <s v="US"/>
    <s v="USD"/>
    <x v="3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m/>
    <s v="GB"/>
    <s v="GBP"/>
    <x v="31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m/>
    <s v="IT"/>
    <s v="EUR"/>
    <x v="32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m/>
    <s v="US"/>
    <s v="USD"/>
    <x v="33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m/>
    <s v="US"/>
    <s v="USD"/>
    <x v="34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m/>
    <s v="DK"/>
    <s v="DKK"/>
    <x v="35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m/>
    <s v="US"/>
    <s v="USD"/>
    <x v="36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m/>
    <s v="US"/>
    <s v="USD"/>
    <x v="37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m/>
    <s v="US"/>
    <s v="USD"/>
    <x v="38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m/>
    <s v="DK"/>
    <s v="DKK"/>
    <x v="39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m/>
    <s v="US"/>
    <s v="USD"/>
    <x v="4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m/>
    <s v="IT"/>
    <s v="EUR"/>
    <x v="41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m/>
    <s v="US"/>
    <s v="USD"/>
    <x v="42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m/>
    <s v="US"/>
    <s v="USD"/>
    <x v="43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m/>
    <s v="DK"/>
    <s v="DKK"/>
    <x v="44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m/>
    <s v="US"/>
    <s v="USD"/>
    <x v="45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m/>
    <s v="US"/>
    <s v="USD"/>
    <x v="46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m/>
    <s v="US"/>
    <s v="USD"/>
    <x v="47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m/>
    <s v="US"/>
    <s v="USD"/>
    <x v="48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m/>
    <s v="US"/>
    <s v="USD"/>
    <x v="49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m/>
    <s v="IT"/>
    <s v="EUR"/>
    <x v="5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m/>
    <s v="GB"/>
    <s v="GBP"/>
    <x v="51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m/>
    <s v="US"/>
    <s v="USD"/>
    <x v="52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m/>
    <s v="US"/>
    <s v="USD"/>
    <x v="53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m/>
    <s v="US"/>
    <s v="USD"/>
    <x v="54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m/>
    <s v="US"/>
    <s v="USD"/>
    <x v="55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m/>
    <s v="US"/>
    <s v="USD"/>
    <x v="56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m/>
    <s v="US"/>
    <s v="USD"/>
    <x v="57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m/>
    <s v="US"/>
    <s v="USD"/>
    <x v="58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m/>
    <s v="US"/>
    <s v="USD"/>
    <x v="59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m/>
    <s v="CA"/>
    <s v="CAD"/>
    <x v="6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m/>
    <s v="CA"/>
    <s v="CAD"/>
    <x v="61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m/>
    <s v="US"/>
    <s v="USD"/>
    <x v="62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m/>
    <s v="US"/>
    <s v="USD"/>
    <x v="63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m/>
    <s v="US"/>
    <s v="USD"/>
    <x v="64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m/>
    <s v="US"/>
    <s v="USD"/>
    <x v="65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m/>
    <s v="US"/>
    <s v="USD"/>
    <x v="66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m/>
    <s v="GB"/>
    <s v="GBP"/>
    <x v="67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m/>
    <s v="IT"/>
    <s v="EUR"/>
    <x v="68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m/>
    <s v="US"/>
    <s v="USD"/>
    <x v="69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m/>
    <s v="IT"/>
    <s v="EUR"/>
    <x v="7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m/>
    <s v="US"/>
    <s v="USD"/>
    <x v="71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m/>
    <s v="US"/>
    <s v="USD"/>
    <x v="72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m/>
    <s v="US"/>
    <s v="USD"/>
    <x v="73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m/>
    <s v="GB"/>
    <s v="GBP"/>
    <x v="74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m/>
    <s v="US"/>
    <s v="USD"/>
    <x v="75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m/>
    <s v="US"/>
    <s v="USD"/>
    <x v="76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m/>
    <s v="US"/>
    <s v="USD"/>
    <x v="77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m/>
    <s v="US"/>
    <s v="USD"/>
    <x v="78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m/>
    <s v="US"/>
    <s v="USD"/>
    <x v="79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m/>
    <s v="US"/>
    <s v="USD"/>
    <x v="8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m/>
    <s v="US"/>
    <s v="USD"/>
    <x v="81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m/>
    <s v="GB"/>
    <s v="GBP"/>
    <x v="82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m/>
    <s v="US"/>
    <s v="USD"/>
    <x v="83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m/>
    <s v="US"/>
    <s v="USD"/>
    <x v="84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m/>
    <s v="AU"/>
    <s v="AUD"/>
    <x v="85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m/>
    <s v="US"/>
    <s v="USD"/>
    <x v="86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m/>
    <s v="AU"/>
    <s v="AUD"/>
    <x v="87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m/>
    <s v="US"/>
    <s v="USD"/>
    <x v="88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m/>
    <s v="US"/>
    <s v="USD"/>
    <x v="89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m/>
    <s v="US"/>
    <s v="USD"/>
    <x v="9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m/>
    <s v="IT"/>
    <s v="EUR"/>
    <x v="91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m/>
    <s v="CH"/>
    <s v="CHF"/>
    <x v="92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m/>
    <s v="US"/>
    <s v="USD"/>
    <x v="93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m/>
    <s v="GB"/>
    <s v="GBP"/>
    <x v="94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m/>
    <s v="US"/>
    <s v="USD"/>
    <x v="95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m/>
    <s v="US"/>
    <s v="USD"/>
    <x v="96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m/>
    <s v="US"/>
    <s v="USD"/>
    <x v="48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m/>
    <s v="AU"/>
    <s v="AUD"/>
    <x v="97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m/>
    <s v="US"/>
    <s v="USD"/>
    <x v="98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m/>
    <s v="US"/>
    <s v="USD"/>
    <x v="99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m/>
    <s v="US"/>
    <s v="USD"/>
    <x v="1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m/>
    <s v="US"/>
    <s v="USD"/>
    <x v="101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m/>
    <s v="IT"/>
    <s v="EUR"/>
    <x v="102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m/>
    <s v="US"/>
    <s v="USD"/>
    <x v="103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m/>
    <s v="US"/>
    <s v="USD"/>
    <x v="104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m/>
    <s v="US"/>
    <s v="USD"/>
    <x v="105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m/>
    <s v="US"/>
    <s v="USD"/>
    <x v="106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m/>
    <s v="US"/>
    <s v="USD"/>
    <x v="107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m/>
    <s v="US"/>
    <s v="USD"/>
    <x v="108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m/>
    <s v="US"/>
    <s v="USD"/>
    <x v="109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m/>
    <s v="US"/>
    <s v="USD"/>
    <x v="11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m/>
    <s v="AU"/>
    <s v="AUD"/>
    <x v="111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m/>
    <s v="US"/>
    <s v="USD"/>
    <x v="112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m/>
    <s v="US"/>
    <s v="USD"/>
    <x v="113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m/>
    <s v="IT"/>
    <s v="EUR"/>
    <x v="114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m/>
    <s v="US"/>
    <s v="USD"/>
    <x v="115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m/>
    <s v="US"/>
    <s v="USD"/>
    <x v="116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m/>
    <s v="US"/>
    <s v="USD"/>
    <x v="117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m/>
    <s v="US"/>
    <s v="USD"/>
    <x v="118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m/>
    <s v="US"/>
    <s v="USD"/>
    <x v="119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m/>
    <s v="US"/>
    <s v="USD"/>
    <x v="33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m/>
    <s v="US"/>
    <s v="USD"/>
    <x v="12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m/>
    <s v="CA"/>
    <s v="CAD"/>
    <x v="121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m/>
    <s v="IT"/>
    <s v="EUR"/>
    <x v="122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m/>
    <s v="US"/>
    <s v="USD"/>
    <x v="123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m/>
    <s v="US"/>
    <s v="USD"/>
    <x v="124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m/>
    <s v="CA"/>
    <s v="CAD"/>
    <x v="125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m/>
    <s v="US"/>
    <s v="USD"/>
    <x v="126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m/>
    <s v="AU"/>
    <s v="AUD"/>
    <x v="127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m/>
    <s v="DK"/>
    <s v="DKK"/>
    <x v="128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m/>
    <s v="GB"/>
    <s v="GBP"/>
    <x v="129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m/>
    <s v="US"/>
    <s v="USD"/>
    <x v="13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m/>
    <s v="US"/>
    <s v="USD"/>
    <x v="131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m/>
    <s v="CH"/>
    <s v="CHF"/>
    <x v="132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m/>
    <s v="US"/>
    <s v="USD"/>
    <x v="133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m/>
    <s v="US"/>
    <s v="USD"/>
    <x v="134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m/>
    <s v="US"/>
    <s v="USD"/>
    <x v="135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m/>
    <s v="US"/>
    <s v="USD"/>
    <x v="136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m/>
    <s v="US"/>
    <s v="USD"/>
    <x v="137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m/>
    <s v="US"/>
    <s v="USD"/>
    <x v="138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m/>
    <s v="US"/>
    <s v="USD"/>
    <x v="139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m/>
    <s v="US"/>
    <s v="USD"/>
    <x v="107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m/>
    <s v="US"/>
    <s v="USD"/>
    <x v="14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m/>
    <s v="US"/>
    <s v="USD"/>
    <x v="141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m/>
    <s v="CH"/>
    <s v="CHF"/>
    <x v="142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m/>
    <s v="US"/>
    <s v="USD"/>
    <x v="143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m/>
    <s v="US"/>
    <s v="USD"/>
    <x v="144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m/>
    <s v="US"/>
    <s v="USD"/>
    <x v="145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m/>
    <s v="US"/>
    <s v="USD"/>
    <x v="146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m/>
    <s v="US"/>
    <s v="USD"/>
    <x v="147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m/>
    <s v="US"/>
    <s v="USD"/>
    <x v="148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m/>
    <s v="US"/>
    <s v="USD"/>
    <x v="149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m/>
    <s v="US"/>
    <s v="USD"/>
    <x v="15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m/>
    <s v="US"/>
    <s v="USD"/>
    <x v="151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m/>
    <s v="US"/>
    <s v="USD"/>
    <x v="152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m/>
    <s v="AU"/>
    <s v="AUD"/>
    <x v="153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m/>
    <s v="AU"/>
    <s v="AUD"/>
    <x v="154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m/>
    <s v="US"/>
    <s v="USD"/>
    <x v="155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m/>
    <s v="US"/>
    <s v="USD"/>
    <x v="156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m/>
    <s v="US"/>
    <s v="USD"/>
    <x v="157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m/>
    <s v="US"/>
    <s v="USD"/>
    <x v="158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m/>
    <s v="CH"/>
    <s v="CHF"/>
    <x v="159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m/>
    <s v="US"/>
    <s v="USD"/>
    <x v="16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m/>
    <s v="US"/>
    <s v="USD"/>
    <x v="161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m/>
    <s v="US"/>
    <s v="USD"/>
    <x v="162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m/>
    <s v="US"/>
    <s v="USD"/>
    <x v="163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m/>
    <s v="AU"/>
    <s v="AUD"/>
    <x v="164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m/>
    <s v="DK"/>
    <s v="DKK"/>
    <x v="165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m/>
    <s v="US"/>
    <s v="USD"/>
    <x v="166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m/>
    <s v="US"/>
    <s v="USD"/>
    <x v="167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m/>
    <s v="US"/>
    <s v="USD"/>
    <x v="168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m/>
    <s v="US"/>
    <s v="USD"/>
    <x v="169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m/>
    <s v="US"/>
    <s v="USD"/>
    <x v="17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m/>
    <s v="US"/>
    <s v="USD"/>
    <x v="171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m/>
    <s v="US"/>
    <s v="USD"/>
    <x v="172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m/>
    <s v="US"/>
    <s v="USD"/>
    <x v="173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m/>
    <s v="US"/>
    <s v="USD"/>
    <x v="174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m/>
    <s v="US"/>
    <s v="USD"/>
    <x v="175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m/>
    <s v="CA"/>
    <s v="CAD"/>
    <x v="176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m/>
    <s v="AU"/>
    <s v="AUD"/>
    <x v="177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m/>
    <s v="US"/>
    <s v="USD"/>
    <x v="178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m/>
    <s v="DK"/>
    <s v="DKK"/>
    <x v="179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m/>
    <s v="CA"/>
    <s v="CAD"/>
    <x v="18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m/>
    <s v="US"/>
    <s v="USD"/>
    <x v="181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m/>
    <s v="US"/>
    <s v="USD"/>
    <x v="182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m/>
    <s v="US"/>
    <s v="USD"/>
    <x v="183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m/>
    <s v="CA"/>
    <s v="CAD"/>
    <x v="184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m/>
    <s v="IT"/>
    <s v="EUR"/>
    <x v="185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m/>
    <s v="US"/>
    <s v="USD"/>
    <x v="186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m/>
    <s v="US"/>
    <s v="USD"/>
    <x v="187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m/>
    <s v="IT"/>
    <s v="EUR"/>
    <x v="188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m/>
    <s v="US"/>
    <s v="USD"/>
    <x v="189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m/>
    <s v="US"/>
    <s v="USD"/>
    <x v="19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m/>
    <s v="US"/>
    <s v="USD"/>
    <x v="191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m/>
    <s v="US"/>
    <s v="USD"/>
    <x v="192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m/>
    <s v="DK"/>
    <s v="DKK"/>
    <x v="173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m/>
    <s v="US"/>
    <s v="USD"/>
    <x v="193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m/>
    <s v="US"/>
    <s v="USD"/>
    <x v="194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m/>
    <s v="US"/>
    <s v="USD"/>
    <x v="195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m/>
    <s v="CA"/>
    <s v="CAD"/>
    <x v="152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m/>
    <s v="US"/>
    <s v="USD"/>
    <x v="196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m/>
    <s v="US"/>
    <s v="USD"/>
    <x v="197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m/>
    <s v="AU"/>
    <s v="AUD"/>
    <x v="198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m/>
    <s v="US"/>
    <s v="USD"/>
    <x v="199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m/>
    <s v="US"/>
    <s v="USD"/>
    <x v="2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m/>
    <s v="US"/>
    <s v="USD"/>
    <x v="201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m/>
    <s v="US"/>
    <s v="USD"/>
    <x v="202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m/>
    <s v="US"/>
    <s v="USD"/>
    <x v="203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m/>
    <s v="AU"/>
    <s v="AUD"/>
    <x v="204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m/>
    <s v="DK"/>
    <s v="DKK"/>
    <x v="205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m/>
    <s v="US"/>
    <s v="USD"/>
    <x v="206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m/>
    <s v="US"/>
    <s v="USD"/>
    <x v="207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m/>
    <s v="US"/>
    <s v="USD"/>
    <x v="208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m/>
    <s v="US"/>
    <s v="USD"/>
    <x v="209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m/>
    <s v="US"/>
    <s v="USD"/>
    <x v="21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m/>
    <s v="US"/>
    <s v="USD"/>
    <x v="211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m/>
    <s v="US"/>
    <s v="USD"/>
    <x v="212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m/>
    <s v="GB"/>
    <s v="GBP"/>
    <x v="213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m/>
    <s v="US"/>
    <s v="USD"/>
    <x v="214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m/>
    <s v="US"/>
    <s v="USD"/>
    <x v="215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m/>
    <s v="US"/>
    <s v="USD"/>
    <x v="216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m/>
    <s v="US"/>
    <s v="USD"/>
    <x v="217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m/>
    <s v="US"/>
    <s v="USD"/>
    <x v="218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m/>
    <s v="US"/>
    <s v="USD"/>
    <x v="219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m/>
    <s v="US"/>
    <s v="USD"/>
    <x v="22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m/>
    <s v="US"/>
    <s v="USD"/>
    <x v="221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m/>
    <s v="US"/>
    <s v="USD"/>
    <x v="222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m/>
    <s v="US"/>
    <s v="USD"/>
    <x v="172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m/>
    <s v="US"/>
    <s v="USD"/>
    <x v="223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m/>
    <s v="US"/>
    <s v="USD"/>
    <x v="224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m/>
    <s v="US"/>
    <s v="USD"/>
    <x v="225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m/>
    <s v="US"/>
    <s v="USD"/>
    <x v="226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m/>
    <s v="US"/>
    <s v="USD"/>
    <x v="227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m/>
    <s v="IT"/>
    <s v="EUR"/>
    <x v="228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m/>
    <s v="US"/>
    <s v="USD"/>
    <x v="229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m/>
    <s v="AU"/>
    <s v="AUD"/>
    <x v="23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m/>
    <s v="US"/>
    <s v="USD"/>
    <x v="231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m/>
    <s v="DK"/>
    <s v="DKK"/>
    <x v="232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m/>
    <s v="US"/>
    <s v="USD"/>
    <x v="233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m/>
    <s v="US"/>
    <s v="USD"/>
    <x v="194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m/>
    <s v="AU"/>
    <s v="AUD"/>
    <x v="234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m/>
    <s v="US"/>
    <s v="USD"/>
    <x v="235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m/>
    <s v="US"/>
    <s v="USD"/>
    <x v="236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m/>
    <s v="US"/>
    <s v="USD"/>
    <x v="237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m/>
    <s v="US"/>
    <s v="USD"/>
    <x v="238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m/>
    <s v="US"/>
    <s v="USD"/>
    <x v="239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m/>
    <s v="US"/>
    <s v="USD"/>
    <x v="24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m/>
    <s v="AU"/>
    <s v="AUD"/>
    <x v="241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m/>
    <s v="US"/>
    <s v="USD"/>
    <x v="242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m/>
    <s v="US"/>
    <s v="USD"/>
    <x v="67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m/>
    <s v="US"/>
    <s v="USD"/>
    <x v="243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m/>
    <s v="US"/>
    <s v="USD"/>
    <x v="244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m/>
    <s v="CA"/>
    <s v="CAD"/>
    <x v="245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m/>
    <s v="US"/>
    <s v="USD"/>
    <x v="246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m/>
    <s v="US"/>
    <s v="USD"/>
    <x v="247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m/>
    <s v="GB"/>
    <s v="GBP"/>
    <x v="248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m/>
    <s v="US"/>
    <s v="USD"/>
    <x v="249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m/>
    <s v="US"/>
    <s v="USD"/>
    <x v="25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m/>
    <s v="US"/>
    <s v="USD"/>
    <x v="251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m/>
    <s v="US"/>
    <s v="USD"/>
    <x v="136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m/>
    <s v="US"/>
    <s v="USD"/>
    <x v="252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m/>
    <s v="US"/>
    <s v="USD"/>
    <x v="253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m/>
    <s v="US"/>
    <s v="USD"/>
    <x v="254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m/>
    <s v="US"/>
    <s v="USD"/>
    <x v="255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m/>
    <s v="US"/>
    <s v="USD"/>
    <x v="256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m/>
    <s v="IT"/>
    <s v="EUR"/>
    <x v="257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m/>
    <s v="AU"/>
    <s v="AUD"/>
    <x v="258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m/>
    <s v="US"/>
    <s v="USD"/>
    <x v="259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m/>
    <s v="US"/>
    <s v="USD"/>
    <x v="26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m/>
    <s v="US"/>
    <s v="USD"/>
    <x v="261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m/>
    <s v="US"/>
    <s v="USD"/>
    <x v="262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m/>
    <s v="US"/>
    <s v="USD"/>
    <x v="263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m/>
    <s v="CA"/>
    <s v="CAD"/>
    <x v="264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m/>
    <s v="US"/>
    <s v="USD"/>
    <x v="265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m/>
    <s v="US"/>
    <s v="USD"/>
    <x v="266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m/>
    <s v="US"/>
    <s v="USD"/>
    <x v="267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m/>
    <s v="US"/>
    <s v="USD"/>
    <x v="268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m/>
    <s v="US"/>
    <s v="USD"/>
    <x v="269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m/>
    <s v="US"/>
    <s v="USD"/>
    <x v="27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m/>
    <s v="US"/>
    <s v="USD"/>
    <x v="271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m/>
    <s v="US"/>
    <s v="USD"/>
    <x v="272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m/>
    <s v="US"/>
    <s v="USD"/>
    <x v="73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m/>
    <s v="DK"/>
    <s v="DKK"/>
    <x v="273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m/>
    <s v="US"/>
    <s v="USD"/>
    <x v="274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m/>
    <s v="US"/>
    <s v="USD"/>
    <x v="275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m/>
    <s v="US"/>
    <s v="USD"/>
    <x v="276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m/>
    <s v="US"/>
    <s v="USD"/>
    <x v="277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m/>
    <s v="DK"/>
    <s v="DKK"/>
    <x v="278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m/>
    <s v="CA"/>
    <s v="CAD"/>
    <x v="279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m/>
    <s v="US"/>
    <s v="USD"/>
    <x v="28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m/>
    <s v="US"/>
    <s v="USD"/>
    <x v="281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m/>
    <s v="US"/>
    <s v="USD"/>
    <x v="282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m/>
    <s v="IT"/>
    <s v="EUR"/>
    <x v="283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m/>
    <s v="US"/>
    <s v="USD"/>
    <x v="284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m/>
    <s v="CH"/>
    <s v="CHF"/>
    <x v="285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m/>
    <s v="AU"/>
    <s v="AUD"/>
    <x v="286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m/>
    <s v="AU"/>
    <s v="AUD"/>
    <x v="287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m/>
    <s v="US"/>
    <s v="USD"/>
    <x v="288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m/>
    <s v="US"/>
    <s v="USD"/>
    <x v="289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m/>
    <s v="DK"/>
    <s v="DKK"/>
    <x v="29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m/>
    <s v="US"/>
    <s v="USD"/>
    <x v="291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m/>
    <s v="US"/>
    <s v="USD"/>
    <x v="292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m/>
    <s v="US"/>
    <s v="USD"/>
    <x v="293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m/>
    <s v="US"/>
    <s v="USD"/>
    <x v="294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m/>
    <s v="US"/>
    <s v="USD"/>
    <x v="295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m/>
    <s v="US"/>
    <s v="USD"/>
    <x v="296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m/>
    <s v="DK"/>
    <s v="DKK"/>
    <x v="297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m/>
    <s v="US"/>
    <s v="USD"/>
    <x v="298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m/>
    <s v="US"/>
    <s v="USD"/>
    <x v="299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m/>
    <s v="US"/>
    <s v="USD"/>
    <x v="3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m/>
    <s v="US"/>
    <s v="USD"/>
    <x v="247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m/>
    <s v="US"/>
    <s v="USD"/>
    <x v="244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m/>
    <s v="US"/>
    <s v="USD"/>
    <x v="301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m/>
    <s v="US"/>
    <s v="USD"/>
    <x v="188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m/>
    <s v="US"/>
    <s v="USD"/>
    <x v="302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m/>
    <s v="IT"/>
    <s v="EUR"/>
    <x v="303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m/>
    <s v="US"/>
    <s v="USD"/>
    <x v="304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m/>
    <s v="US"/>
    <s v="USD"/>
    <x v="305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m/>
    <s v="US"/>
    <s v="USD"/>
    <x v="306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m/>
    <s v="US"/>
    <s v="USD"/>
    <x v="307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m/>
    <s v="US"/>
    <s v="USD"/>
    <x v="308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m/>
    <s v="US"/>
    <s v="USD"/>
    <x v="309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m/>
    <s v="GB"/>
    <s v="GBP"/>
    <x v="31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m/>
    <s v="US"/>
    <s v="USD"/>
    <x v="311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m/>
    <s v="US"/>
    <s v="USD"/>
    <x v="79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m/>
    <s v="US"/>
    <s v="USD"/>
    <x v="312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m/>
    <s v="US"/>
    <s v="USD"/>
    <x v="313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m/>
    <s v="US"/>
    <s v="USD"/>
    <x v="314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m/>
    <s v="US"/>
    <s v="USD"/>
    <x v="315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m/>
    <s v="GB"/>
    <s v="GBP"/>
    <x v="316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m/>
    <s v="US"/>
    <s v="USD"/>
    <x v="317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m/>
    <s v="US"/>
    <s v="USD"/>
    <x v="318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m/>
    <s v="US"/>
    <s v="USD"/>
    <x v="319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m/>
    <s v="US"/>
    <s v="USD"/>
    <x v="32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m/>
    <s v="US"/>
    <s v="USD"/>
    <x v="32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m/>
    <s v="US"/>
    <s v="USD"/>
    <x v="321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m/>
    <s v="US"/>
    <s v="USD"/>
    <x v="322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m/>
    <s v="US"/>
    <s v="USD"/>
    <x v="323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m/>
    <s v="CA"/>
    <s v="CAD"/>
    <x v="324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m/>
    <s v="US"/>
    <s v="USD"/>
    <x v="325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m/>
    <s v="US"/>
    <s v="USD"/>
    <x v="326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m/>
    <s v="US"/>
    <s v="USD"/>
    <x v="327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m/>
    <s v="US"/>
    <s v="USD"/>
    <x v="328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m/>
    <s v="US"/>
    <s v="USD"/>
    <x v="329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m/>
    <s v="GB"/>
    <s v="GBP"/>
    <x v="33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m/>
    <s v="US"/>
    <s v="USD"/>
    <x v="331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m/>
    <s v="US"/>
    <s v="USD"/>
    <x v="332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m/>
    <s v="US"/>
    <s v="USD"/>
    <x v="333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m/>
    <s v="US"/>
    <s v="USD"/>
    <x v="296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m/>
    <s v="US"/>
    <s v="USD"/>
    <x v="334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m/>
    <s v="US"/>
    <s v="USD"/>
    <x v="335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m/>
    <s v="CA"/>
    <s v="CAD"/>
    <x v="336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m/>
    <s v="US"/>
    <s v="USD"/>
    <x v="337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m/>
    <s v="DK"/>
    <s v="DKK"/>
    <x v="338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m/>
    <s v="US"/>
    <s v="USD"/>
    <x v="339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m/>
    <s v="IT"/>
    <s v="EUR"/>
    <x v="34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m/>
    <s v="US"/>
    <s v="USD"/>
    <x v="341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m/>
    <s v="CA"/>
    <s v="CAD"/>
    <x v="342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m/>
    <s v="US"/>
    <s v="USD"/>
    <x v="343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m/>
    <s v="GB"/>
    <s v="GBP"/>
    <x v="344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m/>
    <s v="US"/>
    <s v="USD"/>
    <x v="345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m/>
    <s v="US"/>
    <s v="USD"/>
    <x v="65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m/>
    <s v="US"/>
    <s v="USD"/>
    <x v="346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m/>
    <s v="US"/>
    <s v="USD"/>
    <x v="347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m/>
    <s v="AU"/>
    <s v="AUD"/>
    <x v="348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m/>
    <s v="US"/>
    <s v="USD"/>
    <x v="349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m/>
    <s v="US"/>
    <s v="USD"/>
    <x v="35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m/>
    <s v="GB"/>
    <s v="GBP"/>
    <x v="351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m/>
    <s v="US"/>
    <s v="USD"/>
    <x v="352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m/>
    <s v="US"/>
    <s v="USD"/>
    <x v="353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m/>
    <s v="US"/>
    <s v="USD"/>
    <x v="354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m/>
    <s v="US"/>
    <s v="USD"/>
    <x v="355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m/>
    <s v="US"/>
    <s v="USD"/>
    <x v="356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m/>
    <s v="US"/>
    <s v="USD"/>
    <x v="357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m/>
    <s v="US"/>
    <s v="USD"/>
    <x v="358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m/>
    <s v="US"/>
    <s v="USD"/>
    <x v="359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m/>
    <s v="US"/>
    <s v="USD"/>
    <x v="12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m/>
    <s v="US"/>
    <s v="USD"/>
    <x v="36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m/>
    <s v="GB"/>
    <s v="GBP"/>
    <x v="361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m/>
    <s v="US"/>
    <s v="USD"/>
    <x v="362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m/>
    <s v="US"/>
    <s v="USD"/>
    <x v="363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m/>
    <s v="US"/>
    <s v="USD"/>
    <x v="364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m/>
    <s v="US"/>
    <s v="USD"/>
    <x v="21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m/>
    <s v="US"/>
    <s v="USD"/>
    <x v="365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m/>
    <s v="US"/>
    <s v="USD"/>
    <x v="366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m/>
    <s v="US"/>
    <s v="USD"/>
    <x v="367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m/>
    <s v="US"/>
    <s v="USD"/>
    <x v="368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m/>
    <s v="CH"/>
    <s v="CHF"/>
    <x v="369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m/>
    <s v="US"/>
    <s v="USD"/>
    <x v="37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m/>
    <s v="US"/>
    <s v="USD"/>
    <x v="371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m/>
    <s v="US"/>
    <s v="USD"/>
    <x v="287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m/>
    <s v="US"/>
    <s v="USD"/>
    <x v="372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m/>
    <s v="CA"/>
    <s v="CAD"/>
    <x v="373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m/>
    <s v="US"/>
    <s v="USD"/>
    <x v="374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m/>
    <s v="US"/>
    <s v="USD"/>
    <x v="375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m/>
    <s v="AU"/>
    <s v="AUD"/>
    <x v="376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m/>
    <s v="US"/>
    <s v="USD"/>
    <x v="377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m/>
    <s v="IT"/>
    <s v="EUR"/>
    <x v="378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m/>
    <s v="US"/>
    <s v="USD"/>
    <x v="379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m/>
    <s v="US"/>
    <s v="USD"/>
    <x v="38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m/>
    <s v="US"/>
    <s v="USD"/>
    <x v="381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m/>
    <s v="US"/>
    <s v="USD"/>
    <x v="382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m/>
    <s v="CA"/>
    <s v="CAD"/>
    <x v="125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m/>
    <s v="US"/>
    <s v="USD"/>
    <x v="383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m/>
    <s v="US"/>
    <s v="USD"/>
    <x v="384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m/>
    <s v="US"/>
    <s v="USD"/>
    <x v="385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m/>
    <s v="DK"/>
    <s v="DKK"/>
    <x v="386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m/>
    <s v="CA"/>
    <s v="CAD"/>
    <x v="387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m/>
    <s v="US"/>
    <s v="USD"/>
    <x v="388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m/>
    <s v="US"/>
    <s v="USD"/>
    <x v="277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m/>
    <s v="US"/>
    <s v="USD"/>
    <x v="389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m/>
    <s v="US"/>
    <s v="USD"/>
    <x v="39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m/>
    <s v="US"/>
    <s v="USD"/>
    <x v="391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m/>
    <s v="US"/>
    <s v="USD"/>
    <x v="392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m/>
    <s v="US"/>
    <s v="USD"/>
    <x v="393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m/>
    <s v="US"/>
    <s v="USD"/>
    <x v="394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m/>
    <s v="US"/>
    <s v="USD"/>
    <x v="395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m/>
    <s v="CA"/>
    <s v="CAD"/>
    <x v="396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m/>
    <s v="US"/>
    <s v="USD"/>
    <x v="397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m/>
    <s v="US"/>
    <s v="USD"/>
    <x v="398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m/>
    <s v="US"/>
    <s v="USD"/>
    <x v="399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m/>
    <s v="US"/>
    <s v="USD"/>
    <x v="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m/>
    <s v="US"/>
    <s v="USD"/>
    <x v="116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m/>
    <s v="US"/>
    <s v="USD"/>
    <x v="401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m/>
    <s v="US"/>
    <s v="USD"/>
    <x v="402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m/>
    <s v="US"/>
    <s v="USD"/>
    <x v="403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m/>
    <s v="US"/>
    <s v="USD"/>
    <x v="404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m/>
    <s v="US"/>
    <s v="USD"/>
    <x v="405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m/>
    <s v="US"/>
    <s v="USD"/>
    <x v="406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m/>
    <s v="US"/>
    <s v="USD"/>
    <x v="407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m/>
    <s v="US"/>
    <s v="USD"/>
    <x v="408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m/>
    <s v="US"/>
    <s v="USD"/>
    <x v="409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m/>
    <s v="US"/>
    <s v="USD"/>
    <x v="41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m/>
    <s v="CA"/>
    <s v="CAD"/>
    <x v="411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m/>
    <s v="IT"/>
    <s v="EUR"/>
    <x v="412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m/>
    <s v="US"/>
    <s v="USD"/>
    <x v="413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m/>
    <s v="US"/>
    <s v="USD"/>
    <x v="414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m/>
    <s v="US"/>
    <s v="USD"/>
    <x v="415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m/>
    <s v="US"/>
    <s v="USD"/>
    <x v="416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m/>
    <s v="US"/>
    <s v="USD"/>
    <x v="417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m/>
    <s v="US"/>
    <s v="USD"/>
    <x v="418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m/>
    <s v="IT"/>
    <s v="EUR"/>
    <x v="419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m/>
    <s v="US"/>
    <s v="USD"/>
    <x v="42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m/>
    <s v="US"/>
    <s v="USD"/>
    <x v="421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m/>
    <s v="US"/>
    <s v="USD"/>
    <x v="422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m/>
    <s v="US"/>
    <s v="USD"/>
    <x v="423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m/>
    <s v="GB"/>
    <s v="GBP"/>
    <x v="424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m/>
    <s v="US"/>
    <s v="USD"/>
    <x v="425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m/>
    <s v="DK"/>
    <s v="DKK"/>
    <x v="426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m/>
    <s v="CA"/>
    <s v="CAD"/>
    <x v="427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m/>
    <s v="US"/>
    <s v="USD"/>
    <x v="428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m/>
    <s v="US"/>
    <s v="USD"/>
    <x v="429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m/>
    <s v="US"/>
    <s v="USD"/>
    <x v="411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m/>
    <s v="US"/>
    <s v="USD"/>
    <x v="43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m/>
    <s v="US"/>
    <s v="USD"/>
    <x v="431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m/>
    <s v="US"/>
    <s v="USD"/>
    <x v="432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m/>
    <s v="US"/>
    <s v="USD"/>
    <x v="433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m/>
    <s v="US"/>
    <s v="USD"/>
    <x v="434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m/>
    <s v="US"/>
    <s v="USD"/>
    <x v="435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m/>
    <s v="US"/>
    <s v="USD"/>
    <x v="8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m/>
    <s v="US"/>
    <s v="USD"/>
    <x v="436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m/>
    <s v="US"/>
    <s v="USD"/>
    <x v="385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m/>
    <s v="US"/>
    <s v="USD"/>
    <x v="437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m/>
    <s v="US"/>
    <s v="USD"/>
    <x v="438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m/>
    <s v="US"/>
    <s v="USD"/>
    <x v="439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m/>
    <s v="US"/>
    <s v="USD"/>
    <x v="44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m/>
    <s v="CA"/>
    <s v="CAD"/>
    <x v="441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m/>
    <s v="US"/>
    <s v="USD"/>
    <x v="442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m/>
    <s v="US"/>
    <s v="USD"/>
    <x v="443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m/>
    <s v="US"/>
    <s v="USD"/>
    <x v="315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m/>
    <s v="GB"/>
    <s v="GBP"/>
    <x v="444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m/>
    <s v="US"/>
    <s v="USD"/>
    <x v="445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m/>
    <s v="US"/>
    <s v="USD"/>
    <x v="446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m/>
    <s v="US"/>
    <s v="USD"/>
    <x v="447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m/>
    <s v="US"/>
    <s v="USD"/>
    <x v="448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m/>
    <s v="US"/>
    <s v="USD"/>
    <x v="342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m/>
    <s v="US"/>
    <s v="USD"/>
    <x v="449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m/>
    <s v="US"/>
    <s v="USD"/>
    <x v="45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m/>
    <s v="GB"/>
    <s v="GBP"/>
    <x v="451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m/>
    <s v="US"/>
    <s v="USD"/>
    <x v="452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m/>
    <s v="US"/>
    <s v="USD"/>
    <x v="453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m/>
    <s v="US"/>
    <s v="USD"/>
    <x v="454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m/>
    <s v="US"/>
    <s v="USD"/>
    <x v="455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m/>
    <s v="GB"/>
    <s v="GBP"/>
    <x v="456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m/>
    <s v="GB"/>
    <s v="GBP"/>
    <x v="457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m/>
    <s v="GB"/>
    <s v="GBP"/>
    <x v="458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m/>
    <s v="US"/>
    <s v="USD"/>
    <x v="459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m/>
    <s v="US"/>
    <s v="USD"/>
    <x v="46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m/>
    <s v="IT"/>
    <s v="EUR"/>
    <x v="461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m/>
    <s v="US"/>
    <s v="USD"/>
    <x v="462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m/>
    <s v="US"/>
    <s v="USD"/>
    <x v="463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m/>
    <s v="US"/>
    <s v="USD"/>
    <x v="464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m/>
    <s v="US"/>
    <s v="USD"/>
    <x v="465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m/>
    <s v="US"/>
    <s v="USD"/>
    <x v="466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m/>
    <s v="DK"/>
    <s v="DKK"/>
    <x v="467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m/>
    <s v="US"/>
    <s v="USD"/>
    <x v="468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m/>
    <s v="US"/>
    <s v="USD"/>
    <x v="469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m/>
    <s v="DK"/>
    <s v="DKK"/>
    <x v="47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m/>
    <s v="US"/>
    <s v="USD"/>
    <x v="471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m/>
    <s v="US"/>
    <s v="USD"/>
    <x v="472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m/>
    <s v="US"/>
    <s v="USD"/>
    <x v="473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m/>
    <s v="AU"/>
    <s v="AUD"/>
    <x v="474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m/>
    <s v="US"/>
    <s v="USD"/>
    <x v="72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m/>
    <s v="IT"/>
    <s v="EUR"/>
    <x v="443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m/>
    <s v="US"/>
    <s v="USD"/>
    <x v="475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m/>
    <s v="US"/>
    <s v="USD"/>
    <x v="81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m/>
    <s v="US"/>
    <s v="USD"/>
    <x v="476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m/>
    <s v="US"/>
    <s v="USD"/>
    <x v="192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m/>
    <s v="US"/>
    <s v="USD"/>
    <x v="477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m/>
    <s v="AU"/>
    <s v="AUD"/>
    <x v="478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m/>
    <s v="US"/>
    <s v="USD"/>
    <x v="479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m/>
    <s v="US"/>
    <s v="USD"/>
    <x v="48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m/>
    <s v="US"/>
    <s v="USD"/>
    <x v="18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m/>
    <s v="CH"/>
    <s v="CHF"/>
    <x v="481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m/>
    <s v="CA"/>
    <s v="CAD"/>
    <x v="482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m/>
    <s v="US"/>
    <s v="USD"/>
    <x v="194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m/>
    <s v="US"/>
    <s v="USD"/>
    <x v="483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m/>
    <s v="US"/>
    <s v="USD"/>
    <x v="484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m/>
    <s v="US"/>
    <s v="USD"/>
    <x v="355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m/>
    <s v="US"/>
    <s v="USD"/>
    <x v="485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m/>
    <s v="US"/>
    <s v="USD"/>
    <x v="486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m/>
    <s v="US"/>
    <s v="USD"/>
    <x v="487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m/>
    <s v="US"/>
    <s v="USD"/>
    <x v="488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m/>
    <s v="US"/>
    <s v="USD"/>
    <x v="489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m/>
    <s v="US"/>
    <s v="USD"/>
    <x v="49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m/>
    <s v="US"/>
    <s v="USD"/>
    <x v="312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m/>
    <s v="CA"/>
    <s v="CAD"/>
    <x v="491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m/>
    <s v="GB"/>
    <s v="GBP"/>
    <x v="492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m/>
    <s v="US"/>
    <s v="USD"/>
    <x v="493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m/>
    <s v="US"/>
    <s v="USD"/>
    <x v="494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m/>
    <s v="CH"/>
    <s v="CHF"/>
    <x v="495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m/>
    <s v="CA"/>
    <s v="CAD"/>
    <x v="496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m/>
    <s v="GB"/>
    <s v="GBP"/>
    <x v="497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m/>
    <s v="US"/>
    <s v="USD"/>
    <x v="498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m/>
    <s v="IT"/>
    <s v="EUR"/>
    <x v="499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m/>
    <s v="IT"/>
    <s v="EUR"/>
    <x v="5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m/>
    <s v="DK"/>
    <s v="DKK"/>
    <x v="501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m/>
    <s v="US"/>
    <s v="USD"/>
    <x v="502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m/>
    <s v="US"/>
    <s v="USD"/>
    <x v="503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m/>
    <s v="US"/>
    <s v="USD"/>
    <x v="504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m/>
    <s v="IT"/>
    <s v="EUR"/>
    <x v="505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m/>
    <s v="GB"/>
    <s v="GBP"/>
    <x v="506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m/>
    <s v="US"/>
    <s v="USD"/>
    <x v="507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m/>
    <s v="US"/>
    <s v="USD"/>
    <x v="508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m/>
    <s v="US"/>
    <s v="USD"/>
    <x v="509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m/>
    <s v="US"/>
    <s v="USD"/>
    <x v="51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m/>
    <s v="US"/>
    <s v="USD"/>
    <x v="511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m/>
    <s v="US"/>
    <s v="USD"/>
    <x v="512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m/>
    <s v="US"/>
    <s v="USD"/>
    <x v="513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m/>
    <s v="CH"/>
    <s v="CHF"/>
    <x v="514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m/>
    <s v="AU"/>
    <s v="AUD"/>
    <x v="515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m/>
    <s v="US"/>
    <s v="USD"/>
    <x v="516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m/>
    <s v="US"/>
    <s v="USD"/>
    <x v="517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m/>
    <s v="CA"/>
    <s v="CAD"/>
    <x v="518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m/>
    <s v="DK"/>
    <s v="DKK"/>
    <x v="519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m/>
    <s v="US"/>
    <s v="USD"/>
    <x v="52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m/>
    <s v="US"/>
    <s v="USD"/>
    <x v="521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m/>
    <s v="US"/>
    <s v="USD"/>
    <x v="522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m/>
    <s v="US"/>
    <s v="USD"/>
    <x v="523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m/>
    <s v="US"/>
    <s v="USD"/>
    <x v="524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m/>
    <s v="CH"/>
    <s v="CHF"/>
    <x v="525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m/>
    <s v="CH"/>
    <s v="CHF"/>
    <x v="188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m/>
    <s v="AU"/>
    <s v="AUD"/>
    <x v="526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m/>
    <s v="US"/>
    <s v="USD"/>
    <x v="527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m/>
    <s v="US"/>
    <s v="USD"/>
    <x v="528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m/>
    <s v="US"/>
    <s v="USD"/>
    <x v="522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m/>
    <s v="US"/>
    <s v="USD"/>
    <x v="529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m/>
    <s v="US"/>
    <s v="USD"/>
    <x v="53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m/>
    <s v="IT"/>
    <s v="EUR"/>
    <x v="531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m/>
    <s v="US"/>
    <s v="USD"/>
    <x v="515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m/>
    <s v="IT"/>
    <s v="EUR"/>
    <x v="532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m/>
    <s v="US"/>
    <s v="USD"/>
    <x v="533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m/>
    <s v="US"/>
    <s v="USD"/>
    <x v="409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m/>
    <s v="US"/>
    <s v="USD"/>
    <x v="534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m/>
    <s v="US"/>
    <s v="USD"/>
    <x v="53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m/>
    <s v="US"/>
    <s v="USD"/>
    <x v="535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m/>
    <s v="US"/>
    <s v="USD"/>
    <x v="536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m/>
    <s v="US"/>
    <s v="USD"/>
    <x v="537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m/>
    <s v="US"/>
    <s v="USD"/>
    <x v="538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m/>
    <s v="US"/>
    <s v="USD"/>
    <x v="539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m/>
    <s v="US"/>
    <s v="USD"/>
    <x v="54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m/>
    <s v="US"/>
    <s v="USD"/>
    <x v="505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m/>
    <s v="US"/>
    <s v="USD"/>
    <x v="541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m/>
    <s v="US"/>
    <s v="USD"/>
    <x v="542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m/>
    <s v="US"/>
    <s v="USD"/>
    <x v="543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m/>
    <s v="US"/>
    <s v="USD"/>
    <x v="544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m/>
    <s v="CA"/>
    <s v="CAD"/>
    <x v="35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m/>
    <s v="GB"/>
    <s v="GBP"/>
    <x v="152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m/>
    <s v="US"/>
    <s v="USD"/>
    <x v="545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m/>
    <s v="AU"/>
    <s v="AUD"/>
    <x v="546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m/>
    <s v="US"/>
    <s v="USD"/>
    <x v="547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m/>
    <s v="US"/>
    <s v="USD"/>
    <x v="548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m/>
    <s v="US"/>
    <s v="USD"/>
    <x v="549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m/>
    <s v="US"/>
    <s v="USD"/>
    <x v="55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m/>
    <s v="US"/>
    <s v="USD"/>
    <x v="551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m/>
    <s v="US"/>
    <s v="USD"/>
    <x v="552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m/>
    <s v="US"/>
    <s v="USD"/>
    <x v="462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m/>
    <s v="IT"/>
    <s v="EUR"/>
    <x v="553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m/>
    <s v="DK"/>
    <s v="DKK"/>
    <x v="554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m/>
    <s v="GB"/>
    <s v="GBP"/>
    <x v="555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m/>
    <s v="US"/>
    <s v="USD"/>
    <x v="548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m/>
    <s v="US"/>
    <s v="USD"/>
    <x v="62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m/>
    <s v="US"/>
    <s v="USD"/>
    <x v="556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m/>
    <s v="US"/>
    <s v="USD"/>
    <x v="557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m/>
    <s v="US"/>
    <s v="USD"/>
    <x v="27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m/>
    <s v="GB"/>
    <s v="GBP"/>
    <x v="558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m/>
    <s v="US"/>
    <s v="USD"/>
    <x v="559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m/>
    <s v="US"/>
    <s v="USD"/>
    <x v="426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m/>
    <s v="US"/>
    <s v="USD"/>
    <x v="56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m/>
    <s v="US"/>
    <s v="USD"/>
    <x v="561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m/>
    <s v="US"/>
    <s v="USD"/>
    <x v="562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m/>
    <s v="US"/>
    <s v="USD"/>
    <x v="563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m/>
    <s v="CA"/>
    <s v="CAD"/>
    <x v="564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m/>
    <s v="US"/>
    <s v="USD"/>
    <x v="565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m/>
    <s v="IT"/>
    <s v="EUR"/>
    <x v="566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m/>
    <s v="GB"/>
    <s v="GBP"/>
    <x v="567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m/>
    <s v="US"/>
    <s v="USD"/>
    <x v="568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m/>
    <s v="US"/>
    <s v="USD"/>
    <x v="569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m/>
    <s v="US"/>
    <s v="USD"/>
    <x v="57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m/>
    <s v="AU"/>
    <s v="AUD"/>
    <x v="571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m/>
    <s v="US"/>
    <s v="USD"/>
    <x v="572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m/>
    <s v="US"/>
    <s v="USD"/>
    <x v="573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m/>
    <s v="GB"/>
    <s v="GBP"/>
    <x v="574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m/>
    <s v="US"/>
    <s v="USD"/>
    <x v="511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m/>
    <s v="US"/>
    <s v="USD"/>
    <x v="575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m/>
    <s v="US"/>
    <s v="USD"/>
    <x v="576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m/>
    <s v="GB"/>
    <s v="GBP"/>
    <x v="577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m/>
    <s v="US"/>
    <s v="USD"/>
    <x v="578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m/>
    <s v="US"/>
    <s v="USD"/>
    <x v="579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m/>
    <s v="US"/>
    <s v="USD"/>
    <x v="58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m/>
    <s v="US"/>
    <s v="USD"/>
    <x v="581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m/>
    <s v="US"/>
    <s v="USD"/>
    <x v="582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m/>
    <s v="US"/>
    <s v="USD"/>
    <x v="336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m/>
    <s v="US"/>
    <s v="USD"/>
    <x v="583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m/>
    <s v="US"/>
    <s v="USD"/>
    <x v="584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m/>
    <s v="DK"/>
    <s v="DKK"/>
    <x v="585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m/>
    <s v="US"/>
    <s v="USD"/>
    <x v="586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m/>
    <s v="US"/>
    <s v="USD"/>
    <x v="587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m/>
    <s v="US"/>
    <s v="USD"/>
    <x v="588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m/>
    <s v="US"/>
    <s v="USD"/>
    <x v="589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m/>
    <s v="CH"/>
    <s v="CHF"/>
    <x v="59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m/>
    <s v="CA"/>
    <s v="CAD"/>
    <x v="591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m/>
    <s v="US"/>
    <s v="USD"/>
    <x v="592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m/>
    <s v="CA"/>
    <s v="CAD"/>
    <x v="593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m/>
    <s v="US"/>
    <s v="USD"/>
    <x v="594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m/>
    <s v="US"/>
    <s v="USD"/>
    <x v="595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m/>
    <s v="US"/>
    <s v="USD"/>
    <x v="596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m/>
    <s v="US"/>
    <s v="USD"/>
    <x v="597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m/>
    <s v="CH"/>
    <s v="CHF"/>
    <x v="598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m/>
    <s v="US"/>
    <s v="USD"/>
    <x v="599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m/>
    <s v="IT"/>
    <s v="EUR"/>
    <x v="6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m/>
    <s v="US"/>
    <s v="USD"/>
    <x v="601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m/>
    <s v="US"/>
    <s v="USD"/>
    <x v="602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m/>
    <s v="US"/>
    <s v="USD"/>
    <x v="335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m/>
    <s v="US"/>
    <s v="USD"/>
    <x v="603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m/>
    <s v="AU"/>
    <s v="AUD"/>
    <x v="604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m/>
    <s v="US"/>
    <s v="USD"/>
    <x v="605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m/>
    <s v="US"/>
    <s v="USD"/>
    <x v="606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m/>
    <s v="GB"/>
    <s v="GBP"/>
    <x v="65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m/>
    <s v="US"/>
    <s v="USD"/>
    <x v="607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m/>
    <s v="DK"/>
    <s v="DKK"/>
    <x v="608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m/>
    <s v="US"/>
    <s v="USD"/>
    <x v="609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m/>
    <s v="US"/>
    <s v="USD"/>
    <x v="61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m/>
    <s v="US"/>
    <s v="USD"/>
    <x v="541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m/>
    <s v="US"/>
    <s v="USD"/>
    <x v="611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m/>
    <s v="US"/>
    <s v="USD"/>
    <x v="612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m/>
    <s v="US"/>
    <s v="USD"/>
    <x v="613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m/>
    <s v="US"/>
    <s v="USD"/>
    <x v="614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m/>
    <s v="IT"/>
    <s v="EUR"/>
    <x v="615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m/>
    <s v="US"/>
    <s v="USD"/>
    <x v="9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m/>
    <s v="US"/>
    <s v="USD"/>
    <x v="616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m/>
    <s v="AU"/>
    <s v="AUD"/>
    <x v="617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m/>
    <s v="IT"/>
    <s v="EUR"/>
    <x v="618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m/>
    <s v="US"/>
    <s v="USD"/>
    <x v="619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m/>
    <s v="US"/>
    <s v="USD"/>
    <x v="62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m/>
    <s v="US"/>
    <s v="USD"/>
    <x v="621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m/>
    <s v="US"/>
    <s v="USD"/>
    <x v="622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m/>
    <s v="US"/>
    <s v="USD"/>
    <x v="35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m/>
    <s v="US"/>
    <s v="USD"/>
    <x v="623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m/>
    <s v="US"/>
    <s v="USD"/>
    <x v="624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m/>
    <s v="US"/>
    <s v="USD"/>
    <x v="625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m/>
    <s v="US"/>
    <s v="USD"/>
    <x v="626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m/>
    <s v="US"/>
    <s v="USD"/>
    <x v="627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m/>
    <s v="CA"/>
    <s v="CAD"/>
    <x v="628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m/>
    <s v="CA"/>
    <s v="CAD"/>
    <x v="629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m/>
    <s v="US"/>
    <s v="USD"/>
    <x v="63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m/>
    <s v="US"/>
    <s v="USD"/>
    <x v="631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m/>
    <s v="US"/>
    <s v="USD"/>
    <x v="632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m/>
    <s v="US"/>
    <s v="USD"/>
    <x v="633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m/>
    <s v="US"/>
    <s v="USD"/>
    <x v="634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m/>
    <s v="US"/>
    <s v="USD"/>
    <x v="635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m/>
    <s v="GB"/>
    <s v="GBP"/>
    <x v="636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m/>
    <s v="US"/>
    <s v="USD"/>
    <x v="637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m/>
    <s v="US"/>
    <s v="USD"/>
    <x v="638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m/>
    <s v="IT"/>
    <s v="EUR"/>
    <x v="639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m/>
    <s v="US"/>
    <s v="USD"/>
    <x v="64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m/>
    <s v="US"/>
    <s v="USD"/>
    <x v="641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m/>
    <s v="CA"/>
    <s v="CAD"/>
    <x v="642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m/>
    <s v="US"/>
    <s v="USD"/>
    <x v="23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m/>
    <s v="US"/>
    <s v="USD"/>
    <x v="67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m/>
    <s v="US"/>
    <s v="USD"/>
    <x v="643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m/>
    <s v="US"/>
    <s v="USD"/>
    <x v="644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m/>
    <s v="US"/>
    <s v="USD"/>
    <x v="645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m/>
    <s v="US"/>
    <s v="USD"/>
    <x v="646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m/>
    <s v="GB"/>
    <s v="GBP"/>
    <x v="626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m/>
    <s v="AU"/>
    <s v="AUD"/>
    <x v="647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m/>
    <s v="US"/>
    <s v="USD"/>
    <x v="159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m/>
    <s v="CH"/>
    <s v="CHF"/>
    <x v="648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m/>
    <s v="IT"/>
    <s v="EUR"/>
    <x v="267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m/>
    <s v="US"/>
    <s v="USD"/>
    <x v="649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m/>
    <s v="IT"/>
    <s v="EUR"/>
    <x v="248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m/>
    <s v="US"/>
    <s v="USD"/>
    <x v="571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m/>
    <s v="US"/>
    <s v="USD"/>
    <x v="65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m/>
    <s v="US"/>
    <s v="USD"/>
    <x v="1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m/>
    <s v="US"/>
    <s v="USD"/>
    <x v="651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m/>
    <s v="US"/>
    <s v="USD"/>
    <x v="652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m/>
    <s v="US"/>
    <s v="USD"/>
    <x v="653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m/>
    <s v="US"/>
    <s v="USD"/>
    <x v="654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m/>
    <s v="US"/>
    <s v="USD"/>
    <x v="655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m/>
    <s v="DK"/>
    <s v="DKK"/>
    <x v="656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m/>
    <s v="US"/>
    <s v="USD"/>
    <x v="657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m/>
    <s v="US"/>
    <s v="USD"/>
    <x v="265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m/>
    <s v="AU"/>
    <s v="AUD"/>
    <x v="658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m/>
    <s v="GB"/>
    <s v="GBP"/>
    <x v="659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m/>
    <s v="US"/>
    <s v="USD"/>
    <x v="66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m/>
    <s v="US"/>
    <s v="USD"/>
    <x v="661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m/>
    <s v="US"/>
    <s v="USD"/>
    <x v="4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m/>
    <s v="US"/>
    <s v="USD"/>
    <x v="662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m/>
    <s v="US"/>
    <s v="USD"/>
    <x v="663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m/>
    <s v="CA"/>
    <s v="CAD"/>
    <x v="664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m/>
    <s v="US"/>
    <s v="USD"/>
    <x v="665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m/>
    <s v="US"/>
    <s v="USD"/>
    <x v="666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m/>
    <s v="US"/>
    <s v="USD"/>
    <x v="43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m/>
    <s v="US"/>
    <s v="USD"/>
    <x v="667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m/>
    <s v="US"/>
    <s v="USD"/>
    <x v="668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m/>
    <s v="US"/>
    <s v="USD"/>
    <x v="669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m/>
    <s v="US"/>
    <s v="USD"/>
    <x v="67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m/>
    <s v="US"/>
    <s v="USD"/>
    <x v="671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m/>
    <s v="US"/>
    <s v="USD"/>
    <x v="672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m/>
    <s v="US"/>
    <s v="USD"/>
    <x v="673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m/>
    <s v="US"/>
    <s v="USD"/>
    <x v="674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m/>
    <s v="US"/>
    <s v="USD"/>
    <x v="675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m/>
    <s v="US"/>
    <s v="USD"/>
    <x v="676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m/>
    <s v="US"/>
    <s v="USD"/>
    <x v="342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m/>
    <s v="US"/>
    <s v="USD"/>
    <x v="677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m/>
    <s v="US"/>
    <s v="USD"/>
    <x v="678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m/>
    <s v="US"/>
    <s v="USD"/>
    <x v="679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m/>
    <s v="US"/>
    <s v="USD"/>
    <x v="68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m/>
    <s v="IT"/>
    <s v="EUR"/>
    <x v="681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m/>
    <s v="GB"/>
    <s v="GBP"/>
    <x v="682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m/>
    <s v="US"/>
    <s v="USD"/>
    <x v="683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m/>
    <s v="US"/>
    <s v="USD"/>
    <x v="684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m/>
    <s v="US"/>
    <s v="USD"/>
    <x v="674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m/>
    <s v="US"/>
    <s v="USD"/>
    <x v="685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m/>
    <s v="DK"/>
    <s v="DKK"/>
    <x v="605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m/>
    <s v="US"/>
    <s v="USD"/>
    <x v="686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m/>
    <s v="US"/>
    <s v="USD"/>
    <x v="687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m/>
    <s v="CA"/>
    <s v="CAD"/>
    <x v="688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m/>
    <s v="US"/>
    <s v="USD"/>
    <x v="689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m/>
    <s v="IT"/>
    <s v="EUR"/>
    <x v="69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m/>
    <s v="US"/>
    <s v="USD"/>
    <x v="691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m/>
    <s v="AU"/>
    <s v="AUD"/>
    <x v="692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m/>
    <s v="US"/>
    <s v="USD"/>
    <x v="693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m/>
    <s v="US"/>
    <s v="USD"/>
    <x v="694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m/>
    <s v="US"/>
    <s v="USD"/>
    <x v="695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m/>
    <s v="AU"/>
    <s v="AUD"/>
    <x v="123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m/>
    <s v="US"/>
    <s v="USD"/>
    <x v="696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m/>
    <s v="US"/>
    <s v="USD"/>
    <x v="626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m/>
    <s v="US"/>
    <s v="USD"/>
    <x v="697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m/>
    <s v="IT"/>
    <s v="EUR"/>
    <x v="698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m/>
    <s v="US"/>
    <s v="USD"/>
    <x v="699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m/>
    <s v="US"/>
    <s v="USD"/>
    <x v="7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m/>
    <s v="US"/>
    <s v="USD"/>
    <x v="701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m/>
    <s v="IT"/>
    <s v="EUR"/>
    <x v="702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m/>
    <s v="US"/>
    <s v="USD"/>
    <x v="703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m/>
    <s v="US"/>
    <s v="USD"/>
    <x v="704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m/>
    <s v="US"/>
    <s v="USD"/>
    <x v="431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m/>
    <s v="CH"/>
    <s v="CHF"/>
    <x v="705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m/>
    <s v="US"/>
    <s v="USD"/>
    <x v="706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m/>
    <s v="US"/>
    <s v="USD"/>
    <x v="707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m/>
    <s v="CH"/>
    <s v="CHF"/>
    <x v="708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m/>
    <s v="US"/>
    <s v="USD"/>
    <x v="709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m/>
    <s v="US"/>
    <s v="USD"/>
    <x v="71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m/>
    <s v="US"/>
    <s v="USD"/>
    <x v="711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m/>
    <s v="AU"/>
    <s v="AUD"/>
    <x v="157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m/>
    <s v="IT"/>
    <s v="EUR"/>
    <x v="63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m/>
    <s v="CA"/>
    <s v="CAD"/>
    <x v="712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m/>
    <s v="US"/>
    <s v="USD"/>
    <x v="93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m/>
    <s v="US"/>
    <s v="USD"/>
    <x v="713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m/>
    <s v="US"/>
    <s v="USD"/>
    <x v="714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m/>
    <s v="US"/>
    <s v="USD"/>
    <x v="715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m/>
    <s v="US"/>
    <s v="USD"/>
    <x v="716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m/>
    <s v="CH"/>
    <s v="CHF"/>
    <x v="448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m/>
    <s v="US"/>
    <s v="USD"/>
    <x v="717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m/>
    <s v="US"/>
    <s v="USD"/>
    <x v="718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m/>
    <s v="US"/>
    <s v="USD"/>
    <x v="719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m/>
    <s v="US"/>
    <s v="USD"/>
    <x v="72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m/>
    <s v="US"/>
    <s v="USD"/>
    <x v="721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m/>
    <s v="GB"/>
    <s v="GBP"/>
    <x v="722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m/>
    <s v="CH"/>
    <s v="CHF"/>
    <x v="139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m/>
    <s v="US"/>
    <s v="USD"/>
    <x v="723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m/>
    <s v="US"/>
    <s v="USD"/>
    <x v="704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m/>
    <s v="US"/>
    <s v="USD"/>
    <x v="724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m/>
    <s v="US"/>
    <s v="USD"/>
    <x v="725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m/>
    <s v="AU"/>
    <s v="AUD"/>
    <x v="66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m/>
    <s v="US"/>
    <s v="USD"/>
    <x v="726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m/>
    <s v="US"/>
    <s v="USD"/>
    <x v="727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m/>
    <s v="US"/>
    <s v="USD"/>
    <x v="728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m/>
    <s v="CH"/>
    <s v="CHF"/>
    <x v="729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m/>
    <s v="US"/>
    <s v="USD"/>
    <x v="73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m/>
    <s v="US"/>
    <s v="USD"/>
    <x v="731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m/>
    <s v="CA"/>
    <s v="CAD"/>
    <x v="78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m/>
    <s v="US"/>
    <s v="USD"/>
    <x v="732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m/>
    <s v="DK"/>
    <s v="DKK"/>
    <x v="733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m/>
    <s v="CA"/>
    <s v="CAD"/>
    <x v="734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m/>
    <s v="US"/>
    <s v="USD"/>
    <x v="406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m/>
    <s v="IT"/>
    <s v="EUR"/>
    <x v="735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m/>
    <s v="US"/>
    <s v="USD"/>
    <x v="736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m/>
    <s v="US"/>
    <s v="USD"/>
    <x v="737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m/>
    <s v="GB"/>
    <s v="GBP"/>
    <x v="192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m/>
    <s v="US"/>
    <s v="USD"/>
    <x v="738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m/>
    <s v="US"/>
    <s v="USD"/>
    <x v="739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m/>
    <s v="US"/>
    <s v="USD"/>
    <x v="613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m/>
    <s v="US"/>
    <s v="USD"/>
    <x v="74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m/>
    <s v="GB"/>
    <s v="GBP"/>
    <x v="145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m/>
    <s v="US"/>
    <s v="USD"/>
    <x v="741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m/>
    <s v="AU"/>
    <s v="AUD"/>
    <x v="742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m/>
    <s v="US"/>
    <s v="USD"/>
    <x v="202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m/>
    <s v="US"/>
    <s v="USD"/>
    <x v="743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m/>
    <s v="US"/>
    <s v="USD"/>
    <x v="744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m/>
    <s v="US"/>
    <s v="USD"/>
    <x v="745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m/>
    <s v="DK"/>
    <s v="DKK"/>
    <x v="746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m/>
    <s v="DK"/>
    <s v="DKK"/>
    <x v="747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m/>
    <s v="US"/>
    <s v="USD"/>
    <x v="362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m/>
    <s v="US"/>
    <s v="USD"/>
    <x v="748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m/>
    <s v="US"/>
    <s v="USD"/>
    <x v="749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m/>
    <s v="US"/>
    <s v="USD"/>
    <x v="643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m/>
    <s v="US"/>
    <s v="USD"/>
    <x v="75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m/>
    <s v="US"/>
    <s v="USD"/>
    <x v="751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m/>
    <s v="US"/>
    <s v="USD"/>
    <x v="752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m/>
    <s v="US"/>
    <s v="USD"/>
    <x v="753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m/>
    <s v="IT"/>
    <s v="EUR"/>
    <x v="754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m/>
    <s v="US"/>
    <s v="USD"/>
    <x v="755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m/>
    <s v="US"/>
    <s v="USD"/>
    <x v="756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m/>
    <s v="GB"/>
    <s v="GBP"/>
    <x v="757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m/>
    <s v="US"/>
    <s v="USD"/>
    <x v="758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m/>
    <s v="US"/>
    <s v="USD"/>
    <x v="759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m/>
    <s v="US"/>
    <s v="USD"/>
    <x v="76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m/>
    <s v="US"/>
    <s v="USD"/>
    <x v="761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m/>
    <s v="US"/>
    <s v="USD"/>
    <x v="762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m/>
    <s v="US"/>
    <s v="USD"/>
    <x v="444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m/>
    <s v="US"/>
    <s v="USD"/>
    <x v="763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m/>
    <s v="CA"/>
    <s v="CAD"/>
    <x v="764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m/>
    <s v="CA"/>
    <s v="CAD"/>
    <x v="765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m/>
    <s v="AU"/>
    <s v="AUD"/>
    <x v="766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m/>
    <s v="US"/>
    <s v="USD"/>
    <x v="767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m/>
    <s v="CH"/>
    <s v="CHF"/>
    <x v="768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m/>
    <s v="US"/>
    <s v="USD"/>
    <x v="769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m/>
    <s v="US"/>
    <s v="USD"/>
    <x v="77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m/>
    <s v="US"/>
    <s v="USD"/>
    <x v="771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m/>
    <s v="US"/>
    <s v="USD"/>
    <x v="772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m/>
    <s v="US"/>
    <s v="USD"/>
    <x v="773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m/>
    <s v="US"/>
    <s v="USD"/>
    <x v="774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m/>
    <s v="US"/>
    <s v="USD"/>
    <x v="775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m/>
    <s v="US"/>
    <s v="USD"/>
    <x v="776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m/>
    <s v="US"/>
    <s v="USD"/>
    <x v="777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m/>
    <s v="US"/>
    <s v="USD"/>
    <x v="778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m/>
    <s v="US"/>
    <s v="USD"/>
    <x v="779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m/>
    <s v="US"/>
    <s v="USD"/>
    <x v="78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m/>
    <s v="US"/>
    <s v="USD"/>
    <x v="335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m/>
    <s v="US"/>
    <s v="USD"/>
    <x v="535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m/>
    <s v="AU"/>
    <s v="AUD"/>
    <x v="27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m/>
    <s v="US"/>
    <s v="USD"/>
    <x v="781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m/>
    <s v="US"/>
    <s v="USD"/>
    <x v="782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m/>
    <s v="US"/>
    <s v="USD"/>
    <x v="783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m/>
    <s v="CA"/>
    <s v="CAD"/>
    <x v="784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m/>
    <s v="US"/>
    <s v="USD"/>
    <x v="785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m/>
    <s v="IT"/>
    <s v="EUR"/>
    <x v="786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m/>
    <s v="US"/>
    <s v="USD"/>
    <x v="787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m/>
    <s v="US"/>
    <s v="USD"/>
    <x v="788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m/>
    <s v="US"/>
    <s v="USD"/>
    <x v="33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m/>
    <s v="US"/>
    <s v="USD"/>
    <x v="789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m/>
    <s v="US"/>
    <s v="USD"/>
    <x v="79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m/>
    <s v="US"/>
    <s v="USD"/>
    <x v="791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m/>
    <s v="US"/>
    <s v="USD"/>
    <x v="792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m/>
    <s v="US"/>
    <s v="USD"/>
    <x v="793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m/>
    <s v="US"/>
    <s v="USD"/>
    <x v="794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m/>
    <s v="US"/>
    <s v="USD"/>
    <x v="795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m/>
    <s v="US"/>
    <s v="USD"/>
    <x v="796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m/>
    <s v="US"/>
    <s v="USD"/>
    <x v="797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m/>
    <s v="CA"/>
    <s v="CAD"/>
    <x v="798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m/>
    <s v="US"/>
    <s v="USD"/>
    <x v="799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m/>
    <s v="IT"/>
    <s v="EUR"/>
    <x v="8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m/>
    <s v="GB"/>
    <s v="GBP"/>
    <x v="801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m/>
    <s v="US"/>
    <s v="USD"/>
    <x v="802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m/>
    <s v="AU"/>
    <s v="AUD"/>
    <x v="803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m/>
    <s v="US"/>
    <s v="USD"/>
    <x v="212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m/>
    <s v="US"/>
    <s v="USD"/>
    <x v="804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m/>
    <s v="CH"/>
    <s v="CHF"/>
    <x v="805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m/>
    <s v="US"/>
    <s v="USD"/>
    <x v="806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m/>
    <s v="US"/>
    <s v="USD"/>
    <x v="807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m/>
    <s v="US"/>
    <s v="USD"/>
    <x v="722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m/>
    <s v="US"/>
    <s v="USD"/>
    <x v="477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m/>
    <s v="US"/>
    <s v="USD"/>
    <x v="259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m/>
    <s v="US"/>
    <s v="USD"/>
    <x v="9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m/>
    <s v="US"/>
    <s v="USD"/>
    <x v="808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m/>
    <s v="US"/>
    <s v="USD"/>
    <x v="809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m/>
    <s v="US"/>
    <s v="USD"/>
    <x v="444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m/>
    <s v="CA"/>
    <s v="CAD"/>
    <x v="384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m/>
    <s v="US"/>
    <s v="USD"/>
    <x v="81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m/>
    <s v="US"/>
    <s v="USD"/>
    <x v="811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m/>
    <s v="US"/>
    <s v="USD"/>
    <x v="812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m/>
    <s v="AU"/>
    <s v="AUD"/>
    <x v="813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m/>
    <s v="GB"/>
    <s v="GBP"/>
    <x v="814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m/>
    <s v="GB"/>
    <s v="GBP"/>
    <x v="8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m/>
    <s v="US"/>
    <s v="USD"/>
    <x v="815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m/>
    <s v="GB"/>
    <s v="GBP"/>
    <x v="816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m/>
    <s v="CH"/>
    <s v="CHF"/>
    <x v="474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m/>
    <s v="AU"/>
    <s v="AUD"/>
    <x v="817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m/>
    <s v="US"/>
    <s v="USD"/>
    <x v="818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m/>
    <s v="US"/>
    <s v="USD"/>
    <x v="819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m/>
    <s v="US"/>
    <s v="USD"/>
    <x v="609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m/>
    <s v="US"/>
    <s v="USD"/>
    <x v="547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m/>
    <s v="IT"/>
    <s v="EUR"/>
    <x v="82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m/>
    <s v="US"/>
    <s v="USD"/>
    <x v="821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m/>
    <s v="US"/>
    <s v="USD"/>
    <x v="151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m/>
    <s v="US"/>
    <s v="USD"/>
    <x v="822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m/>
    <s v="IT"/>
    <s v="EUR"/>
    <x v="823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m/>
    <s v="GB"/>
    <s v="GBP"/>
    <x v="824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m/>
    <s v="US"/>
    <s v="USD"/>
    <x v="825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m/>
    <s v="US"/>
    <s v="USD"/>
    <x v="826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m/>
    <s v="US"/>
    <s v="USD"/>
    <x v="827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m/>
    <s v="US"/>
    <s v="USD"/>
    <x v="828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m/>
    <s v="US"/>
    <s v="USD"/>
    <x v="829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m/>
    <s v="US"/>
    <s v="USD"/>
    <x v="83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m/>
    <s v="US"/>
    <s v="USD"/>
    <x v="831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m/>
    <s v="US"/>
    <s v="USD"/>
    <x v="832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m/>
    <s v="US"/>
    <s v="USD"/>
    <x v="833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m/>
    <s v="US"/>
    <s v="USD"/>
    <x v="834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m/>
    <s v="CA"/>
    <s v="CAD"/>
    <x v="835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m/>
    <s v="US"/>
    <s v="USD"/>
    <x v="836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m/>
    <s v="AU"/>
    <s v="AUD"/>
    <x v="837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m/>
    <s v="US"/>
    <s v="USD"/>
    <x v="219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m/>
    <s v="AU"/>
    <s v="AUD"/>
    <x v="365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m/>
    <s v="US"/>
    <s v="USD"/>
    <x v="838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m/>
    <s v="US"/>
    <s v="USD"/>
    <x v="839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m/>
    <s v="US"/>
    <s v="USD"/>
    <x v="84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m/>
    <s v="US"/>
    <s v="USD"/>
    <x v="841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m/>
    <s v="US"/>
    <s v="USD"/>
    <x v="842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m/>
    <s v="US"/>
    <s v="USD"/>
    <x v="843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m/>
    <s v="US"/>
    <s v="USD"/>
    <x v="844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m/>
    <s v="US"/>
    <s v="USD"/>
    <x v="845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m/>
    <s v="US"/>
    <s v="USD"/>
    <x v="846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m/>
    <s v="AU"/>
    <s v="AUD"/>
    <x v="11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m/>
    <s v="US"/>
    <s v="USD"/>
    <x v="847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m/>
    <s v="US"/>
    <s v="USD"/>
    <x v="848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m/>
    <s v="US"/>
    <s v="USD"/>
    <x v="849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m/>
    <s v="US"/>
    <s v="USD"/>
    <x v="78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m/>
    <s v="US"/>
    <s v="USD"/>
    <x v="14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m/>
    <s v="US"/>
    <s v="USD"/>
    <x v="85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m/>
    <s v="US"/>
    <s v="USD"/>
    <x v="851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m/>
    <s v="US"/>
    <s v="USD"/>
    <x v="852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m/>
    <s v="IT"/>
    <s v="EUR"/>
    <x v="853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m/>
    <s v="US"/>
    <s v="USD"/>
    <x v="854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m/>
    <s v="GB"/>
    <s v="GBP"/>
    <x v="67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m/>
    <s v="US"/>
    <s v="USD"/>
    <x v="855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m/>
    <s v="US"/>
    <s v="USD"/>
    <x v="107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m/>
    <s v="US"/>
    <s v="USD"/>
    <x v="344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m/>
    <s v="US"/>
    <s v="USD"/>
    <x v="856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m/>
    <s v="US"/>
    <s v="USD"/>
    <x v="857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m/>
    <s v="US"/>
    <s v="USD"/>
    <x v="858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m/>
    <s v="US"/>
    <s v="USD"/>
    <x v="859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m/>
    <s v="US"/>
    <s v="USD"/>
    <x v="86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m/>
    <s v="US"/>
    <s v="USD"/>
    <x v="17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m/>
    <s v="US"/>
    <s v="USD"/>
    <x v="861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m/>
    <s v="US"/>
    <s v="USD"/>
    <x v="862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m/>
    <s v="US"/>
    <s v="USD"/>
    <x v="863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m/>
    <s v="US"/>
    <s v="USD"/>
    <x v="864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m/>
    <s v="GB"/>
    <s v="GBP"/>
    <x v="527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m/>
    <s v="US"/>
    <s v="USD"/>
    <x v="865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m/>
    <s v="US"/>
    <s v="USD"/>
    <x v="866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m/>
    <s v="US"/>
    <s v="USD"/>
    <x v="867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m/>
    <s v="US"/>
    <s v="USD"/>
    <x v="868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m/>
    <s v="US"/>
    <s v="USD"/>
    <x v="105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m/>
    <s v="US"/>
    <s v="USD"/>
    <x v="481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m/>
    <s v="US"/>
    <s v="USD"/>
    <x v="253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m/>
    <s v="US"/>
    <s v="USD"/>
    <x v="869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m/>
    <s v="US"/>
    <s v="USD"/>
    <x v="864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m/>
    <s v="US"/>
    <s v="USD"/>
    <x v="843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m/>
    <s v="US"/>
    <s v="USD"/>
    <x v="289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m/>
    <s v="US"/>
    <s v="USD"/>
    <x v="87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m/>
    <s v="US"/>
    <s v="USD"/>
    <x v="871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m/>
    <s v="IT"/>
    <s v="EUR"/>
    <x v="872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m/>
    <s v="US"/>
    <s v="USD"/>
    <x v="873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m/>
    <s v="US"/>
    <s v="USD"/>
    <x v="874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m/>
    <s v="US"/>
    <s v="USD"/>
    <x v="875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m/>
    <s v="IT"/>
    <s v="EUR"/>
    <x v="876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m/>
    <s v="US"/>
    <s v="USD"/>
    <x v="877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m/>
    <s v="US"/>
    <s v="USD"/>
    <x v="878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x v="879"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52673-4E84-5542-A1B8-8A814DB80ED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7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33B8B-3C9B-6548-A66C-98CB9D8F743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35C9D-29B4-BC4F-8DF0-A98B0E8B07EF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 sd="0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D10" sqref="D10"/>
    </sheetView>
  </sheetViews>
  <sheetFormatPr baseColWidth="10" defaultRowHeight="16" x14ac:dyDescent="0.2"/>
  <cols>
    <col min="1" max="1" width="9.5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7" style="12" bestFit="1" customWidth="1"/>
    <col min="12" max="13" width="11.1640625" bestFit="1" customWidth="1"/>
    <col min="14" max="14" width="21.83203125" customWidth="1"/>
    <col min="15" max="15" width="20.33203125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13" t="str">
        <f>IFERROR(E2 /H2, "0")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MID(R2,FIND("/",R2)+1,LEN(R2))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13">
        <f t="shared" ref="I3:I66" si="1">IFERROR(E3 /H3, 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MID(R3,FIND("/",R3)+1,LEN(R3))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13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13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13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13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13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13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13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13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13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13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13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13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13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13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13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13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13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13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1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13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13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13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13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13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13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13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13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13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1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13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13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13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13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13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13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13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13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13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1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13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13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13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13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13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13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13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13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13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1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13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13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13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13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13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13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13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13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13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1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13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13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13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13">
        <f t="shared" ref="I67:I130" si="7">IFERROR(E67 /H67, 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MID(R67,FIND("/",R67)+1,LEN(R67))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13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13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13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13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13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1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13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13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13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13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13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13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13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13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13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1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13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13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13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13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13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13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13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13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13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1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13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13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13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13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13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13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13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13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13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1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13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13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13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13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13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13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13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13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13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13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13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13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13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13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13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13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13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13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1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13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13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13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13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13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13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13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13">
        <f t="shared" ref="I131:I194" si="13">IFERROR(E131 /H131, 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MID(R131,FIND("/",R131)+1,LEN(R131))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13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1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13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13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13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13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13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13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13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13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13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1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13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13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13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13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13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13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13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13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13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1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13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13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13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13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13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13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13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13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13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1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13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13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13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13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13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13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13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13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13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1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13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13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13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13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13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13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13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13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13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1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13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13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13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13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13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13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13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13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13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1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13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13">
        <f t="shared" ref="I195:I258" si="19">IFERROR(E195 /H195, 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MID(R195,FIND("/",R195)+1,LEN(R195))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13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13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13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13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13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13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13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1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13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13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13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13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13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13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13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13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13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13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13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13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13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13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13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13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13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13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1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13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13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13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13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13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13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13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13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13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1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13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13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13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13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13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13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13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13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13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1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13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13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13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13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13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13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13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13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13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1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13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13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13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13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13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13">
        <f t="shared" ref="I259:I322" si="25">IFERROR(E259 /H259, 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MID(R259,FIND("/",R259)+1,LEN(R259))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13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13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13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1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13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13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13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13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13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13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13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13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13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1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13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13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13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13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13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13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13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13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13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1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13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13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13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13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13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13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13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13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13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1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13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13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13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13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13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13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13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13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13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1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13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13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13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13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13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13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13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13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13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13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13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13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13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13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13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13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13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13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13">
        <f t="shared" ref="I323:I386" si="31">IFERROR(E323 /H323, 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MID(R323,FIND("/",R323)+1,LEN(R323))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13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13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13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13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13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13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13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13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13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1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13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13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13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13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13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13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13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13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13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1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13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13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13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13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13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13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13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13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13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1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13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13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13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13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13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13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13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13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13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1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13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13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13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13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13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13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13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13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13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1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13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13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13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13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13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13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13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13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13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1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13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13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13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13">
        <f t="shared" ref="I387:I450" si="37">IFERROR(E387 /H387, 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MID(R387,FIND("/",R387)+1,LEN(R387))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13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13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13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13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13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1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13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13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13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13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13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13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13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13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13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1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13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13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13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13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13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13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13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13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13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13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13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13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13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13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13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13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13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13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1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13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13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13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13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13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13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13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13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13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1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13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13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13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13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13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13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13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13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13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1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13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13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13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13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13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13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13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13">
        <f t="shared" ref="I451:I514" si="43">IFERROR(E451 /H451, 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MID(R451,FIND("/",R451)+1,LEN(R451))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13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1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13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13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13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13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13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13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13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13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13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1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13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13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13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13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13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13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13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13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13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1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13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13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13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13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13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13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13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13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13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1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13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13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13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13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13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13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13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13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13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1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13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13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13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13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13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13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13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13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13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1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13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13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13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13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13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13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13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13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13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13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13">
        <f t="shared" ref="I515:I578" si="49">IFERROR(E515 /H515, 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MID(R515,FIND("/",R515)+1,LEN(R515))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13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13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13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13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13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13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13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1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13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13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13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13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13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13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13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13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13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1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13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13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13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13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13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13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13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13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13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1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13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13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13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13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13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13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13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13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13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1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13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13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13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13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13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13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13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13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13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1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13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13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13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13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13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13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13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13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13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1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13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13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13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13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13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13">
        <f t="shared" ref="I579:I642" si="55">IFERROR(E579 /H579, 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MID(R579,FIND("/",R579)+1,LEN(R579))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13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13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13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1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13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13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13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13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13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13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13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13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13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1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13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13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13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13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13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13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13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13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13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1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13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13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13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13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13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13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13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13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13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13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13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13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13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13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13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13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13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13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1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13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13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13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13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13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13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13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13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13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1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13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13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13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13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13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13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13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13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13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13">
        <f t="shared" ref="I643:I706" si="61">IFERROR(E643 /H643, 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MID(R643,FIND("/",R643)+1,LEN(R643))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13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13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13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13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13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13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13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13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13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1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13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13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13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13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13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13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13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13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13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1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13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13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13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13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13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13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13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13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13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1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13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13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13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13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13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13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13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13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13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1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13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13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13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13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13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13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13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13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13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1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13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13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13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13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13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13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13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13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13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1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13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13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13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13">
        <f t="shared" ref="I707:I770" si="67">IFERROR(E707 /H707, 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MID(R707,FIND("/",R707)+1,LEN(R707))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13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13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13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13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13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13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13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13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13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13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13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13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13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13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1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13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13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13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13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13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13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13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13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13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1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13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13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13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13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13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13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13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13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13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1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13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13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13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13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13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13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13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13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13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1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13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13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13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13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13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13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13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13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13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1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13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13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13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13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13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13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13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13">
        <f t="shared" ref="I771:I834" si="73">IFERROR(E771 /H771, 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MID(R771,FIND("/",R771)+1,LEN(R771))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13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1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13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13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13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13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13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13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13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13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13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1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13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13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13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13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13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13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13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13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13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1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13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13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13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13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13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13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13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13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13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1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13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13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13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13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13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13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13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13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13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13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13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13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13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13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13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13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13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13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1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13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13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13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13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13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13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13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13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13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1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13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13">
        <f t="shared" ref="I835:I898" si="79">IFERROR(E835 /H835, 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MID(R835,FIND("/",R835)+1,LEN(R835))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13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13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13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13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13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13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13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1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13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13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13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13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13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13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13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13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13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1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13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13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13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13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13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13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13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13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13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1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13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13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13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13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13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13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13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13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13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1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13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13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13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13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13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13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13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13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13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1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13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13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13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13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13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13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13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13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13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1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13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13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13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13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13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13">
        <f t="shared" ref="I899:I962" si="85">IFERROR(E899 /H899, 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MID(R899,FIND("/",R899)+1,LEN(R899))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13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13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13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1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13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13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13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13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13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13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13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13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13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13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13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13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13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13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13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13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13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13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1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13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13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13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13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13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13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13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13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13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1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13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13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13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13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13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13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13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13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13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1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13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13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13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13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13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13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13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13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13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1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13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13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13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13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13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13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13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13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13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13">
        <f t="shared" ref="I963:I1001" si="91">IFERROR(E963 /H963, 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MID(R963,FIND("/",R963)+1,LEN(R963))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13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13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13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13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13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13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13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13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13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1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13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13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13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13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13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13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13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13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13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1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13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13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13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13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13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13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13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13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13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1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13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13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13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13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13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13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13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13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ellIs" dxfId="23" priority="1" operator="between">
      <formula>70</formula>
      <formula>89</formula>
    </cfRule>
    <cfRule type="cellIs" dxfId="22" priority="2" operator="between">
      <formula>40</formula>
      <formula>59</formula>
    </cfRule>
    <cfRule type="cellIs" dxfId="21" priority="3" operator="between">
      <formula>100</formula>
      <formula>199</formula>
    </cfRule>
    <cfRule type="cellIs" dxfId="20" priority="4" operator="greaterThan">
      <formula>200</formula>
    </cfRule>
    <cfRule type="cellIs" dxfId="19" priority="5" operator="greaterThan">
      <formula>500</formula>
    </cfRule>
    <cfRule type="cellIs" dxfId="18" priority="6" operator="lessThan">
      <formula>50</formula>
    </cfRule>
    <cfRule type="colorScale" priority="7">
      <colorScale>
        <cfvo type="num" val="0"/>
        <cfvo type="num" val="100"/>
        <cfvo type="num" val="200"/>
        <color rgb="FFE15470"/>
        <color rgb="FFC49301"/>
        <color rgb="FFFFEF9C"/>
      </colorScale>
    </cfRule>
    <cfRule type="colorScale" priority="17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18">
      <colorScale>
        <cfvo type="num" val="0"/>
        <cfvo type="percentile" val="100"/>
        <cfvo type="num" val="200"/>
        <color rgb="FFC00000"/>
        <color rgb="FF92D050"/>
        <color rgb="FF0070C0"/>
      </colorScale>
    </cfRule>
  </conditionalFormatting>
  <conditionalFormatting sqref="G2:G1001">
    <cfRule type="containsText" dxfId="17" priority="10" operator="containsText" text="live">
      <formula>NOT(ISERROR(SEARCH("live",G2)))</formula>
    </cfRule>
    <cfRule type="containsText" dxfId="16" priority="11" operator="containsText" text="Live">
      <formula>NOT(ISERROR(SEARCH("Live",G2)))</formula>
    </cfRule>
    <cfRule type="containsText" dxfId="15" priority="12" operator="containsText" text="Successful">
      <formula>NOT(ISERROR(SEARCH("Successful",G2)))</formula>
    </cfRule>
    <cfRule type="containsText" dxfId="14" priority="13" operator="containsText" text="Failed">
      <formula>NOT(ISERROR(SEARCH("Failed",G2)))</formula>
    </cfRule>
    <cfRule type="colorScale" priority="14">
      <colorScale>
        <cfvo type="formula" val="&quot;Failed&quot;"/>
        <cfvo type="formula" val="&quot;Successful&quot;"/>
        <color rgb="FFFF7128"/>
        <color rgb="FFFFEF9C"/>
      </colorScale>
    </cfRule>
    <cfRule type="colorScale" priority="15">
      <colorScale>
        <cfvo type="min"/>
        <cfvo type="max"/>
        <color rgb="FFFF9AA6"/>
        <color rgb="FF97C688"/>
      </colorScale>
    </cfRule>
    <cfRule type="containsText" dxfId="13" priority="8" operator="containsText" text="canceled">
      <formula>NOT(ISERROR(SEARCH("canceled",G2)))</formula>
    </cfRule>
    <cfRule type="containsText" dxfId="12" priority="9" operator="containsText" text="Cancelled">
      <formula>NOT(ISERROR(SEARCH("Cancelled",G2)))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3ED3-FC00-724E-AA35-EF4EA999788C}">
  <sheetPr>
    <tabColor rgb="FF92D050"/>
  </sheetPr>
  <dimension ref="A1:F14"/>
  <sheetViews>
    <sheetView topLeftCell="A6" workbookViewId="0">
      <selection activeCell="K31" sqref="K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9.6640625" bestFit="1" customWidth="1"/>
    <col min="9" max="9" width="20.5" bestFit="1" customWidth="1"/>
    <col min="10" max="10" width="24.5" bestFit="1" customWidth="1"/>
  </cols>
  <sheetData>
    <row r="1" spans="1:6" x14ac:dyDescent="0.2">
      <c r="A1" s="6" t="s">
        <v>6</v>
      </c>
      <c r="B1" t="s">
        <v>2047</v>
      </c>
    </row>
    <row r="3" spans="1:6" x14ac:dyDescent="0.2">
      <c r="A3" s="6" t="s">
        <v>2035</v>
      </c>
      <c r="B3" s="6" t="s">
        <v>2046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2040</v>
      </c>
      <c r="E8">
        <v>4</v>
      </c>
      <c r="F8">
        <v>4</v>
      </c>
    </row>
    <row r="9" spans="1:6" x14ac:dyDescent="0.2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CCC6-7591-6D4D-B7F9-906034401EA3}">
  <sheetPr>
    <tabColor rgb="FF00B0F0"/>
  </sheetPr>
  <dimension ref="A1:F30"/>
  <sheetViews>
    <sheetView workbookViewId="0">
      <selection activeCell="H45" sqref="H4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9.6640625" bestFit="1" customWidth="1"/>
    <col min="9" max="9" width="20.5" bestFit="1" customWidth="1"/>
    <col min="10" max="10" width="24.5" bestFit="1" customWidth="1"/>
  </cols>
  <sheetData>
    <row r="1" spans="1:6" x14ac:dyDescent="0.2">
      <c r="A1" s="6" t="s">
        <v>6</v>
      </c>
      <c r="B1" t="s">
        <v>2047</v>
      </c>
    </row>
    <row r="2" spans="1:6" x14ac:dyDescent="0.2">
      <c r="A2" s="6" t="s">
        <v>2032</v>
      </c>
      <c r="B2" t="s">
        <v>2047</v>
      </c>
    </row>
    <row r="4" spans="1:6" x14ac:dyDescent="0.2">
      <c r="A4" s="6" t="s">
        <v>2035</v>
      </c>
      <c r="B4" s="6" t="s">
        <v>2046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2049</v>
      </c>
      <c r="E7">
        <v>4</v>
      </c>
      <c r="F7">
        <v>4</v>
      </c>
    </row>
    <row r="8" spans="1:6" x14ac:dyDescent="0.2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2052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2037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C801-3AA2-744F-A5CC-9E1E892CD458}">
  <sheetPr>
    <tabColor rgb="FF7030A0"/>
  </sheetPr>
  <dimension ref="A2:L35"/>
  <sheetViews>
    <sheetView topLeftCell="A2" workbookViewId="0">
      <selection activeCell="L35" sqref="L3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58" width="11.1640625" bestFit="1" customWidth="1"/>
    <col min="59" max="59" width="13" bestFit="1" customWidth="1"/>
    <col min="60" max="402" width="11.1640625" bestFit="1" customWidth="1"/>
    <col min="403" max="403" width="10.5" bestFit="1" customWidth="1"/>
    <col min="404" max="417" width="11.1640625" bestFit="1" customWidth="1"/>
    <col min="418" max="418" width="8.83203125" bestFit="1" customWidth="1"/>
    <col min="419" max="419" width="11.6640625" bestFit="1" customWidth="1"/>
    <col min="420" max="939" width="11.1640625" bestFit="1" customWidth="1"/>
    <col min="940" max="940" width="14.1640625" bestFit="1" customWidth="1"/>
    <col min="941" max="941" width="9.1640625" bestFit="1" customWidth="1"/>
    <col min="942" max="942" width="11.6640625" bestFit="1" customWidth="1"/>
  </cols>
  <sheetData>
    <row r="2" spans="1:5" x14ac:dyDescent="0.2">
      <c r="A2" s="6" t="s">
        <v>2032</v>
      </c>
      <c r="B2" t="s">
        <v>2047</v>
      </c>
    </row>
    <row r="3" spans="1:5" x14ac:dyDescent="0.2">
      <c r="A3" s="6" t="s">
        <v>2085</v>
      </c>
      <c r="B3" t="s">
        <v>2047</v>
      </c>
    </row>
    <row r="5" spans="1:5" x14ac:dyDescent="0.2">
      <c r="A5" s="6" t="s">
        <v>2035</v>
      </c>
      <c r="B5" s="6" t="s">
        <v>2046</v>
      </c>
    </row>
    <row r="6" spans="1:5" ht="17" customHeight="1" x14ac:dyDescent="0.2">
      <c r="A6" s="6" t="s">
        <v>2036</v>
      </c>
      <c r="B6" t="s">
        <v>74</v>
      </c>
      <c r="C6" t="s">
        <v>14</v>
      </c>
      <c r="D6" t="s">
        <v>20</v>
      </c>
      <c r="E6" t="s">
        <v>2037</v>
      </c>
    </row>
    <row r="7" spans="1:5" x14ac:dyDescent="0.2">
      <c r="A7" s="7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7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7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7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7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7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7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7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7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7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7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7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7" t="s">
        <v>2037</v>
      </c>
      <c r="B19">
        <v>57</v>
      </c>
      <c r="C19">
        <v>364</v>
      </c>
      <c r="D19">
        <v>565</v>
      </c>
      <c r="E19">
        <v>986</v>
      </c>
    </row>
    <row r="35" spans="12:12" ht="19" x14ac:dyDescent="0.25">
      <c r="L35" s="5" t="str">
        <f>IF(G2="successful", E2/H2, "")</f>
        <v/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E0DF-A187-F143-8B18-F4BB47DC0EAE}">
  <sheetPr>
    <tabColor theme="5"/>
  </sheetPr>
  <dimension ref="A1:H13"/>
  <sheetViews>
    <sheetView tabSelected="1" workbookViewId="0"/>
  </sheetViews>
  <sheetFormatPr baseColWidth="10" defaultRowHeight="16" x14ac:dyDescent="0.2"/>
  <cols>
    <col min="1" max="1" width="27" bestFit="1" customWidth="1"/>
    <col min="2" max="2" width="17" bestFit="1" customWidth="1"/>
    <col min="3" max="3" width="14.1640625" bestFit="1" customWidth="1"/>
    <col min="4" max="4" width="16.33203125" bestFit="1" customWidth="1"/>
    <col min="5" max="5" width="12.33203125" bestFit="1" customWidth="1"/>
    <col min="6" max="6" width="22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2095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SUM(B2:D2)</f>
        <v>51</v>
      </c>
      <c r="F2" s="14">
        <f>(B2/E2)*100%</f>
        <v>0.58823529411764708</v>
      </c>
      <c r="G2" s="14">
        <f>(C2/E2)*100%</f>
        <v>0.39215686274509803</v>
      </c>
      <c r="H2" s="14">
        <f>(D2/E2)*100%</f>
        <v>1.9607843137254902E-2</v>
      </c>
    </row>
    <row r="3" spans="1:8" x14ac:dyDescent="0.2">
      <c r="A3" t="s">
        <v>2094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SUM(B3:D3)</f>
        <v>231</v>
      </c>
      <c r="F3" s="14">
        <f t="shared" ref="F3:F13" si="1">(B3/E3)*100%</f>
        <v>0.82683982683982682</v>
      </c>
      <c r="G3" s="14">
        <f t="shared" ref="G3:G13" si="2">(C3/E3)*100%</f>
        <v>0.16450216450216451</v>
      </c>
      <c r="H3" s="14">
        <f t="shared" ref="H3:H13" si="3">(D3/E3)*100%</f>
        <v>8.658008658008658E-3</v>
      </c>
    </row>
    <row r="4" spans="1:8" x14ac:dyDescent="0.2">
      <c r="A4" t="s">
        <v>2096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t="s">
        <v>2097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2098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2099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2100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2101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2102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2105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2104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AB1E-9C67-E64F-8AB3-3C0C79C9C489}">
  <sheetPr>
    <tabColor theme="5"/>
  </sheetPr>
  <dimension ref="A1:L566"/>
  <sheetViews>
    <sheetView workbookViewId="0">
      <selection activeCell="H42" sqref="H42"/>
    </sheetView>
  </sheetViews>
  <sheetFormatPr baseColWidth="10" defaultRowHeight="16" x14ac:dyDescent="0.2"/>
  <cols>
    <col min="1" max="1" width="9.5" bestFit="1" customWidth="1"/>
    <col min="2" max="2" width="13" bestFit="1" customWidth="1"/>
    <col min="5" max="5" width="13" bestFit="1" customWidth="1"/>
    <col min="8" max="8" width="41.6640625" bestFit="1" customWidth="1"/>
    <col min="9" max="9" width="12.6640625" style="12" customWidth="1"/>
    <col min="11" max="11" width="41.6640625" bestFit="1" customWidth="1"/>
    <col min="12" max="12" width="10.83203125" style="12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H1" t="s">
        <v>2110</v>
      </c>
      <c r="K1" t="s">
        <v>2111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H2" s="7" t="s">
        <v>2106</v>
      </c>
      <c r="I2" s="13">
        <f>AVERAGE(B2:B566)</f>
        <v>851.14690265486729</v>
      </c>
      <c r="K2" s="7" t="s">
        <v>2106</v>
      </c>
      <c r="L2" s="12">
        <f>AVERAGE(E2:E365)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s="7" t="s">
        <v>2107</v>
      </c>
      <c r="I3" s="13">
        <f>MEDIAN(B2:B566)</f>
        <v>201</v>
      </c>
      <c r="K3" s="7" t="s">
        <v>2107</v>
      </c>
      <c r="L3" s="12">
        <f>MEDIAN(E2:E365)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s="7" t="s">
        <v>2108</v>
      </c>
      <c r="I4" s="13">
        <f>MIN(B2:B566)</f>
        <v>16</v>
      </c>
      <c r="K4" s="7" t="s">
        <v>2108</v>
      </c>
      <c r="L4" s="12">
        <f>MIN(E2:E365)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s="7" t="s">
        <v>2109</v>
      </c>
      <c r="I5" s="13">
        <f>+MAX(B2:B566)</f>
        <v>7295</v>
      </c>
      <c r="K5" s="7" t="s">
        <v>2109</v>
      </c>
      <c r="L5" s="12">
        <f>+MAX(E2:E365)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2112</v>
      </c>
      <c r="I6" s="12">
        <f>_xlfn.VAR.P(B2:B566)</f>
        <v>1603373.7324019109</v>
      </c>
      <c r="K6" t="s">
        <v>2112</v>
      </c>
      <c r="L6" s="12">
        <f>_xlfn.VAR.P(E2:E365)</f>
        <v>921574.68174133555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2113</v>
      </c>
      <c r="I7" s="12">
        <f>_xlfn.STDEV.P(B2:B566)</f>
        <v>1266.2439466397898</v>
      </c>
      <c r="K7" t="s">
        <v>2113</v>
      </c>
      <c r="L7" s="12">
        <f>_xlfn.STDEV.P(E2:E365)</f>
        <v>959.98681331637863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11" priority="9" operator="containsText" text="canceled">
      <formula>NOT(ISERROR(SEARCH("canceled",A2)))</formula>
    </cfRule>
    <cfRule type="colorScale" priority="15">
      <colorScale>
        <cfvo type="formula" val="&quot;Failed&quot;"/>
        <cfvo type="formula" val="&quot;Successful&quot;"/>
        <color rgb="FFFF7128"/>
        <color rgb="FFFFEF9C"/>
      </colorScale>
    </cfRule>
    <cfRule type="containsText" dxfId="10" priority="14" operator="containsText" text="Failed">
      <formula>NOT(ISERROR(SEARCH("Failed",A2)))</formula>
    </cfRule>
    <cfRule type="containsText" dxfId="9" priority="13" operator="containsText" text="Successful">
      <formula>NOT(ISERROR(SEARCH("Successful",A2)))</formula>
    </cfRule>
    <cfRule type="containsText" dxfId="8" priority="12" operator="containsText" text="Live">
      <formula>NOT(ISERROR(SEARCH("Live",A2)))</formula>
    </cfRule>
    <cfRule type="containsText" dxfId="7" priority="11" operator="containsText" text="live">
      <formula>NOT(ISERROR(SEARCH("live",A2)))</formula>
    </cfRule>
    <cfRule type="containsText" dxfId="6" priority="10" operator="containsText" text="Cancelled">
      <formula>NOT(ISERROR(SEARCH("Cancelled",A2)))</formula>
    </cfRule>
    <cfRule type="colorScale" priority="16">
      <colorScale>
        <cfvo type="min"/>
        <cfvo type="max"/>
        <color rgb="FFFF9AA6"/>
        <color rgb="FF97C688"/>
      </colorScale>
    </cfRule>
  </conditionalFormatting>
  <conditionalFormatting sqref="D2:D365">
    <cfRule type="colorScale" priority="8">
      <colorScale>
        <cfvo type="min"/>
        <cfvo type="max"/>
        <color rgb="FFFF9AA6"/>
        <color rgb="FF97C688"/>
      </colorScale>
    </cfRule>
    <cfRule type="colorScale" priority="7">
      <colorScale>
        <cfvo type="formula" val="&quot;Failed&quot;"/>
        <cfvo type="formula" val="&quot;Successful&quot;"/>
        <color rgb="FFFF7128"/>
        <color rgb="FFFFEF9C"/>
      </colorScale>
    </cfRule>
    <cfRule type="containsText" dxfId="5" priority="6" operator="containsText" text="Failed">
      <formula>NOT(ISERROR(SEARCH("Failed",D2)))</formula>
    </cfRule>
    <cfRule type="containsText" dxfId="4" priority="5" operator="containsText" text="Successful">
      <formula>NOT(ISERROR(SEARCH("Successful",D2)))</formula>
    </cfRule>
    <cfRule type="containsText" dxfId="3" priority="4" operator="containsText" text="Live">
      <formula>NOT(ISERROR(SEARCH("Live",D2)))</formula>
    </cfRule>
    <cfRule type="containsText" dxfId="2" priority="3" operator="containsText" text="live">
      <formula>NOT(ISERROR(SEARCH("live",D2)))</formula>
    </cfRule>
    <cfRule type="containsText" dxfId="1" priority="2" operator="containsText" text="Cancelled">
      <formula>NOT(ISERROR(SEARCH("Cancelled",D2)))</formula>
    </cfRule>
    <cfRule type="containsText" dxfId="0" priority="1" operator="containsText" text="canceled">
      <formula>NOT(ISERROR(SEARCH("canceled",D2)))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2023-09-12T08:38:10Z</dcterms:modified>
</cp:coreProperties>
</file>