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na/Desktop/BSC Folder/"/>
    </mc:Choice>
  </mc:AlternateContent>
  <xr:revisionPtr revIDLastSave="0" documentId="13_ncr:1_{8F33629A-99DB-5E41-965F-701BF34924BA}" xr6:coauthVersionLast="47" xr6:coauthVersionMax="47" xr10:uidLastSave="{00000000-0000-0000-0000-000000000000}"/>
  <bookViews>
    <workbookView xWindow="-4460" yWindow="-21600" windowWidth="38400" windowHeight="21600" xr2:uid="{00000000-000D-0000-FFFF-FFFF00000000}"/>
  </bookViews>
  <sheets>
    <sheet name="Crowdfunding" sheetId="1" r:id="rId1"/>
    <sheet name="Pivot 1" sheetId="2" r:id="rId2"/>
    <sheet name="Pivot 2" sheetId="5" r:id="rId3"/>
    <sheet name="Pivot 3" sheetId="18" r:id="rId4"/>
    <sheet name="Bonus" sheetId="20" r:id="rId5"/>
    <sheet name="Bonus Statistical Analysis" sheetId="2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G3" i="20"/>
  <c r="G4" i="20"/>
  <c r="G5" i="20"/>
  <c r="G6" i="20"/>
  <c r="G7" i="20"/>
  <c r="G8" i="20"/>
  <c r="G9" i="20"/>
  <c r="G10" i="20"/>
  <c r="G11" i="20"/>
  <c r="G12" i="20"/>
  <c r="G13" i="20"/>
  <c r="F3" i="20"/>
  <c r="F4" i="20"/>
  <c r="F5" i="20"/>
  <c r="F6" i="20"/>
  <c r="F7" i="20"/>
  <c r="F8" i="20"/>
  <c r="F9" i="20"/>
  <c r="F10" i="20"/>
  <c r="F11" i="20"/>
  <c r="F12" i="20"/>
  <c r="F13" i="20"/>
  <c r="E3" i="20"/>
  <c r="E4" i="20"/>
  <c r="E5" i="20"/>
  <c r="E6" i="20"/>
  <c r="E7" i="20"/>
  <c r="E8" i="20"/>
  <c r="E9" i="20"/>
  <c r="E10" i="20"/>
  <c r="E11" i="20"/>
  <c r="E12" i="20"/>
  <c r="E13" i="20"/>
  <c r="L2" i="21"/>
  <c r="L3" i="21"/>
  <c r="L4" i="21"/>
  <c r="L5" i="21"/>
  <c r="L7" i="21"/>
  <c r="I7" i="21"/>
  <c r="I6" i="21"/>
  <c r="L6" i="21"/>
  <c r="I2" i="21"/>
  <c r="I5" i="21"/>
  <c r="I4" i="21"/>
  <c r="I3" i="2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35" i="18"/>
  <c r="E2" i="20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2" i="20" l="1"/>
  <c r="G2" i="20"/>
  <c r="F2" i="20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<sst xmlns="http://schemas.openxmlformats.org/spreadsheetml/2006/main" count="7068" uniqueCount="2114">
  <si>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</si>
  <si>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</si>
  <si>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</si>
  <si>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</si>
  <si>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</si>
  <si>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</si>
  <si>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</si>
  <si>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</si>
  <si>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</si>
  <si>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</si>
  <si>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</si>
  <si>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</si>
  <si>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</si>
  <si>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</si>
  <si>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</si>
  <si>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</si>
  <si>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</si>
  <si>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</si>
  <si>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</si>
  <si>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</si>
  <si>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</si>
  <si>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</si>
  <si>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</si>
  <si>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</si>
  <si>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</si>
  <si>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</si>
  <si>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</si>
  <si>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</si>
  <si>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</si>
  <si>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</si>
  <si>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</si>
  <si>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</si>
  <si>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</si>
  <si>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</si>
  <si>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</si>
  <si>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</si>
  <si>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</si>
  <si>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</si>
  <si>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</si>
  <si>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</si>
  <si>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</si>
  <si>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</si>
  <si>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</si>
  <si>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</si>
  <si>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</si>
  <si>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</si>
  <si>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</si>
  <si>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</si>
  <si>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</si>
  <si>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</si>
  <si>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</si>
  <si>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</si>
  <si>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</si>
  <si>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</si>
  <si>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</si>
  <si>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</si>
  <si>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</si>
  <si>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</si>
  <si>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</si>
  <si>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</si>
  <si>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</si>
  <si>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</si>
  <si>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</si>
  <si>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</si>
  <si>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</si>
  <si>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</si>
  <si>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</si>
  <si>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</si>
  <si>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</si>
  <si>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</si>
  <si>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</si>
  <si>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</si>
  <si>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</si>
  <si>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</si>
  <si>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</si>
  <si>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</si>
  <si>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</si>
  <si>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</si>
  <si>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</si>
  <si>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</si>
  <si>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</si>
  <si>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</si>
  <si>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</si>
  <si>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</si>
  <si>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</si>
  <si>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</si>
  <si>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</si>
  <si>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</si>
  <si>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</si>
  <si>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</si>
  <si>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</si>
  <si>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</si>
  <si>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</si>
  <si>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</si>
  <si>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</si>
  <si>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</si>
  <si>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</si>
  <si>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</si>
  <si>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</si>
  <si>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</si>
  <si>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</si>
  <si>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</si>
  <si>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</si>
  <si>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</si>
  <si>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</si>
  <si>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</si>
  <si>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</si>
  <si>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</si>
  <si>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</si>
  <si>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</si>
  <si>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</si>
  <si>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</si>
  <si>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</si>
  <si>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</si>
  <si>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</si>
  <si>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</si>
  <si>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</si>
  <si>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</si>
  <si>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</si>
  <si>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</si>
  <si>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</si>
  <si>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</si>
  <si>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</si>
  <si>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</si>
  <si>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</si>
  <si>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</si>
  <si>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</si>
  <si>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</si>
  <si>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</si>
  <si>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</si>
  <si>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</si>
  <si>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</si>
  <si>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</si>
  <si>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</si>
  <si>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</si>
  <si>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</si>
  <si>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</si>
  <si>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</si>
  <si>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</si>
  <si>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</si>
  <si>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</si>
  <si>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</si>
  <si>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</si>
  <si>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</si>
  <si>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</si>
  <si>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</si>
  <si>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</si>
  <si>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</si>
  <si>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</si>
  <si>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</si>
  <si>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</si>
  <si>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</si>
  <si>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</si>
  <si>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</si>
  <si>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</si>
  <si>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</si>
  <si>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</si>
  <si>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</si>
  <si>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</si>
  <si>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</si>
  <si>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</si>
  <si>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</si>
  <si>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</si>
  <si>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</si>
  <si>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</si>
  <si>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</si>
  <si>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</si>
  <si>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</si>
  <si>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</si>
  <si>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</si>
  <si>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</si>
  <si>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</si>
  <si>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</si>
  <si>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</si>
  <si>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</si>
  <si>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</si>
  <si>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</si>
  <si>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</si>
  <si>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</si>
  <si>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</si>
  <si>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</si>
  <si>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</si>
  <si>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</si>
  <si>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</si>
  <si>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</si>
  <si>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</si>
  <si>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</si>
  <si>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</si>
  <si>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</si>
  <si>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</si>
  <si>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</si>
  <si>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</si>
  <si>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</si>
  <si>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</si>
  <si>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</si>
  <si>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</si>
  <si>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</si>
  <si>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</si>
  <si>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</si>
  <si>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</si>
  <si>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</si>
  <si>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</si>
  <si>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</si>
  <si>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</si>
  <si>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</si>
  <si>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</si>
  <si>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</si>
  <si>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</si>
  <si>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</si>
  <si>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</si>
  <si>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</si>
  <si>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</si>
  <si>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</si>
  <si>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</si>
  <si>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</si>
  <si>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</si>
  <si>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</si>
  <si>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</si>
  <si>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</si>
  <si>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</si>
  <si>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</si>
  <si>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</si>
  <si>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</si>
  <si>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</si>
  <si>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</si>
  <si>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</si>
  <si>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</si>
  <si>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</si>
  <si>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</si>
  <si>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</si>
  <si>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</si>
  <si>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</si>
  <si>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</si>
  <si>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</si>
  <si>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</si>
  <si>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</si>
  <si>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</si>
  <si>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</si>
  <si>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</si>
  <si>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</si>
  <si>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</si>
  <si>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</si>
  <si>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</si>
  <si>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</si>
  <si>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</si>
  <si>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</si>
  <si>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</si>
  <si>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</si>
  <si>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</si>
  <si>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</si>
  <si>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</si>
  <si>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</si>
  <si>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</si>
  <si>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</si>
  <si>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</si>
  <si>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</si>
  <si>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</si>
  <si>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</si>
  <si>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</si>
  <si>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</si>
  <si>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</si>
  <si>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</si>
  <si>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</si>
  <si>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</si>
  <si>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</si>
  <si>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</si>
  <si>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</si>
  <si>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</si>
  <si>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</si>
  <si>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</si>
  <si>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</si>
  <si>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</si>
  <si>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</si>
  <si>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</si>
  <si>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</si>
  <si>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</si>
  <si>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</si>
  <si>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</si>
  <si>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</si>
  <si>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</si>
  <si>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</si>
  <si>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</si>
  <si>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</si>
  <si>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</si>
  <si>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</si>
  <si>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</si>
  <si>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</si>
  <si>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</si>
  <si>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</si>
  <si>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</si>
  <si>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</si>
  <si>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</si>
  <si>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</si>
  <si>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</si>
  <si>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</si>
  <si>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</si>
  <si>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</si>
  <si>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</si>
  <si>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</si>
  <si>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</si>
  <si>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</si>
  <si>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</si>
  <si>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</si>
  <si>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</si>
  <si>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</si>
  <si>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</si>
  <si>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</si>
  <si>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</si>
  <si>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</si>
  <si>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</si>
  <si>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</si>
  <si>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</si>
  <si>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</si>
  <si>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</si>
  <si>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</si>
  <si>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</si>
  <si>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</si>
  <si>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</si>
  <si>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</si>
  <si>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</si>
  <si>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</si>
  <si>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</si>
  <si>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</si>
  <si>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</si>
  <si>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</si>
  <si>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</si>
  <si>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</si>
  <si>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</si>
  <si>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</si>
  <si>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</si>
  <si>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</si>
  <si>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</si>
  <si>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</si>
  <si>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</si>
  <si>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</si>
  <si>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</si>
  <si>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</si>
  <si>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</si>
  <si>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</si>
  <si>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</si>
  <si>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</si>
  <si>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</si>
  <si>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</si>
  <si>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</si>
  <si>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</si>
  <si>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</si>
  <si>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</si>
  <si>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</si>
  <si>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</si>
  <si>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</si>
  <si>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</si>
  <si>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</si>
  <si>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</si>
  <si>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</si>
  <si>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</si>
  <si>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</si>
  <si>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</si>
  <si>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</si>
  <si>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</si>
  <si>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</si>
  <si>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</si>
  <si>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</si>
  <si>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</si>
  <si>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</si>
  <si>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</si>
  <si>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</si>
  <si>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</si>
  <si>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</si>
  <si>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</si>
  <si>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</si>
  <si>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</si>
  <si>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</si>
  <si>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</si>
  <si>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</si>
  <si>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</si>
  <si>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</si>
  <si>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</si>
  <si>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</si>
  <si>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</si>
  <si>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</si>
  <si>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</si>
  <si>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</si>
  <si>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</si>
  <si>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</si>
  <si>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</si>
  <si>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</si>
  <si>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</si>
  <si>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</si>
  <si>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</si>
  <si>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</si>
  <si>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</si>
  <si>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</si>
  <si>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</si>
  <si>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</si>
  <si>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</si>
  <si>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</si>
  <si>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</si>
  <si>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</si>
  <si>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</si>
  <si>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</si>
  <si>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</si>
  <si>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</si>
  <si>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</si>
  <si>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</si>
  <si>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</si>
  <si>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</si>
  <si>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</si>
  <si>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</si>
  <si>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</si>
  <si>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</si>
  <si>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</si>
  <si>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</si>
  <si>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</si>
  <si>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</si>
  <si>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</si>
  <si>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</si>
  <si>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</si>
  <si>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</si>
  <si>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</si>
  <si>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</si>
  <si>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</si>
  <si>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</si>
  <si>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</si>
  <si>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</si>
  <si>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</si>
  <si>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</si>
  <si>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</si>
  <si>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</si>
  <si>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</si>
  <si>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</si>
  <si>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</si>
  <si>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</si>
  <si>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</si>
  <si>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</si>
  <si>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</si>
  <si>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</si>
  <si>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</si>
  <si>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</si>
  <si>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</si>
  <si>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</si>
  <si>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</si>
  <si>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</si>
  <si>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</si>
  <si>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</si>
  <si>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</si>
  <si>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</si>
  <si>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</si>
  <si>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</si>
  <si>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</si>
  <si>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</si>
  <si>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</si>
  <si>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</si>
  <si>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</si>
  <si>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</si>
  <si>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</si>
  <si>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</si>
  <si>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</si>
  <si>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</si>
  <si>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</si>
  <si>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</si>
  <si>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</si>
  <si>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</si>
  <si>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</si>
  <si>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</si>
  <si>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</si>
  <si>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</si>
  <si>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</si>
  <si>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</si>
  <si>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</si>
  <si>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</si>
  <si>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</si>
  <si>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</si>
  <si>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</si>
  <si>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</si>
  <si>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</si>
  <si>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</si>
  <si>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</si>
  <si>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</si>
  <si>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</si>
  <si>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</si>
  <si>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</si>
  <si>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</si>
  <si>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</si>
  <si>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</si>
  <si>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</si>
  <si>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</si>
  <si>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</si>
  <si>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</si>
  <si>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</si>
  <si>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</si>
  <si>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</si>
  <si>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</si>
  <si>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</si>
  <si>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</si>
  <si>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</si>
  <si>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</si>
  <si>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</si>
  <si>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</si>
  <si>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</si>
  <si>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</si>
  <si>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</si>
  <si>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</si>
  <si>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</si>
  <si>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</si>
  <si>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</si>
  <si>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</si>
  <si>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</si>
  <si>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</si>
  <si>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</si>
  <si>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</si>
  <si>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</si>
  <si>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</si>
  <si>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</si>
  <si>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</si>
  <si>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</si>
  <si>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</si>
  <si>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</si>
  <si>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</si>
  <si>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</si>
  <si>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</si>
  <si>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</si>
  <si>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</si>
  <si>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</si>
  <si>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</si>
  <si>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</si>
  <si>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</si>
  <si>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</si>
  <si>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</si>
  <si>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</si>
  <si>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</si>
  <si>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</si>
  <si>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</si>
  <si>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</si>
  <si>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</si>
  <si>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</si>
  <si>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</si>
  <si>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</si>
  <si>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</si>
  <si>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</si>
  <si>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</si>
  <si>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</si>
  <si>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</si>
  <si>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</si>
  <si>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</si>
  <si>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</si>
  <si>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</si>
  <si>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</si>
  <si>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</si>
  <si>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</si>
  <si>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</si>
  <si>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</si>
  <si>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</si>
  <si>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</si>
  <si>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</si>
  <si>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</si>
  <si>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</si>
  <si>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</si>
  <si>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</si>
  <si>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</si>
  <si>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</si>
  <si>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</si>
  <si>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</si>
  <si>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</si>
  <si>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</si>
  <si>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</si>
  <si>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</si>
  <si>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</si>
  <si>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</si>
  <si>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</si>
  <si>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</si>
  <si>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</si>
  <si>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</si>
  <si>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</si>
  <si>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</si>
  <si>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</si>
  <si>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</si>
  <si>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</si>
  <si>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</si>
  <si>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</si>
  <si>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</si>
  <si>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</si>
  <si>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</si>
  <si>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</si>
  <si>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</si>
  <si>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</si>
  <si>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</si>
  <si>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</si>
  <si>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</si>
  <si>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</si>
  <si>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</si>
  <si>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</si>
  <si>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</si>
  <si>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</si>
  <si>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</si>
  <si>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</si>
  <si>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</si>
  <si>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</si>
  <si>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</si>
  <si>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</si>
  <si>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</si>
  <si>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</si>
  <si>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</si>
  <si>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</si>
  <si>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</si>
  <si>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</si>
  <si>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</si>
  <si>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</si>
  <si>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</si>
  <si>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</si>
  <si>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</si>
  <si>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</si>
  <si>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</si>
  <si>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</si>
  <si>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</si>
  <si>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</si>
  <si>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</si>
  <si>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</si>
  <si>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</si>
  <si>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</si>
  <si>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</si>
  <si>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</si>
  <si>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</si>
  <si>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</si>
  <si>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</si>
  <si>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</si>
  <si>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</si>
  <si>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</si>
  <si>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</si>
  <si>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</si>
  <si>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</si>
  <si>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</si>
  <si>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</si>
  <si>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</si>
  <si>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</si>
  <si>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</si>
  <si>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</si>
  <si>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</si>
  <si>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</si>
  <si>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</si>
  <si>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</si>
  <si>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</si>
  <si>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</si>
  <si>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</si>
  <si>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</si>
  <si>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</si>
  <si>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</si>
  <si>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</si>
  <si>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</si>
  <si>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</si>
  <si>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</si>
  <si>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</si>
  <si>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</si>
  <si>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</si>
  <si>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</si>
  <si>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</si>
  <si>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</si>
  <si>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</si>
  <si>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</si>
  <si>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</si>
  <si>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</si>
  <si>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</si>
  <si>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</si>
  <si>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</si>
  <si>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</si>
  <si>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</si>
  <si>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</si>
  <si>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</si>
  <si>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</si>
  <si>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</si>
  <si>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</si>
  <si>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</si>
  <si>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</si>
  <si>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</si>
  <si>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</si>
  <si>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</si>
  <si>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</si>
  <si>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</si>
  <si>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</si>
  <si>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</si>
  <si>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</si>
  <si>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</si>
  <si>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</si>
  <si>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</si>
  <si>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</si>
  <si>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</si>
  <si>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</si>
  <si>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</si>
  <si>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</si>
  <si>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</si>
  <si>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</si>
  <si>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</si>
  <si>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</si>
  <si>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</si>
  <si>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</si>
  <si>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</si>
  <si>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</si>
  <si>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</si>
  <si>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</si>
  <si>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</si>
  <si>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</si>
  <si>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</si>
  <si>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</si>
  <si>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</si>
  <si>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</si>
  <si>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</si>
  <si>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</si>
  <si>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</si>
  <si>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</si>
  <si>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</si>
  <si>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</si>
  <si>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</si>
  <si>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</si>
  <si>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</si>
  <si>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</si>
  <si>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</si>
  <si>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</si>
  <si>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</si>
  <si>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</si>
  <si>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</si>
  <si>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</si>
  <si>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</si>
  <si>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</si>
  <si>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</si>
  <si>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</si>
  <si>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</si>
  <si>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</si>
  <si>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</si>
  <si>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</si>
  <si>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</si>
  <si>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</si>
  <si>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</si>
  <si>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</si>
  <si>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</si>
  <si>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</si>
  <si>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</si>
  <si>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</si>
  <si>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</si>
  <si>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</si>
  <si>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</si>
  <si>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</si>
  <si>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</si>
  <si>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</si>
  <si>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</si>
  <si>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</si>
  <si>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</si>
  <si>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</si>
  <si>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</si>
  <si>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</si>
  <si>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</si>
  <si>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</si>
  <si>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</si>
  <si>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</si>
  <si>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</si>
  <si>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</si>
  <si>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</si>
  <si>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</si>
  <si>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</si>
  <si>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</si>
  <si>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</si>
  <si>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</si>
  <si>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</si>
  <si>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</si>
  <si>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</si>
  <si>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</si>
  <si>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</si>
  <si>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</si>
  <si>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</si>
  <si>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</si>
  <si>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</si>
  <si>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</si>
  <si>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</si>
  <si>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</si>
  <si>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</si>
  <si>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</si>
  <si>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</si>
  <si>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</si>
  <si>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</si>
  <si>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</si>
  <si>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</si>
  <si>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</si>
  <si>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</si>
  <si>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</si>
  <si>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</si>
  <si>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</si>
  <si>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</si>
  <si>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</si>
  <si>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</si>
  <si>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</si>
  <si>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</si>
  <si>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</si>
  <si>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</si>
  <si>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</si>
  <si>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</si>
  <si>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</si>
  <si>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</si>
  <si>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</si>
  <si>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</si>
  <si>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</si>
  <si>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</si>
  <si>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</si>
  <si>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</si>
  <si>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</si>
  <si>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</si>
  <si>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</si>
  <si>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</si>
  <si>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</si>
  <si>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</si>
  <si>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</si>
  <si>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</si>
  <si>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</si>
  <si>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</si>
  <si>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</si>
  <si>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</si>
  <si>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</si>
  <si>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</si>
  <si>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</si>
  <si>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</si>
  <si>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</si>
  <si>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</si>
  <si>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</si>
  <si>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</si>
  <si>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</si>
  <si>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</si>
  <si>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</si>
  <si>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</si>
  <si>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</si>
  <si>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</si>
  <si>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</si>
  <si>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</si>
  <si>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</si>
  <si>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</si>
  <si>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</si>
  <si>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</si>
  <si>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</si>
  <si>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</si>
  <si>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</si>
  <si>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</si>
  <si>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</si>
  <si>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</si>
  <si>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</si>
  <si>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</si>
  <si>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</si>
  <si>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</si>
  <si>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</si>
  <si>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</si>
  <si>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</si>
  <si>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</si>
  <si>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</si>
  <si>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</si>
  <si>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</si>
  <si>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</si>
  <si>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</si>
  <si>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</si>
  <si>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</si>
  <si>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</si>
  <si>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</si>
  <si>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</si>
  <si>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</si>
  <si>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</si>
  <si>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</si>
  <si>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</si>
  <si>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</si>
  <si>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</si>
  <si>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</si>
  <si>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</si>
  <si>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</si>
  <si>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</si>
  <si>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</si>
  <si>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</si>
  <si>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</si>
  <si>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</si>
  <si>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</si>
  <si>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</si>
  <si>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</si>
  <si>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</si>
  <si>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</si>
  <si>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</si>
  <si>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</si>
  <si>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</si>
  <si>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</si>
  <si>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</si>
  <si>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</si>
  <si>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</si>
  <si>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</si>
  <si>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</si>
  <si>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</si>
  <si>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</si>
  <si>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</si>
  <si>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</si>
  <si>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</si>
  <si>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</si>
  <si>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</si>
  <si>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</si>
  <si>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</si>
  <si>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</si>
  <si>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</si>
  <si>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</si>
  <si>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</si>
  <si>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</si>
  <si>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</si>
  <si>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</si>
  <si>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</si>
  <si>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</si>
  <si>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</si>
  <si>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</si>
  <si>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</si>
  <si>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</si>
  <si>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</si>
  <si>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</si>
  <si>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</si>
  <si>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</si>
  <si>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</si>
  <si>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</si>
  <si>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</si>
  <si>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</si>
  <si>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</si>
  <si>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</si>
  <si>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</si>
  <si>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</si>
  <si>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</si>
  <si>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</si>
  <si>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</si>
  <si>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</si>
  <si>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</si>
  <si>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</si>
  <si>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</si>
  <si>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</si>
  <si>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</si>
  <si>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</si>
  <si>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</si>
  <si>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</si>
  <si>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</si>
  <si>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</si>
  <si>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</si>
  <si>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</si>
  <si>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</si>
  <si>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</si>
  <si>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</si>
  <si>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</si>
  <si>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</si>
  <si>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</si>
  <si>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</si>
  <si>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</si>
  <si>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</si>
  <si>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</si>
  <si>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</si>
  <si>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</si>
  <si>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</si>
  <si>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</si>
  <si>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</si>
  <si>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</si>
  <si>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</si>
  <si>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</si>
  <si>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</si>
  <si>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</si>
  <si>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</si>
  <si>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</si>
  <si>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</si>
  <si>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</si>
  <si>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</si>
  <si>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</si>
  <si>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</si>
  <si>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</si>
  <si>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</si>
  <si>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</si>
  <si>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</si>
  <si>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</si>
  <si>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</si>
  <si>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</si>
  <si>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</si>
  <si>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</si>
  <si>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</si>
  <si>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</si>
  <si>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</si>
  <si>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</si>
  <si>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</si>
  <si>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</si>
  <si>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</si>
  <si>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</si>
  <si>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</si>
  <si>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</si>
  <si>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</si>
  <si>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</si>
  <si>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</si>
  <si>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</si>
  <si>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</si>
  <si>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</si>
  <si>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</si>
  <si>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</si>
  <si>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</si>
  <si>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</si>
  <si>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</si>
  <si>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</si>
  <si>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</si>
  <si>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</si>
  <si>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</si>
  <si>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</si>
  <si>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</si>
  <si>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</si>
  <si>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</si>
  <si>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</si>
  <si>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</si>
  <si>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</si>
  <si>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</si>
  <si>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</si>
  <si>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</si>
  <si>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</si>
  <si>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</si>
  <si>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</si>
  <si>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</si>
  <si>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</si>
  <si>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</si>
  <si>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</si>
  <si>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</si>
  <si>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</si>
  <si>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</si>
  <si>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</si>
  <si>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</si>
  <si>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</si>
  <si>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</si>
  <si>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</si>
  <si>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</si>
  <si>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</si>
  <si>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</si>
  <si>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</si>
  <si>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</si>
  <si>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</si>
  <si>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</si>
  <si>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</si>
  <si>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</si>
  <si>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</si>
  <si>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</si>
  <si>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</si>
  <si>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</si>
  <si>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</si>
  <si>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</si>
  <si>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</si>
  <si>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</si>
  <si>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</si>
  <si>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</si>
  <si>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</si>
  <si>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</si>
  <si>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</si>
  <si>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</si>
  <si>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</si>
  <si>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</si>
  <si>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</si>
  <si>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</si>
  <si>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</si>
  <si>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</si>
  <si>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</si>
  <si>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</si>
  <si>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</si>
  <si>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</si>
  <si>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</si>
  <si>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</si>
  <si>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</si>
  <si>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</si>
  <si>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</si>
  <si>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</si>
  <si>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</si>
  <si>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</si>
  <si>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</si>
  <si>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</si>
  <si>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</si>
  <si>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</si>
  <si>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</si>
  <si>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</si>
  <si>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</si>
  <si>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</si>
  <si>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</si>
  <si>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</si>
  <si>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</si>
  <si>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</si>
  <si>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</si>
  <si>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</si>
  <si>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</si>
  <si>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</si>
  <si>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</si>
  <si>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</si>
  <si>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</si>
  <si>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</si>
  <si>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</si>
  <si>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</si>
  <si>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</si>
  <si>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</si>
  <si>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</si>
  <si>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</si>
  <si>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</si>
  <si>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</si>
  <si>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</si>
  <si>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</si>
  <si>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</si>
  <si>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</si>
  <si>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</si>
  <si>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</si>
  <si>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</si>
  <si>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</si>
  <si>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</si>
  <si>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</si>
  <si>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</si>
  <si>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</si>
  <si>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</si>
  <si>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</si>
  <si>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</si>
  <si>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</si>
  <si>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</si>
  <si>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</si>
  <si>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</si>
  <si>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</si>
  <si>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</si>
  <si>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</si>
  <si>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</si>
  <si>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</si>
  <si>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</si>
  <si>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</si>
  <si>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</si>
  <si>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</si>
  <si>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</si>
  <si>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</si>
  <si>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</si>
  <si>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</si>
  <si>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</si>
  <si>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</si>
  <si>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</si>
  <si>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</si>
  <si>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</si>
  <si>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</si>
  <si>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</si>
  <si>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</si>
  <si>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</si>
  <si>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</si>
  <si>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</si>
  <si>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</si>
  <si>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</si>
  <si>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</si>
  <si>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</si>
  <si>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</si>
  <si>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</si>
  <si>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</si>
  <si>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</si>
  <si>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</si>
  <si>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</si>
  <si>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</si>
  <si>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</si>
  <si>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</si>
  <si>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</si>
  <si>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</si>
  <si>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</si>
  <si>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</si>
  <si>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</si>
  <si>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</si>
  <si>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</si>
  <si>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</si>
  <si>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</si>
  <si>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</si>
  <si>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</si>
  <si>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</si>
  <si>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</si>
  <si>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</si>
  <si>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</si>
  <si>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</si>
  <si>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</si>
  <si>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</si>
  <si>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</si>
  <si>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</si>
  <si>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</si>
  <si>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</si>
  <si>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</si>
  <si>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</si>
  <si>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</si>
  <si>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</si>
  <si>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</si>
  <si>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</si>
  <si>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</si>
  <si>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</si>
  <si>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</si>
  <si>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</si>
  <si>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</si>
  <si>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</si>
  <si>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</si>
  <si>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</si>
  <si>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</si>
  <si>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</si>
  <si>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</si>
  <si>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</si>
  <si>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</si>
  <si>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</si>
  <si>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</si>
  <si>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</si>
  <si>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</si>
  <si>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</si>
  <si>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</si>
  <si>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</si>
  <si>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</si>
  <si>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</si>
  <si>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</si>
  <si>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</si>
  <si>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</si>
  <si>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</si>
  <si>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</si>
  <si>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</si>
  <si>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</si>
  <si>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</si>
  <si>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</si>
  <si>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</si>
  <si>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</si>
  <si>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</si>
  <si>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</si>
  <si>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</si>
  <si>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</si>
  <si>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</si>
  <si>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</si>
  <si>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</si>
  <si>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</si>
  <si>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</si>
  <si>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</si>
  <si>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</si>
  <si>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</si>
  <si>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</si>
  <si>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</si>
  <si>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</si>
  <si>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</si>
  <si>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</si>
  <si>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</si>
  <si>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</si>
  <si>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</si>
  <si>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</si>
  <si>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</si>
  <si>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</si>
  <si>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</si>
  <si>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</si>
  <si>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</si>
  <si>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</si>
  <si>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</si>
  <si>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</si>
  <si>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</si>
  <si>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</si>
  <si>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</si>
  <si>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</si>
  <si>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</si>
  <si>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</si>
  <si>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</si>
  <si>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</si>
  <si>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</si>
  <si>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</si>
  <si>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</si>
  <si>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</si>
  <si>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</si>
  <si>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</si>
  <si>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</si>
  <si>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</si>
  <si>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</si>
  <si>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</si>
  <si>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</si>
  <si>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</si>
  <si>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</si>
  <si>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</si>
  <si>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</si>
  <si>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</si>
  <si>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</si>
  <si>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</si>
  <si>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</si>
  <si>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</si>
  <si>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</si>
  <si>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</si>
  <si>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</si>
  <si>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</si>
  <si>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</si>
  <si>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</si>
  <si>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</si>
  <si>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</si>
  <si>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</si>
  <si>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</si>
  <si>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</si>
  <si>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</si>
  <si>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</si>
  <si>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</si>
  <si>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</si>
  <si>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</si>
  <si>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</si>
  <si>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</si>
  <si>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</si>
  <si>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</si>
  <si>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</si>
  <si>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</si>
  <si>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</si>
  <si>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</si>
  <si>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</si>
  <si>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</si>
  <si>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</si>
  <si>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</si>
  <si>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</si>
  <si>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</si>
  <si>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</si>
  <si>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</si>
  <si>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</si>
  <si>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</si>
  <si>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</si>
  <si>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</si>
  <si>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</si>
  <si>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</si>
  <si>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</si>
  <si>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</si>
  <si>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</si>
  <si>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</si>
  <si>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</si>
  <si>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</si>
  <si>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</si>
  <si>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</si>
  <si>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</si>
  <si>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</si>
  <si>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</si>
  <si>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</si>
  <si>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</si>
  <si>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</si>
  <si>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</si>
  <si>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</si>
  <si>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</si>
  <si>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</si>
  <si>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</si>
  <si>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</si>
  <si>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</si>
  <si>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</si>
  <si>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</si>
  <si>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</si>
  <si>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</si>
  <si>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</si>
  <si>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</si>
  <si>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</si>
  <si>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</si>
  <si>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</si>
  <si>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</si>
  <si>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</si>
  <si>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</si>
  <si>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</si>
  <si>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</si>
  <si>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</si>
  <si>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</si>
  <si>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</si>
  <si>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</si>
  <si>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</si>
  <si>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</si>
  <si>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</si>
  <si>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</si>
  <si>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</si>
  <si>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</si>
  <si>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</si>
  <si>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</si>
  <si>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</si>
  <si>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</si>
  <si>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</si>
  <si>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</si>
  <si>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</si>
  <si>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</si>
  <si>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</si>
  <si>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</si>
  <si>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</si>
  <si>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</si>
  <si>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</si>
  <si>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</si>
  <si>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</si>
  <si>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</si>
  <si>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</si>
  <si>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</si>
  <si>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</si>
  <si>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</si>
  <si>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</si>
  <si>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</si>
  <si>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</si>
  <si>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</si>
  <si>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</si>
  <si>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</si>
  <si>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</si>
  <si>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</si>
  <si>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</si>
  <si>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</si>
  <si>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</si>
  <si>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</si>
  <si>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</si>
  <si>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</si>
  <si>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</si>
  <si>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</si>
  <si>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</si>
  <si>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</si>
  <si>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</si>
  <si>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</si>
  <si>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</si>
  <si>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</si>
  <si>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</si>
  <si>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</si>
  <si>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</si>
  <si>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</si>
  <si>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</si>
  <si>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</si>
  <si>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</si>
  <si>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</si>
  <si>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</si>
  <si>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</si>
  <si>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</si>
  <si>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</si>
  <si>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</si>
  <si>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</si>
  <si>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</si>
  <si>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</si>
  <si>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</si>
  <si>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</si>
  <si>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</si>
  <si>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</si>
  <si>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</si>
  <si>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</si>
  <si>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</si>
  <si>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</si>
  <si>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</si>
  <si>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</si>
  <si>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</si>
  <si>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</si>
  <si>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</si>
  <si>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</si>
  <si>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</si>
  <si>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</si>
  <si>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</si>
  <si>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</si>
  <si>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</si>
  <si>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</si>
  <si>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</si>
  <si>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</si>
  <si>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</si>
  <si>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</si>
  <si>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</si>
  <si>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</si>
  <si>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</si>
  <si>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</si>
  <si>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</si>
  <si>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</si>
  <si>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</si>
  <si>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</si>
  <si>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</si>
  <si>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</si>
  <si>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</si>
  <si>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</si>
  <si>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</si>
  <si>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</si>
  <si>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</si>
  <si>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</si>
  <si>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</si>
  <si>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</si>
  <si>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</si>
  <si>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</si>
  <si>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</si>
  <si>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</si>
  <si>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</si>
  <si>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</si>
  <si>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</si>
  <si>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</si>
  <si>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</si>
  <si>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</si>
  <si>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</si>
  <si>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</si>
  <si>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</si>
  <si>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</si>
  <si>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</si>
  <si>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</si>
  <si>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</si>
  <si>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</si>
  <si>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</si>
  <si>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</si>
  <si>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</si>
  <si>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</si>
  <si>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</si>
  <si>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</si>
  <si>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</si>
  <si>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</si>
  <si>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</si>
  <si>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</si>
  <si>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</si>
  <si>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</si>
  <si>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</si>
  <si>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</si>
  <si>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</si>
  <si>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</si>
  <si>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</si>
  <si>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</si>
  <si>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</si>
  <si>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</si>
  <si>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</si>
  <si>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</si>
  <si>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</si>
  <si>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</si>
  <si>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</si>
  <si>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</si>
  <si>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</si>
  <si>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</si>
  <si>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</si>
  <si>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</si>
  <si>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</si>
  <si>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</si>
  <si>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</si>
  <si>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</si>
  <si>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</si>
  <si>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</si>
  <si>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</si>
  <si>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</si>
  <si>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</si>
  <si>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</si>
  <si>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</si>
  <si>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</si>
  <si>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</si>
  <si>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</si>
  <si>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</si>
  <si>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</si>
  <si>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</si>
  <si>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</si>
  <si>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</si>
  <si>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</si>
  <si>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</si>
  <si>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</si>
  <si>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</si>
  <si>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</si>
  <si>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</si>
  <si>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</si>
  <si>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</si>
  <si>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</si>
  <si>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</si>
  <si>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</si>
  <si>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</si>
  <si>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</si>
  <si>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</si>
  <si>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</si>
  <si>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</si>
  <si>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</si>
  <si>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</si>
  <si>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</si>
  <si>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</si>
  <si>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</si>
  <si>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</si>
  <si>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</si>
  <si>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</si>
  <si>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</si>
  <si>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</si>
  <si>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</si>
  <si>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</si>
  <si>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</si>
  <si>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</si>
  <si>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</si>
  <si>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</si>
  <si>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</si>
  <si>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</si>
  <si>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</si>
  <si>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</si>
  <si>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</si>
  <si>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</si>
  <si>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</si>
  <si>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</si>
  <si>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</si>
  <si>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</si>
  <si>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</si>
  <si>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</si>
  <si>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</si>
  <si>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</si>
  <si>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</si>
  <si>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</si>
  <si>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</si>
  <si>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</si>
  <si>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</si>
  <si>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</si>
  <si>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</si>
  <si>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</si>
  <si>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</si>
  <si>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</si>
  <si>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</si>
  <si>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</si>
  <si>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</si>
  <si>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</si>
  <si>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</si>
  <si>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</si>
  <si>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</si>
  <si>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</si>
  <si>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</si>
  <si>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</si>
  <si>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</si>
  <si>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</si>
  <si>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</si>
  <si>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</si>
  <si>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</si>
  <si>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</si>
  <si>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</si>
  <si>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</si>
  <si>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</si>
  <si>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</si>
  <si>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</si>
  <si>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</si>
  <si>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</si>
  <si>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</si>
  <si>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</si>
  <si>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</si>
  <si>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</si>
  <si>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</si>
  <si>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</si>
  <si>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</si>
  <si>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</si>
  <si>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</si>
  <si>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</si>
  <si>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</si>
  <si>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</si>
  <si>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</si>
  <si>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</si>
  <si>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</si>
  <si>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</si>
  <si>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</si>
  <si>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</si>
  <si>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</si>
  <si>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</si>
  <si>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</si>
  <si>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</si>
  <si>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</si>
  <si>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</si>
  <si>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</si>
  <si>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</si>
  <si>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</si>
  <si>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</si>
  <si>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</si>
  <si>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</si>
  <si>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</si>
  <si>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</si>
  <si>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</si>
  <si>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</si>
  <si>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</si>
  <si>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</si>
  <si>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</si>
  <si>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</si>
  <si>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</si>
  <si>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</si>
  <si>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</si>
  <si>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</si>
  <si>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</si>
  <si>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</si>
  <si>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</si>
  <si>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</si>
  <si>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</si>
  <si>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</si>
  <si>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</si>
  <si>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</si>
  <si>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</si>
  <si>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</si>
  <si>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</si>
  <si>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</si>
  <si>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</si>
  <si>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</si>
  <si>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</si>
  <si>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</si>
  <si>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</si>
  <si>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</si>
  <si>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</si>
  <si>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</si>
  <si>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</si>
  <si>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</si>
  <si>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</si>
  <si>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</si>
  <si>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</si>
  <si>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</si>
  <si>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</si>
  <si>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</si>
  <si>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</si>
  <si>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</si>
  <si>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</si>
  <si>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</si>
  <si>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</si>
  <si>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</si>
  <si>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</si>
  <si>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</si>
  <si>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</si>
  <si>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</si>
  <si>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</si>
  <si>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</si>
  <si>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</si>
  <si>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</si>
  <si>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</si>
  <si>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</si>
  <si>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</si>
  <si>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</si>
  <si>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</si>
  <si>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</si>
  <si>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</si>
  <si>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</si>
  <si>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</si>
  <si>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</si>
  <si>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</si>
  <si>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</si>
  <si>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</si>
  <si>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</si>
  <si>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</si>
  <si>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</si>
  <si>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</si>
  <si>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</si>
  <si>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</si>
  <si>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</si>
  <si>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</si>
  <si>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</si>
  <si>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</si>
  <si>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</si>
  <si>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</si>
  <si>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</si>
  <si>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</si>
  <si>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</si>
  <si>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</si>
  <si>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</si>
  <si>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</si>
  <si>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</si>
  <si>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</si>
  <si>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</si>
  <si>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</si>
  <si>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</si>
  <si>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</si>
  <si>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</si>
  <si>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</si>
  <si>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</si>
  <si>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</si>
  <si>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</si>
  <si>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</si>
  <si>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</si>
  <si>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</si>
  <si>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</si>
  <si>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</si>
  <si>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</si>
  <si>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</si>
  <si>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</si>
  <si>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</si>
  <si>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</si>
  <si>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</si>
  <si>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</si>
  <si>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</si>
  <si>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</si>
  <si>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</si>
  <si>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</si>
  <si>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</si>
  <si>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</si>
  <si>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</si>
  <si>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</si>
  <si>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</si>
  <si>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</si>
  <si>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</si>
  <si>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</si>
  <si>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</si>
  <si>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</si>
  <si>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</si>
  <si>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</si>
  <si>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</si>
  <si>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</si>
  <si>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</si>
  <si>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</si>
  <si>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</si>
  <si>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</si>
  <si>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</si>
  <si>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</si>
  <si>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</si>
  <si>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</si>
  <si>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</si>
  <si>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</si>
  <si>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</si>
  <si>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</si>
  <si>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</si>
  <si>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</si>
  <si>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</si>
  <si>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</si>
  <si>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</si>
  <si>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</si>
  <si>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</si>
  <si>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</si>
  <si>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</si>
  <si>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</si>
  <si>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</si>
  <si>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</si>
  <si>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</si>
  <si>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</si>
  <si>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</si>
  <si>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</si>
  <si>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</si>
  <si>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</si>
  <si>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</si>
  <si>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</si>
  <si>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</si>
  <si>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</si>
  <si>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</si>
  <si>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</si>
  <si>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</si>
  <si>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</si>
  <si>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</si>
  <si>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</si>
  <si>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</si>
  <si>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</si>
  <si>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</si>
  <si>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</si>
  <si>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</si>
  <si>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</si>
  <si>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</si>
  <si>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</si>
  <si>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</si>
  <si>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</si>
  <si>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</si>
  <si>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</si>
  <si>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</si>
  <si>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</si>
  <si>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</si>
  <si>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</si>
  <si>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</si>
  <si>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</si>
  <si>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</si>
  <si>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</si>
  <si>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</si>
  <si>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</si>
  <si>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</si>
  <si>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</si>
  <si>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</si>
  <si>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</si>
  <si>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</si>
  <si>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</si>
  <si>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</si>
  <si>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</si>
  <si>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</si>
  <si>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</si>
  <si>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</si>
  <si>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</si>
  <si>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</si>
  <si>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</si>
  <si>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</si>
  <si>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</si>
  <si>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</si>
  <si>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</si>
  <si>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</si>
  <si>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</si>
  <si>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</si>
  <si>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</si>
  <si>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</si>
  <si>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</si>
  <si>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</si>
  <si>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</si>
  <si>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</si>
  <si>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</si>
  <si>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</si>
  <si>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</si>
  <si>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</si>
  <si>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</si>
  <si>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</si>
  <si>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</si>
  <si>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</si>
  <si>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</si>
  <si>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</si>
  <si>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</si>
  <si>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</si>
  <si>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</si>
  <si>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</si>
  <si>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</si>
  <si>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</si>
  <si>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</si>
  <si>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</si>
  <si>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</si>
  <si>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</si>
  <si>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</si>
  <si>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</si>
  <si>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</si>
  <si>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</si>
  <si>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</si>
  <si>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</si>
  <si>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</si>
  <si>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</si>
  <si>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</si>
  <si>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</si>
  <si>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</si>
  <si>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</si>
  <si>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</si>
  <si>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</si>
  <si>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</si>
  <si>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</si>
  <si>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</si>
  <si>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</si>
  <si>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</si>
  <si>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</si>
  <si>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</si>
  <si>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</si>
  <si>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</si>
  <si>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</si>
  <si>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</si>
  <si>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</si>
  <si>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</si>
  <si>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</si>
  <si>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</si>
  <si>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</si>
  <si>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</si>
  <si>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</si>
  <si>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</si>
  <si>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</si>
  <si>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</si>
  <si>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</si>
  <si>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</si>
  <si>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</si>
  <si>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</si>
  <si>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</si>
  <si>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</si>
  <si>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</si>
  <si>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</si>
  <si>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</si>
  <si>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</si>
  <si>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</si>
  <si>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</si>
  <si>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</si>
  <si>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</si>
  <si>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</si>
  <si>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</si>
  <si>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</si>
  <si>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</si>
  <si>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</si>
  <si>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</si>
  <si>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</si>
  <si>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</si>
  <si>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</si>
  <si>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</si>
  <si>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</si>
  <si>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</si>
  <si>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</si>
  <si>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</si>
  <si>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</si>
  <si>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</si>
  <si>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</si>
  <si>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</si>
  <si>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</si>
  <si>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</si>
  <si>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</si>
  <si>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</si>
  <si>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</si>
  <si>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</si>
  <si>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</si>
  <si>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</si>
  <si>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</si>
  <si>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</si>
  <si>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</si>
  <si>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</si>
  <si>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</si>
  <si>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</si>
  <si>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</si>
  <si>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</si>
  <si>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</si>
  <si>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</si>
  <si>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</si>
  <si>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</si>
  <si>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</si>
  <si>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</si>
  <si>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</si>
  <si>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</si>
  <si>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</si>
  <si>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</si>
  <si>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</si>
  <si>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</si>
  <si>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</si>
  <si>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</si>
  <si>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</si>
  <si>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</si>
  <si>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</si>
  <si>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</si>
  <si>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</si>
  <si>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</si>
  <si>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</si>
  <si>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</si>
  <si>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</si>
  <si>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</si>
  <si>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</si>
  <si>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</si>
  <si>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</si>
  <si>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</si>
  <si>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</si>
  <si>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</si>
  <si>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</si>
  <si>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</si>
  <si>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</si>
  <si>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</si>
  <si>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</si>
  <si>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</si>
  <si>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</si>
  <si>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</si>
  <si>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</si>
  <si>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</si>
  <si>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</si>
  <si>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</si>
  <si>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</si>
  <si>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</si>
  <si>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</si>
  <si>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</si>
  <si>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</si>
  <si>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</si>
  <si>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</si>
  <si>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</si>
  <si>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</si>
  <si>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</si>
  <si>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</si>
  <si>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</si>
  <si>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</si>
  <si>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</si>
  <si>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</si>
  <si>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</si>
  <si>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</si>
  <si>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</si>
  <si>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</si>
  <si>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</si>
  <si>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</si>
  <si>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</si>
  <si>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</si>
  <si>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</si>
  <si>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</si>
  <si>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</si>
  <si>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</si>
  <si>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</si>
  <si>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</si>
  <si>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</si>
  <si>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</si>
  <si>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</si>
  <si>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</si>
  <si>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</si>
  <si>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</si>
  <si>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</si>
  <si>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</si>
  <si>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</si>
  <si>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</si>
  <si>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</si>
  <si>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</si>
  <si>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</si>
  <si>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</si>
  <si>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</si>
  <si>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</si>
  <si>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</si>
  <si>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</si>
  <si>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</si>
  <si>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Sub-Category</t>
  </si>
  <si>
    <t>Parent Category</t>
  </si>
  <si>
    <t>food</t>
  </si>
  <si>
    <t>food trucks</t>
  </si>
  <si>
    <t>Count of outcome</t>
  </si>
  <si>
    <t>Row Labels</t>
  </si>
  <si>
    <t>Grand Total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</si>
  <si>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</si>
  <si>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</si>
  <si>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</si>
  <si>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</si>
  <si>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</si>
  <si>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</si>
  <si>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</si>
  <si>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</si>
  <si>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</si>
  <si>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</si>
  <si>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</si>
  <si>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</si>
  <si>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</si>
  <si>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</si>
  <si>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</si>
  <si>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</si>
  <si>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</si>
  <si>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</si>
  <si>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</si>
  <si>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</si>
  <si>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</si>
  <si>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</si>
  <si>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</si>
  <si>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</si>
  <si>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</si>
  <si>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</si>
  <si>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</si>
  <si>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</si>
  <si>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</si>
  <si>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</si>
  <si>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</si>
  <si>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</si>
  <si>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</si>
  <si>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</si>
  <si>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</si>
  <si>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</si>
  <si>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</si>
  <si>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</si>
  <si>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</si>
  <si>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</si>
  <si>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</si>
  <si>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</si>
  <si>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</si>
  <si>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</si>
  <si>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</si>
  <si>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</si>
  <si>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</si>
  <si>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</si>
  <si>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</si>
  <si>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</si>
  <si>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</si>
  <si>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</si>
  <si>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</si>
  <si>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</si>
  <si>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</si>
  <si>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</si>
  <si>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</si>
  <si>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</si>
  <si>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</si>
  <si>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</si>
  <si>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</si>
  <si>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</si>
  <si>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</si>
  <si>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</si>
  <si>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</si>
  <si>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</si>
  <si>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</si>
  <si>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</si>
  <si>
    <t>The mean number of backers</t>
  </si>
  <si>
    <t>The median number of backers</t>
  </si>
  <si>
    <t>The minimum number of backers</t>
  </si>
  <si>
    <t>The maximum number of backers</t>
  </si>
  <si>
    <t>Succesful</t>
  </si>
  <si>
    <t>Failed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</si>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</sst>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FFFF"/>
      <name val="Monaco"/>
      <family val="2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19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f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f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0.39994506668294322"/>
        </patternFill>
      </fill>
    </dxf>
    <dxf>
      <fill>
        <patternFill>
          <fgColor theme="8" tint="0.39994506668294322"/>
          <bgColor theme="8" tint="0.59996337778862885"/>
        </patternFill>
      </fill>
    </dxf>
    <dxf>
      <fill>
        <patternFill>
          <bgColor rgb="FFE15470"/>
        </patternFill>
      </fill>
    </dxf>
    <dxf>
      <fill>
        <patternFill>
          <bgColor theme="8" tint="-0.24994659260841701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ill>
        <patternFill>
          <bgColor rgb="FFF4B31A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4B31A"/>
      <color rgb="FFC49301"/>
      <color rgb="FFE15470"/>
      <color rgb="FFFF9AA6"/>
      <color rgb="FF97C6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B-1045-894F-2143A5AD5AC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B-1045-894F-2143A5AD5AC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B-1045-894F-2143A5AD5AC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B-1045-894F-2143A5AD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090912"/>
        <c:axId val="1536986912"/>
      </c:barChart>
      <c:catAx>
        <c:axId val="15370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6912"/>
        <c:crosses val="autoZero"/>
        <c:auto val="1"/>
        <c:lblAlgn val="ctr"/>
        <c:lblOffset val="100"/>
        <c:noMultiLvlLbl val="0"/>
      </c:catAx>
      <c:valAx>
        <c:axId val="1536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9-5F42-94BB-84D0CAB770E0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9-5F42-94BB-84D0CAB770E0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9-5F42-94BB-84D0CAB770E0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9-5F42-94BB-84D0CAB77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5910352"/>
        <c:axId val="1065744432"/>
      </c:barChart>
      <c:catAx>
        <c:axId val="10659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44432"/>
        <c:crosses val="autoZero"/>
        <c:auto val="1"/>
        <c:lblAlgn val="ctr"/>
        <c:lblOffset val="100"/>
        <c:noMultiLvlLbl val="0"/>
      </c:catAx>
      <c:valAx>
        <c:axId val="10657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3!PivotTable16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8-504A-B2AB-79CD36798027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8-504A-B2AB-79CD36798027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8-504A-B2AB-79CD3679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783120"/>
        <c:axId val="1134129696"/>
      </c:lineChart>
      <c:dateAx>
        <c:axId val="11157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29696"/>
        <c:crosses val="autoZero"/>
        <c:auto val="0"/>
        <c:lblOffset val="100"/>
        <c:baseTimeUnit val="days"/>
      </c:dateAx>
      <c:valAx>
        <c:axId val="113412969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1-4D44-A53E-C50A7A817E5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1-4D44-A53E-C50A7A817E5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1-4D44-A53E-C50A7A81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484432"/>
        <c:axId val="1209416944"/>
      </c:lineChart>
      <c:catAx>
        <c:axId val="8494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16944"/>
        <c:crosses val="autoZero"/>
        <c:auto val="1"/>
        <c:lblAlgn val="ctr"/>
        <c:lblOffset val="100"/>
        <c:noMultiLvlLbl val="0"/>
      </c:catAx>
      <c:valAx>
        <c:axId val="1209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196850</xdr:rowOff>
    </xdr:from>
    <xdr:to>
      <xdr:col>13</xdr:col>
      <xdr:colOff>241300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864DC-A733-8DCC-2C2F-DF54EBDE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3</xdr:row>
      <xdr:rowOff>165100</xdr:rowOff>
    </xdr:from>
    <xdr:to>
      <xdr:col>14</xdr:col>
      <xdr:colOff>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54C6B-BDD6-0336-04DE-49CAD1BE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196850</xdr:rowOff>
    </xdr:from>
    <xdr:to>
      <xdr:col>12</xdr:col>
      <xdr:colOff>330200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7D0E5-143A-F331-D2E4-5F21EB96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14</xdr:row>
      <xdr:rowOff>38100</xdr:rowOff>
    </xdr:from>
    <xdr:to>
      <xdr:col>7</xdr:col>
      <xdr:colOff>965200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D5624-7D56-0808-6AB7-2ADC0317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1.822558680557" createdVersion="8" refreshedVersion="8" minRefreshableVersion="3" recordCount="1000" xr:uid="{75502BF8-04B5-2748-A09F-33B5E075016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tring="0" containsBlank="1" containsNumber="1" minValue="43983.1" maxValue="71974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1.886524421294" createdVersion="8" refreshedVersion="8" minRefreshableVersion="3" recordCount="1001" xr:uid="{64D4083C-0334-4849-AEB2-061AA2E5D9D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0">
      <sharedItems containsString="0" containsBlank="1" containsNumber="1" minValue="43983.1" maxValue="71974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43983.1"/>
    <x v="0"/>
    <s v="CAD"/>
    <x v="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44027.027027027027"/>
    <x v="1"/>
    <s v="USD"/>
    <x v="1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71974"/>
    <x v="2"/>
    <s v="AUD"/>
    <x v="2"/>
    <n v="13848408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m/>
    <x v="1"/>
    <s v="USD"/>
    <x v="3"/>
    <n v="1568955600"/>
    <b v="0"/>
    <b v="0"/>
    <x v="1"/>
    <x v="1"/>
    <x v="1"/>
  </r>
  <r>
    <n v="4"/>
    <s v="Larson-Little"/>
    <s v="Proactive foreground core"/>
    <n v="7600"/>
    <n v="5265"/>
    <n v="69.276315789473685"/>
    <x v="0"/>
    <n v="53"/>
    <m/>
    <x v="1"/>
    <s v="USD"/>
    <x v="4"/>
    <n v="15483096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m/>
    <x v="3"/>
    <s v="DKK"/>
    <x v="5"/>
    <n v="13470804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m/>
    <x v="4"/>
    <s v="GBP"/>
    <x v="6"/>
    <n v="15053652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m/>
    <x v="3"/>
    <s v="DKK"/>
    <x v="7"/>
    <n v="14396148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m/>
    <x v="3"/>
    <s v="DKK"/>
    <x v="8"/>
    <n v="12815028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m/>
    <x v="1"/>
    <s v="USD"/>
    <x v="9"/>
    <n v="13838040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m/>
    <x v="1"/>
    <s v="USD"/>
    <x v="1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m/>
    <x v="1"/>
    <s v="USD"/>
    <x v="11"/>
    <n v="1285563600"/>
    <b v="0"/>
    <b v="1"/>
    <x v="3"/>
    <x v="3"/>
    <x v="3"/>
  </r>
  <r>
    <n v="12"/>
    <s v="Kim Ltd"/>
    <s v="Assimilated hybrid intranet"/>
    <n v="6300"/>
    <n v="5629"/>
    <n v="89.349206349206341"/>
    <x v="0"/>
    <n v="55"/>
    <m/>
    <x v="1"/>
    <s v="USD"/>
    <x v="12"/>
    <n v="15724116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m/>
    <x v="1"/>
    <s v="USD"/>
    <x v="13"/>
    <n v="14666580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m/>
    <x v="1"/>
    <s v="USD"/>
    <x v="14"/>
    <n v="13333428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m/>
    <x v="1"/>
    <s v="USD"/>
    <x v="15"/>
    <n v="15763032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m/>
    <x v="1"/>
    <s v="USD"/>
    <x v="16"/>
    <n v="13922712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m/>
    <x v="1"/>
    <s v="USD"/>
    <x v="17"/>
    <n v="12948984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m/>
    <x v="1"/>
    <s v="USD"/>
    <x v="18"/>
    <n v="15370740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m/>
    <x v="1"/>
    <s v="USD"/>
    <x v="19"/>
    <n v="15534900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m/>
    <x v="1"/>
    <s v="USD"/>
    <x v="20"/>
    <n v="14065236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m/>
    <x v="1"/>
    <s v="USD"/>
    <x v="21"/>
    <n v="13163220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m/>
    <x v="1"/>
    <s v="USD"/>
    <x v="22"/>
    <n v="15240276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m/>
    <x v="4"/>
    <s v="GBP"/>
    <x v="23"/>
    <n v="15546996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m/>
    <x v="1"/>
    <s v="USD"/>
    <x v="24"/>
    <n v="14034996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m/>
    <x v="1"/>
    <s v="USD"/>
    <x v="25"/>
    <n v="13074228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m/>
    <x v="1"/>
    <s v="USD"/>
    <x v="26"/>
    <n v="15353460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m/>
    <x v="1"/>
    <s v="USD"/>
    <x v="27"/>
    <n v="14445396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m/>
    <x v="1"/>
    <s v="USD"/>
    <x v="28"/>
    <n v="12676824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m/>
    <x v="5"/>
    <s v="CHF"/>
    <x v="29"/>
    <n v="15355188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m/>
    <x v="1"/>
    <s v="USD"/>
    <x v="3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m/>
    <x v="4"/>
    <s v="GBP"/>
    <x v="31"/>
    <n v="14543928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m/>
    <x v="6"/>
    <s v="EUR"/>
    <x v="32"/>
    <n v="15178968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m/>
    <x v="1"/>
    <s v="USD"/>
    <x v="33"/>
    <n v="14156856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m/>
    <x v="1"/>
    <s v="USD"/>
    <x v="34"/>
    <n v="14906772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m/>
    <x v="3"/>
    <s v="DKK"/>
    <x v="35"/>
    <n v="15515064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m/>
    <x v="1"/>
    <s v="USD"/>
    <x v="36"/>
    <n v="13008564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m/>
    <x v="1"/>
    <s v="USD"/>
    <x v="37"/>
    <n v="15731928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m/>
    <x v="1"/>
    <s v="USD"/>
    <x v="38"/>
    <n v="12878100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m/>
    <x v="3"/>
    <s v="DKK"/>
    <x v="39"/>
    <n v="13629780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m/>
    <x v="1"/>
    <s v="USD"/>
    <x v="40"/>
    <n v="12773556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m/>
    <x v="6"/>
    <s v="EUR"/>
    <x v="41"/>
    <n v="1348981200"/>
    <b v="0"/>
    <b v="1"/>
    <x v="1"/>
    <x v="1"/>
    <x v="1"/>
  </r>
  <r>
    <n v="42"/>
    <s v="Werner-Bryant"/>
    <s v="Virtual uniform frame"/>
    <n v="1800"/>
    <n v="7991"/>
    <n v="443.94444444444446"/>
    <x v="1"/>
    <n v="222"/>
    <m/>
    <x v="1"/>
    <s v="USD"/>
    <x v="42"/>
    <n v="13105332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m/>
    <x v="1"/>
    <s v="USD"/>
    <x v="43"/>
    <n v="1407560400"/>
    <b v="0"/>
    <b v="0"/>
    <x v="15"/>
    <x v="5"/>
    <x v="15"/>
  </r>
  <r>
    <n v="44"/>
    <s v="Reid-Mccullough"/>
    <s v="Visionary real-time groupware"/>
    <n v="1600"/>
    <n v="10541"/>
    <n v="658.8125"/>
    <x v="1"/>
    <n v="98"/>
    <m/>
    <x v="3"/>
    <s v="DKK"/>
    <x v="44"/>
    <n v="15528852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m/>
    <x v="1"/>
    <s v="USD"/>
    <x v="45"/>
    <n v="14793624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m/>
    <x v="1"/>
    <s v="USD"/>
    <x v="46"/>
    <n v="12805524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m/>
    <x v="1"/>
    <s v="USD"/>
    <x v="47"/>
    <n v="13986612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m/>
    <x v="1"/>
    <s v="USD"/>
    <x v="48"/>
    <n v="1436245200"/>
    <b v="0"/>
    <b v="0"/>
    <x v="3"/>
    <x v="3"/>
    <x v="3"/>
  </r>
  <r>
    <n v="49"/>
    <s v="Casey-Kelly"/>
    <s v="Sharable holistic interface"/>
    <n v="7200"/>
    <n v="13653"/>
    <n v="189.625"/>
    <x v="1"/>
    <n v="303"/>
    <m/>
    <x v="1"/>
    <s v="USD"/>
    <x v="49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m/>
    <x v="6"/>
    <s v="EUR"/>
    <x v="50"/>
    <n v="13777524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m/>
    <x v="4"/>
    <s v="GBP"/>
    <x v="51"/>
    <n v="13342068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m/>
    <x v="1"/>
    <s v="USD"/>
    <x v="52"/>
    <n v="12848724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m/>
    <x v="1"/>
    <s v="USD"/>
    <x v="53"/>
    <n v="14039316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m/>
    <x v="1"/>
    <s v="USD"/>
    <x v="54"/>
    <n v="15212628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m/>
    <x v="1"/>
    <s v="USD"/>
    <x v="55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m/>
    <x v="1"/>
    <s v="USD"/>
    <x v="56"/>
    <n v="14214744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m/>
    <x v="1"/>
    <s v="USD"/>
    <x v="57"/>
    <n v="15052788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m/>
    <x v="1"/>
    <s v="USD"/>
    <x v="58"/>
    <n v="14439348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m/>
    <x v="1"/>
    <s v="USD"/>
    <x v="59"/>
    <n v="14985396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m/>
    <x v="0"/>
    <s v="CAD"/>
    <x v="60"/>
    <n v="13427604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m/>
    <x v="0"/>
    <s v="CAD"/>
    <x v="61"/>
    <n v="1301720400"/>
    <b v="0"/>
    <b v="0"/>
    <x v="3"/>
    <x v="3"/>
    <x v="3"/>
  </r>
  <r>
    <n v="62"/>
    <s v="Sparks-West"/>
    <s v="Organized incremental standardization"/>
    <n v="2000"/>
    <n v="14452"/>
    <n v="722.6"/>
    <x v="1"/>
    <n v="249"/>
    <m/>
    <x v="1"/>
    <s v="USD"/>
    <x v="62"/>
    <n v="14335668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m/>
    <x v="1"/>
    <s v="USD"/>
    <x v="63"/>
    <n v="14938740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m/>
    <x v="1"/>
    <s v="USD"/>
    <x v="64"/>
    <n v="15318036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m/>
    <x v="1"/>
    <s v="USD"/>
    <x v="65"/>
    <n v="12967128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m/>
    <x v="1"/>
    <s v="USD"/>
    <x v="66"/>
    <n v="14289012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m/>
    <x v="4"/>
    <s v="GBP"/>
    <x v="67"/>
    <n v="12648312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m/>
    <x v="6"/>
    <s v="EUR"/>
    <x v="68"/>
    <n v="15051924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m/>
    <x v="1"/>
    <s v="USD"/>
    <x v="69"/>
    <n v="12956760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m/>
    <x v="6"/>
    <s v="EUR"/>
    <x v="70"/>
    <n v="12929112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m/>
    <x v="1"/>
    <s v="USD"/>
    <x v="71"/>
    <n v="15754392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m/>
    <x v="1"/>
    <s v="USD"/>
    <x v="72"/>
    <n v="14388372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m/>
    <x v="1"/>
    <s v="USD"/>
    <x v="73"/>
    <n v="14804856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m/>
    <x v="4"/>
    <s v="GBP"/>
    <x v="74"/>
    <n v="14591412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m/>
    <x v="1"/>
    <s v="USD"/>
    <x v="75"/>
    <n v="15323220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m/>
    <x v="1"/>
    <s v="USD"/>
    <x v="76"/>
    <n v="14262228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m/>
    <x v="1"/>
    <s v="USD"/>
    <x v="77"/>
    <n v="12867732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m/>
    <x v="1"/>
    <s v="USD"/>
    <x v="78"/>
    <n v="15239412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m/>
    <x v="1"/>
    <s v="USD"/>
    <x v="79"/>
    <n v="15295572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m/>
    <x v="1"/>
    <s v="USD"/>
    <x v="80"/>
    <n v="15065748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m/>
    <x v="1"/>
    <s v="USD"/>
    <x v="81"/>
    <n v="15135768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m/>
    <x v="4"/>
    <s v="GBP"/>
    <x v="82"/>
    <n v="15483096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m/>
    <x v="1"/>
    <s v="USD"/>
    <x v="83"/>
    <n v="14715828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m/>
    <x v="1"/>
    <s v="USD"/>
    <x v="84"/>
    <n v="13443156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m/>
    <x v="2"/>
    <s v="AUD"/>
    <x v="85"/>
    <n v="13164084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m/>
    <x v="1"/>
    <s v="USD"/>
    <x v="86"/>
    <n v="14318388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m/>
    <x v="2"/>
    <s v="AUD"/>
    <x v="87"/>
    <n v="1300510800"/>
    <b v="0"/>
    <b v="1"/>
    <x v="1"/>
    <x v="1"/>
    <x v="1"/>
  </r>
  <r>
    <n v="88"/>
    <s v="Clark Group"/>
    <s v="Grass-roots fault-tolerant policy"/>
    <n v="4800"/>
    <n v="12516"/>
    <n v="260.75"/>
    <x v="1"/>
    <n v="113"/>
    <m/>
    <x v="1"/>
    <s v="USD"/>
    <x v="88"/>
    <n v="14310612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m/>
    <x v="1"/>
    <s v="USD"/>
    <x v="89"/>
    <n v="12714804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m/>
    <x v="1"/>
    <s v="USD"/>
    <x v="90"/>
    <n v="14563800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m/>
    <x v="6"/>
    <s v="EUR"/>
    <x v="91"/>
    <n v="14728788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m/>
    <x v="5"/>
    <s v="CHF"/>
    <x v="92"/>
    <n v="12773556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m/>
    <x v="1"/>
    <s v="USD"/>
    <x v="93"/>
    <n v="13510548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m/>
    <x v="4"/>
    <s v="GBP"/>
    <x v="94"/>
    <n v="15555636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m/>
    <x v="1"/>
    <s v="USD"/>
    <x v="95"/>
    <n v="15716340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m/>
    <x v="1"/>
    <s v="USD"/>
    <x v="96"/>
    <n v="13008564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m/>
    <x v="1"/>
    <s v="USD"/>
    <x v="48"/>
    <n v="14398740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m/>
    <x v="2"/>
    <s v="AUD"/>
    <x v="97"/>
    <n v="14383188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m/>
    <x v="1"/>
    <s v="USD"/>
    <x v="98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m/>
    <x v="1"/>
    <s v="USD"/>
    <x v="99"/>
    <n v="13205556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m/>
    <x v="1"/>
    <s v="USD"/>
    <x v="100"/>
    <n v="14251032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m/>
    <x v="1"/>
    <s v="USD"/>
    <x v="101"/>
    <n v="15268788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m/>
    <x v="6"/>
    <s v="EUR"/>
    <x v="102"/>
    <n v="12886740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m/>
    <x v="1"/>
    <s v="USD"/>
    <x v="103"/>
    <n v="14956020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m/>
    <x v="1"/>
    <s v="USD"/>
    <x v="104"/>
    <n v="13664340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m/>
    <x v="1"/>
    <s v="USD"/>
    <x v="105"/>
    <n v="15683508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m/>
    <x v="1"/>
    <s v="USD"/>
    <x v="106"/>
    <n v="15259284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m/>
    <x v="1"/>
    <s v="USD"/>
    <x v="107"/>
    <n v="13368852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m/>
    <x v="1"/>
    <s v="USD"/>
    <x v="108"/>
    <n v="13896792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m/>
    <x v="1"/>
    <s v="USD"/>
    <x v="109"/>
    <n v="15382836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m/>
    <x v="1"/>
    <s v="USD"/>
    <x v="110"/>
    <n v="13488084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m/>
    <x v="2"/>
    <s v="AUD"/>
    <x v="111"/>
    <n v="14101524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m/>
    <x v="1"/>
    <s v="USD"/>
    <x v="112"/>
    <n v="15057972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m/>
    <x v="1"/>
    <s v="USD"/>
    <x v="113"/>
    <n v="15548724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m/>
    <x v="6"/>
    <s v="EUR"/>
    <x v="114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m/>
    <x v="1"/>
    <s v="USD"/>
    <x v="115"/>
    <n v="14426388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m/>
    <x v="1"/>
    <s v="USD"/>
    <x v="116"/>
    <n v="13171860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m/>
    <x v="1"/>
    <s v="USD"/>
    <x v="117"/>
    <n v="13912344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m/>
    <x v="1"/>
    <s v="USD"/>
    <x v="118"/>
    <n v="14043636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m/>
    <x v="1"/>
    <s v="USD"/>
    <x v="119"/>
    <n v="14295924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m/>
    <x v="1"/>
    <s v="USD"/>
    <x v="33"/>
    <n v="14136084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m/>
    <x v="1"/>
    <s v="USD"/>
    <x v="120"/>
    <n v="14194008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m/>
    <x v="0"/>
    <s v="CAD"/>
    <x v="121"/>
    <n v="14486040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m/>
    <x v="6"/>
    <s v="EUR"/>
    <x v="122"/>
    <n v="15623028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m/>
    <x v="1"/>
    <s v="USD"/>
    <x v="123"/>
    <n v="15376788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m/>
    <x v="1"/>
    <s v="USD"/>
    <x v="124"/>
    <n v="14735700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m/>
    <x v="0"/>
    <s v="CAD"/>
    <x v="125"/>
    <n v="12738996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m/>
    <x v="1"/>
    <s v="USD"/>
    <x v="126"/>
    <n v="12840084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m/>
    <x v="2"/>
    <s v="AUD"/>
    <x v="127"/>
    <n v="14251032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m/>
    <x v="3"/>
    <s v="DKK"/>
    <x v="128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m/>
    <x v="4"/>
    <s v="GBP"/>
    <x v="129"/>
    <n v="1386828000"/>
    <b v="0"/>
    <b v="0"/>
    <x v="2"/>
    <x v="2"/>
    <x v="2"/>
  </r>
  <r>
    <n v="132"/>
    <s v="Flowers and Sons"/>
    <s v="Virtual static core"/>
    <n v="3300"/>
    <n v="3834"/>
    <n v="116.18181818181819"/>
    <x v="1"/>
    <n v="89"/>
    <m/>
    <x v="1"/>
    <s v="USD"/>
    <x v="130"/>
    <n v="15171192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m/>
    <x v="1"/>
    <s v="USD"/>
    <x v="131"/>
    <n v="13150260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m/>
    <x v="5"/>
    <s v="CHF"/>
    <x v="132"/>
    <n v="13126932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m/>
    <x v="1"/>
    <s v="USD"/>
    <x v="133"/>
    <n v="13630644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m/>
    <x v="1"/>
    <s v="USD"/>
    <x v="134"/>
    <n v="14031540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m/>
    <x v="1"/>
    <s v="USD"/>
    <x v="135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m/>
    <x v="1"/>
    <s v="USD"/>
    <x v="136"/>
    <n v="13493268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m/>
    <x v="1"/>
    <s v="USD"/>
    <x v="137"/>
    <n v="14309748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m/>
    <x v="1"/>
    <s v="USD"/>
    <x v="138"/>
    <n v="15199704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m/>
    <x v="1"/>
    <s v="USD"/>
    <x v="139"/>
    <n v="14346036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m/>
    <x v="1"/>
    <s v="USD"/>
    <x v="107"/>
    <n v="13372308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m/>
    <x v="1"/>
    <s v="USD"/>
    <x v="140"/>
    <n v="12794292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m/>
    <x v="1"/>
    <s v="USD"/>
    <x v="141"/>
    <n v="1561438800"/>
    <b v="0"/>
    <b v="0"/>
    <x v="3"/>
    <x v="3"/>
    <x v="3"/>
  </r>
  <r>
    <n v="145"/>
    <s v="Fields-Moore"/>
    <s v="Secured reciprocal array"/>
    <n v="25000"/>
    <n v="59128"/>
    <n v="236.512"/>
    <x v="1"/>
    <n v="768"/>
    <m/>
    <x v="5"/>
    <s v="CHF"/>
    <x v="142"/>
    <n v="14104980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m/>
    <x v="1"/>
    <s v="USD"/>
    <x v="143"/>
    <n v="13224600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m/>
    <x v="1"/>
    <s v="USD"/>
    <x v="144"/>
    <n v="14663124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m/>
    <x v="1"/>
    <s v="USD"/>
    <x v="145"/>
    <n v="15017364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m/>
    <x v="1"/>
    <s v="USD"/>
    <x v="146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m/>
    <x v="1"/>
    <s v="USD"/>
    <x v="147"/>
    <n v="15450264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m/>
    <x v="1"/>
    <s v="USD"/>
    <x v="148"/>
    <n v="14066964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m/>
    <x v="1"/>
    <s v="USD"/>
    <x v="149"/>
    <n v="14879160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m/>
    <x v="1"/>
    <s v="USD"/>
    <x v="150"/>
    <n v="13511412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m/>
    <x v="1"/>
    <s v="USD"/>
    <x v="151"/>
    <n v="14650164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m/>
    <x v="1"/>
    <s v="USD"/>
    <x v="152"/>
    <n v="12707892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m/>
    <x v="2"/>
    <s v="AUD"/>
    <x v="153"/>
    <n v="15723252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m/>
    <x v="2"/>
    <s v="AUD"/>
    <x v="154"/>
    <n v="13894200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m/>
    <x v="1"/>
    <s v="USD"/>
    <x v="155"/>
    <n v="14496408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m/>
    <x v="1"/>
    <s v="USD"/>
    <x v="156"/>
    <n v="1555218000"/>
    <b v="0"/>
    <b v="1"/>
    <x v="3"/>
    <x v="3"/>
    <x v="3"/>
  </r>
  <r>
    <n v="160"/>
    <s v="Evans Group"/>
    <s v="Stand-alone actuating support"/>
    <n v="8000"/>
    <n v="12985"/>
    <n v="162.3125"/>
    <x v="1"/>
    <n v="164"/>
    <m/>
    <x v="1"/>
    <s v="USD"/>
    <x v="157"/>
    <n v="15577236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m/>
    <x v="1"/>
    <s v="USD"/>
    <x v="158"/>
    <n v="14435028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m/>
    <x v="5"/>
    <s v="CHF"/>
    <x v="159"/>
    <n v="15468408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m/>
    <x v="1"/>
    <s v="USD"/>
    <x v="160"/>
    <n v="15127128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m/>
    <x v="1"/>
    <s v="USD"/>
    <x v="161"/>
    <n v="15075252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m/>
    <x v="1"/>
    <s v="USD"/>
    <x v="162"/>
    <n v="15043284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m/>
    <x v="1"/>
    <s v="USD"/>
    <x v="163"/>
    <n v="12933432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m/>
    <x v="2"/>
    <s v="AUD"/>
    <x v="164"/>
    <n v="13717044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m/>
    <x v="3"/>
    <s v="DKK"/>
    <x v="165"/>
    <n v="15527988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m/>
    <x v="1"/>
    <s v="USD"/>
    <x v="166"/>
    <n v="13423284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m/>
    <x v="1"/>
    <s v="USD"/>
    <x v="167"/>
    <n v="15023412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m/>
    <x v="1"/>
    <s v="USD"/>
    <x v="168"/>
    <n v="1397192400"/>
    <b v="0"/>
    <b v="0"/>
    <x v="18"/>
    <x v="5"/>
    <x v="18"/>
  </r>
  <r>
    <n v="172"/>
    <s v="Nixon Inc"/>
    <s v="Centralized national firmware"/>
    <n v="800"/>
    <n v="663"/>
    <n v="82.875"/>
    <x v="0"/>
    <n v="26"/>
    <m/>
    <x v="1"/>
    <s v="USD"/>
    <x v="169"/>
    <n v="14070420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m/>
    <x v="1"/>
    <s v="USD"/>
    <x v="170"/>
    <n v="13693716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m/>
    <x v="1"/>
    <s v="USD"/>
    <x v="171"/>
    <n v="14441076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m/>
    <x v="1"/>
    <s v="USD"/>
    <x v="172"/>
    <n v="14742612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m/>
    <x v="1"/>
    <s v="USD"/>
    <x v="173"/>
    <n v="14736564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m/>
    <x v="1"/>
    <s v="USD"/>
    <x v="174"/>
    <n v="12919608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m/>
    <x v="1"/>
    <s v="USD"/>
    <x v="175"/>
    <n v="15067476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m/>
    <x v="0"/>
    <s v="CAD"/>
    <x v="176"/>
    <n v="13635828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m/>
    <x v="2"/>
    <s v="AUD"/>
    <x v="177"/>
    <n v="12696660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m/>
    <x v="1"/>
    <s v="USD"/>
    <x v="178"/>
    <n v="15086484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m/>
    <x v="3"/>
    <s v="DKK"/>
    <x v="179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m/>
    <x v="0"/>
    <s v="CAD"/>
    <x v="180"/>
    <n v="12851316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m/>
    <x v="1"/>
    <s v="USD"/>
    <x v="181"/>
    <n v="1556946000"/>
    <b v="0"/>
    <b v="0"/>
    <x v="3"/>
    <x v="3"/>
    <x v="3"/>
  </r>
  <r>
    <n v="185"/>
    <s v="Bailey PLC"/>
    <s v="Innovative actuating conglomeration"/>
    <n v="1000"/>
    <n v="718"/>
    <n v="71.8"/>
    <x v="0"/>
    <n v="19"/>
    <m/>
    <x v="1"/>
    <s v="USD"/>
    <x v="182"/>
    <n v="15271380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m/>
    <x v="1"/>
    <s v="USD"/>
    <x v="183"/>
    <n v="14021172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m/>
    <x v="0"/>
    <s v="CAD"/>
    <x v="184"/>
    <n v="13640148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m/>
    <x v="6"/>
    <s v="EUR"/>
    <x v="185"/>
    <n v="14175864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m/>
    <x v="1"/>
    <s v="USD"/>
    <x v="186"/>
    <n v="1457071200"/>
    <b v="0"/>
    <b v="0"/>
    <x v="3"/>
    <x v="3"/>
    <x v="3"/>
  </r>
  <r>
    <n v="190"/>
    <s v="Cook LLC"/>
    <s v="Up-sized dynamic throughput"/>
    <n v="3700"/>
    <n v="2538"/>
    <n v="68.594594594594597"/>
    <x v="0"/>
    <n v="24"/>
    <m/>
    <x v="1"/>
    <s v="USD"/>
    <x v="187"/>
    <n v="13704084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m/>
    <x v="6"/>
    <s v="EUR"/>
    <x v="188"/>
    <n v="15526260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m/>
    <x v="1"/>
    <s v="USD"/>
    <x v="189"/>
    <n v="14041908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m/>
    <x v="1"/>
    <s v="USD"/>
    <x v="190"/>
    <n v="15235092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m/>
    <x v="1"/>
    <s v="USD"/>
    <x v="191"/>
    <n v="14435892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m/>
    <x v="1"/>
    <s v="USD"/>
    <x v="192"/>
    <n v="15334452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m/>
    <x v="3"/>
    <s v="DKK"/>
    <x v="173"/>
    <n v="14745204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m/>
    <x v="1"/>
    <s v="USD"/>
    <x v="193"/>
    <n v="14994036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m/>
    <x v="1"/>
    <s v="USD"/>
    <x v="194"/>
    <n v="12835764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m/>
    <x v="1"/>
    <s v="USD"/>
    <x v="195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m/>
    <x v="0"/>
    <s v="CAD"/>
    <x v="152"/>
    <n v="12704436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m/>
    <x v="1"/>
    <s v="USD"/>
    <x v="196"/>
    <n v="14078196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m/>
    <x v="1"/>
    <s v="USD"/>
    <x v="197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m/>
    <x v="2"/>
    <s v="AUD"/>
    <x v="198"/>
    <n v="14848056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m/>
    <x v="1"/>
    <s v="USD"/>
    <x v="199"/>
    <n v="13026708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m/>
    <x v="1"/>
    <s v="USD"/>
    <x v="200"/>
    <n v="15407892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m/>
    <x v="1"/>
    <s v="USD"/>
    <x v="201"/>
    <n v="12680280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m/>
    <x v="1"/>
    <s v="USD"/>
    <x v="202"/>
    <n v="15371604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m/>
    <x v="1"/>
    <s v="USD"/>
    <x v="203"/>
    <n v="15122808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m/>
    <x v="2"/>
    <s v="AUD"/>
    <x v="204"/>
    <n v="14631156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m/>
    <x v="3"/>
    <s v="DKK"/>
    <x v="205"/>
    <n v="14908500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m/>
    <x v="1"/>
    <s v="USD"/>
    <x v="206"/>
    <n v="13796532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m/>
    <x v="1"/>
    <s v="USD"/>
    <x v="207"/>
    <n v="15803640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m/>
    <x v="1"/>
    <s v="USD"/>
    <x v="208"/>
    <n v="12897144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m/>
    <x v="1"/>
    <s v="USD"/>
    <x v="209"/>
    <n v="12827124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m/>
    <x v="1"/>
    <s v="USD"/>
    <x v="210"/>
    <n v="15502104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m/>
    <x v="1"/>
    <s v="USD"/>
    <x v="211"/>
    <n v="13221144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m/>
    <x v="1"/>
    <s v="USD"/>
    <x v="212"/>
    <n v="15572052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m/>
    <x v="4"/>
    <s v="GBP"/>
    <x v="213"/>
    <n v="13239288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m/>
    <x v="1"/>
    <s v="USD"/>
    <x v="214"/>
    <n v="1346130000"/>
    <b v="0"/>
    <b v="0"/>
    <x v="10"/>
    <x v="4"/>
    <x v="10"/>
  </r>
  <r>
    <n v="220"/>
    <s v="Owens-Le"/>
    <s v="Focused composite approach"/>
    <n v="7900"/>
    <n v="667"/>
    <n v="8.4430379746835449"/>
    <x v="0"/>
    <n v="17"/>
    <m/>
    <x v="1"/>
    <s v="USD"/>
    <x v="215"/>
    <n v="13110516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m/>
    <x v="1"/>
    <s v="USD"/>
    <x v="216"/>
    <n v="13404276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m/>
    <x v="1"/>
    <s v="USD"/>
    <x v="217"/>
    <n v="14123124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m/>
    <x v="1"/>
    <s v="USD"/>
    <x v="218"/>
    <n v="14593140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m/>
    <x v="1"/>
    <s v="USD"/>
    <x v="219"/>
    <n v="14154264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m/>
    <x v="1"/>
    <s v="USD"/>
    <x v="220"/>
    <n v="13990932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m/>
    <x v="1"/>
    <s v="USD"/>
    <x v="221"/>
    <n v="12738996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m/>
    <x v="1"/>
    <s v="USD"/>
    <x v="222"/>
    <n v="14321844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m/>
    <x v="1"/>
    <s v="USD"/>
    <x v="172"/>
    <n v="14747796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m/>
    <x v="1"/>
    <s v="USD"/>
    <x v="223"/>
    <n v="15004404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m/>
    <x v="1"/>
    <s v="USD"/>
    <x v="224"/>
    <n v="15756120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m/>
    <x v="1"/>
    <s v="USD"/>
    <x v="225"/>
    <n v="13741236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m/>
    <x v="1"/>
    <s v="USD"/>
    <x v="226"/>
    <n v="14695092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m/>
    <x v="1"/>
    <s v="USD"/>
    <x v="227"/>
    <n v="13092372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m/>
    <x v="6"/>
    <s v="EUR"/>
    <x v="228"/>
    <n v="15039828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m/>
    <x v="1"/>
    <s v="USD"/>
    <x v="229"/>
    <n v="14873976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m/>
    <x v="2"/>
    <s v="AUD"/>
    <x v="230"/>
    <n v="15620436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m/>
    <x v="1"/>
    <s v="USD"/>
    <x v="231"/>
    <n v="13985748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m/>
    <x v="3"/>
    <s v="DKK"/>
    <x v="232"/>
    <n v="15153912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m/>
    <x v="1"/>
    <s v="USD"/>
    <x v="233"/>
    <n v="14411700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m/>
    <x v="1"/>
    <s v="USD"/>
    <x v="194"/>
    <n v="12811572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m/>
    <x v="2"/>
    <s v="AUD"/>
    <x v="234"/>
    <n v="13982292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m/>
    <x v="1"/>
    <s v="USD"/>
    <x v="235"/>
    <n v="14952564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m/>
    <x v="1"/>
    <s v="USD"/>
    <x v="236"/>
    <n v="15204024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m/>
    <x v="1"/>
    <s v="USD"/>
    <x v="237"/>
    <n v="14098068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m/>
    <x v="1"/>
    <s v="USD"/>
    <x v="238"/>
    <n v="13969332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m/>
    <x v="1"/>
    <s v="USD"/>
    <x v="239"/>
    <n v="13760244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m/>
    <x v="1"/>
    <s v="USD"/>
    <x v="240"/>
    <n v="14836824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m/>
    <x v="2"/>
    <s v="AUD"/>
    <x v="241"/>
    <n v="14204376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m/>
    <x v="1"/>
    <s v="USD"/>
    <x v="242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m/>
    <x v="1"/>
    <s v="USD"/>
    <x v="67"/>
    <n v="12674232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m/>
    <x v="1"/>
    <s v="USD"/>
    <x v="243"/>
    <n v="13552056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m/>
    <x v="1"/>
    <s v="USD"/>
    <x v="244"/>
    <n v="13831092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m/>
    <x v="0"/>
    <s v="CAD"/>
    <x v="245"/>
    <n v="13032756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m/>
    <x v="1"/>
    <s v="USD"/>
    <x v="246"/>
    <n v="14878296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m/>
    <x v="1"/>
    <s v="USD"/>
    <x v="247"/>
    <n v="1298268000"/>
    <b v="0"/>
    <b v="1"/>
    <x v="1"/>
    <x v="1"/>
    <x v="1"/>
  </r>
  <r>
    <n v="256"/>
    <s v="Smith-Reid"/>
    <s v="Optimized actuating toolset"/>
    <n v="4100"/>
    <n v="959"/>
    <n v="23.390243902439025"/>
    <x v="0"/>
    <n v="15"/>
    <m/>
    <x v="4"/>
    <s v="GBP"/>
    <x v="248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m/>
    <x v="1"/>
    <s v="USD"/>
    <x v="249"/>
    <n v="13636692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m/>
    <x v="1"/>
    <s v="USD"/>
    <x v="250"/>
    <n v="14829048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m/>
    <x v="1"/>
    <s v="USD"/>
    <x v="251"/>
    <n v="13565880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m/>
    <x v="1"/>
    <s v="USD"/>
    <x v="136"/>
    <n v="13498452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m/>
    <x v="1"/>
    <s v="USD"/>
    <x v="252"/>
    <n v="12830580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m/>
    <x v="1"/>
    <s v="USD"/>
    <x v="253"/>
    <n v="13042260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m/>
    <x v="1"/>
    <s v="USD"/>
    <x v="254"/>
    <n v="12630168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m/>
    <x v="1"/>
    <s v="USD"/>
    <x v="255"/>
    <n v="13620312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m/>
    <x v="1"/>
    <s v="USD"/>
    <x v="256"/>
    <n v="14556024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m/>
    <x v="6"/>
    <s v="EUR"/>
    <x v="257"/>
    <n v="14181912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m/>
    <x v="2"/>
    <s v="AUD"/>
    <x v="258"/>
    <n v="13524408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m/>
    <x v="1"/>
    <s v="USD"/>
    <x v="259"/>
    <n v="13533048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m/>
    <x v="1"/>
    <s v="USD"/>
    <x v="260"/>
    <n v="15507288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m/>
    <x v="1"/>
    <s v="USD"/>
    <x v="261"/>
    <n v="12914424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m/>
    <x v="1"/>
    <s v="USD"/>
    <x v="262"/>
    <n v="14521464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m/>
    <x v="1"/>
    <s v="USD"/>
    <x v="263"/>
    <n v="15648948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m/>
    <x v="0"/>
    <s v="CAD"/>
    <x v="264"/>
    <n v="15058836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m/>
    <x v="1"/>
    <s v="USD"/>
    <x v="265"/>
    <n v="15103800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m/>
    <x v="1"/>
    <s v="USD"/>
    <x v="266"/>
    <n v="1555218000"/>
    <b v="0"/>
    <b v="0"/>
    <x v="18"/>
    <x v="5"/>
    <x v="18"/>
  </r>
  <r>
    <n v="276"/>
    <s v="Fields Ltd"/>
    <s v="Front-line foreground project"/>
    <n v="5500"/>
    <n v="5324"/>
    <n v="96.8"/>
    <x v="0"/>
    <n v="133"/>
    <m/>
    <x v="1"/>
    <s v="USD"/>
    <x v="267"/>
    <n v="13352436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m/>
    <x v="1"/>
    <s v="USD"/>
    <x v="268"/>
    <n v="12796884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m/>
    <x v="1"/>
    <s v="USD"/>
    <x v="269"/>
    <n v="13560696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m/>
    <x v="1"/>
    <s v="USD"/>
    <x v="270"/>
    <n v="15362100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m/>
    <x v="1"/>
    <s v="USD"/>
    <x v="271"/>
    <n v="15117624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m/>
    <x v="1"/>
    <s v="USD"/>
    <x v="272"/>
    <n v="13332564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m/>
    <x v="1"/>
    <s v="USD"/>
    <x v="73"/>
    <n v="14807448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m/>
    <x v="3"/>
    <s v="DKK"/>
    <x v="273"/>
    <n v="14650164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m/>
    <x v="1"/>
    <s v="USD"/>
    <x v="274"/>
    <n v="13362804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m/>
    <x v="1"/>
    <s v="USD"/>
    <x v="275"/>
    <n v="14767668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m/>
    <x v="1"/>
    <s v="USD"/>
    <x v="276"/>
    <n v="14804856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m/>
    <x v="1"/>
    <s v="USD"/>
    <x v="277"/>
    <n v="1430197200"/>
    <b v="0"/>
    <b v="0"/>
    <x v="5"/>
    <x v="1"/>
    <x v="5"/>
  </r>
  <r>
    <n v="288"/>
    <s v="Garcia Ltd"/>
    <s v="Secured global success"/>
    <n v="5600"/>
    <n v="5476"/>
    <n v="97.785714285714292"/>
    <x v="0"/>
    <n v="137"/>
    <m/>
    <x v="3"/>
    <s v="DKK"/>
    <x v="278"/>
    <n v="13317876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m/>
    <x v="0"/>
    <s v="CAD"/>
    <x v="279"/>
    <n v="14388372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m/>
    <x v="1"/>
    <s v="USD"/>
    <x v="280"/>
    <n v="13709268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m/>
    <x v="1"/>
    <s v="USD"/>
    <x v="281"/>
    <n v="1319000400"/>
    <b v="1"/>
    <b v="0"/>
    <x v="2"/>
    <x v="2"/>
    <x v="2"/>
  </r>
  <r>
    <n v="292"/>
    <s v="Ho-Harris"/>
    <s v="Versatile cohesive encoding"/>
    <n v="7300"/>
    <n v="717"/>
    <n v="9.8219178082191778"/>
    <x v="0"/>
    <n v="10"/>
    <m/>
    <x v="1"/>
    <s v="USD"/>
    <x v="282"/>
    <n v="13334292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m/>
    <x v="6"/>
    <s v="EUR"/>
    <x v="283"/>
    <n v="12870324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m/>
    <x v="1"/>
    <s v="USD"/>
    <x v="284"/>
    <n v="15415704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m/>
    <x v="5"/>
    <s v="CHF"/>
    <x v="285"/>
    <n v="13839768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m/>
    <x v="2"/>
    <s v="AUD"/>
    <x v="286"/>
    <n v="15505560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m/>
    <x v="2"/>
    <s v="AUD"/>
    <x v="287"/>
    <n v="13904568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m/>
    <x v="1"/>
    <s v="USD"/>
    <x v="288"/>
    <n v="14580180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m/>
    <x v="1"/>
    <s v="USD"/>
    <x v="289"/>
    <n v="1461819600"/>
    <b v="0"/>
    <b v="0"/>
    <x v="0"/>
    <x v="0"/>
    <x v="0"/>
  </r>
  <r>
    <n v="300"/>
    <s v="Cooke PLC"/>
    <s v="Focused executive core"/>
    <n v="100"/>
    <n v="5"/>
    <n v="5"/>
    <x v="0"/>
    <n v="1"/>
    <m/>
    <x v="3"/>
    <s v="DKK"/>
    <x v="290"/>
    <n v="15041556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m/>
    <x v="1"/>
    <s v="USD"/>
    <x v="291"/>
    <n v="14263956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m/>
    <x v="1"/>
    <s v="USD"/>
    <x v="292"/>
    <n v="15370740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m/>
    <x v="1"/>
    <s v="USD"/>
    <x v="293"/>
    <n v="14525784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m/>
    <x v="1"/>
    <s v="USD"/>
    <x v="294"/>
    <n v="14740884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m/>
    <x v="1"/>
    <s v="USD"/>
    <x v="295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m/>
    <x v="1"/>
    <s v="USD"/>
    <x v="296"/>
    <n v="15002676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m/>
    <x v="3"/>
    <s v="DKK"/>
    <x v="297"/>
    <n v="13406868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m/>
    <x v="1"/>
    <s v="USD"/>
    <x v="298"/>
    <n v="13031892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m/>
    <x v="1"/>
    <s v="USD"/>
    <x v="299"/>
    <n v="13183092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m/>
    <x v="1"/>
    <s v="USD"/>
    <x v="300"/>
    <n v="12721716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m/>
    <x v="1"/>
    <s v="USD"/>
    <x v="247"/>
    <n v="12988728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m/>
    <x v="1"/>
    <s v="USD"/>
    <x v="244"/>
    <n v="13832820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m/>
    <x v="1"/>
    <s v="USD"/>
    <x v="301"/>
    <n v="13304952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m/>
    <x v="1"/>
    <s v="USD"/>
    <x v="188"/>
    <n v="15527988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m/>
    <x v="1"/>
    <s v="USD"/>
    <x v="302"/>
    <n v="14034132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m/>
    <x v="6"/>
    <s v="EUR"/>
    <x v="303"/>
    <n v="15742296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m/>
    <x v="1"/>
    <s v="USD"/>
    <x v="304"/>
    <n v="14958612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m/>
    <x v="1"/>
    <s v="USD"/>
    <x v="305"/>
    <n v="13925304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m/>
    <x v="1"/>
    <s v="USD"/>
    <x v="306"/>
    <n v="12836628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m/>
    <x v="1"/>
    <s v="USD"/>
    <x v="307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m/>
    <x v="1"/>
    <s v="USD"/>
    <x v="308"/>
    <n v="13023252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m/>
    <x v="1"/>
    <s v="USD"/>
    <x v="309"/>
    <n v="12917880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m/>
    <x v="4"/>
    <s v="GBP"/>
    <x v="310"/>
    <n v="13960692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m/>
    <x v="1"/>
    <s v="USD"/>
    <x v="311"/>
    <n v="14358996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m/>
    <x v="1"/>
    <s v="USD"/>
    <x v="79"/>
    <n v="15311124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m/>
    <x v="1"/>
    <s v="USD"/>
    <x v="312"/>
    <n v="14516280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m/>
    <x v="1"/>
    <s v="USD"/>
    <x v="313"/>
    <n v="15673140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m/>
    <x v="1"/>
    <s v="USD"/>
    <x v="314"/>
    <n v="15445080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m/>
    <x v="1"/>
    <s v="USD"/>
    <x v="315"/>
    <n v="14824728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m/>
    <x v="4"/>
    <s v="GBP"/>
    <x v="316"/>
    <n v="1512799200"/>
    <b v="0"/>
    <b v="0"/>
    <x v="4"/>
    <x v="4"/>
    <x v="4"/>
  </r>
  <r>
    <n v="331"/>
    <s v="Rose-Silva"/>
    <s v="Intuitive static portal"/>
    <n v="3300"/>
    <n v="14643"/>
    <n v="443.72727272727275"/>
    <x v="1"/>
    <n v="190"/>
    <m/>
    <x v="1"/>
    <s v="USD"/>
    <x v="317"/>
    <n v="13243608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m/>
    <x v="1"/>
    <s v="USD"/>
    <x v="318"/>
    <n v="13645332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m/>
    <x v="1"/>
    <s v="USD"/>
    <x v="319"/>
    <n v="15451128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m/>
    <x v="1"/>
    <s v="USD"/>
    <x v="32"/>
    <n v="15161688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m/>
    <x v="1"/>
    <s v="USD"/>
    <x v="320"/>
    <n v="15749208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m/>
    <x v="1"/>
    <s v="USD"/>
    <x v="321"/>
    <n v="12924792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m/>
    <x v="1"/>
    <s v="USD"/>
    <x v="322"/>
    <n v="15735384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m/>
    <x v="1"/>
    <s v="USD"/>
    <x v="323"/>
    <n v="13203828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m/>
    <x v="0"/>
    <s v="CAD"/>
    <x v="324"/>
    <n v="15028596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m/>
    <x v="1"/>
    <s v="USD"/>
    <x v="325"/>
    <n v="13237560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m/>
    <x v="1"/>
    <s v="USD"/>
    <x v="326"/>
    <n v="14413428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m/>
    <x v="1"/>
    <s v="USD"/>
    <x v="327"/>
    <n v="13753332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m/>
    <x v="1"/>
    <s v="USD"/>
    <x v="328"/>
    <n v="13894200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m/>
    <x v="1"/>
    <s v="USD"/>
    <x v="329"/>
    <n v="15200568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m/>
    <x v="4"/>
    <s v="GBP"/>
    <x v="330"/>
    <n v="14365044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m/>
    <x v="1"/>
    <s v="USD"/>
    <x v="331"/>
    <n v="15083028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m/>
    <x v="1"/>
    <s v="USD"/>
    <x v="332"/>
    <n v="14257080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m/>
    <x v="1"/>
    <s v="USD"/>
    <x v="333"/>
    <n v="14883480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m/>
    <x v="1"/>
    <s v="USD"/>
    <x v="296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m/>
    <x v="1"/>
    <s v="USD"/>
    <x v="334"/>
    <n v="14336532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m/>
    <x v="1"/>
    <s v="USD"/>
    <x v="335"/>
    <n v="14416020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m/>
    <x v="0"/>
    <s v="CAD"/>
    <x v="336"/>
    <n v="14475672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m/>
    <x v="1"/>
    <s v="USD"/>
    <x v="337"/>
    <n v="15623892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m/>
    <x v="3"/>
    <s v="DKK"/>
    <x v="338"/>
    <n v="13787892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m/>
    <x v="1"/>
    <s v="USD"/>
    <x v="339"/>
    <n v="14885208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m/>
    <x v="6"/>
    <s v="EUR"/>
    <x v="340"/>
    <n v="13272984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m/>
    <x v="1"/>
    <s v="USD"/>
    <x v="341"/>
    <n v="14434164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m/>
    <x v="0"/>
    <s v="CAD"/>
    <x v="342"/>
    <n v="15341364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m/>
    <x v="1"/>
    <s v="USD"/>
    <x v="343"/>
    <n v="13150260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m/>
    <x v="4"/>
    <s v="GBP"/>
    <x v="344"/>
    <n v="12950712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m/>
    <x v="1"/>
    <s v="USD"/>
    <x v="345"/>
    <n v="15094260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m/>
    <x v="1"/>
    <s v="USD"/>
    <x v="65"/>
    <n v="12993912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m/>
    <x v="1"/>
    <s v="USD"/>
    <x v="346"/>
    <n v="13250520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m/>
    <x v="1"/>
    <s v="USD"/>
    <x v="347"/>
    <n v="15228180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m/>
    <x v="2"/>
    <s v="AUD"/>
    <x v="348"/>
    <n v="14853240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m/>
    <x v="1"/>
    <s v="USD"/>
    <x v="349"/>
    <n v="12941208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m/>
    <x v="1"/>
    <s v="USD"/>
    <x v="350"/>
    <n v="14156856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m/>
    <x v="4"/>
    <s v="GBP"/>
    <x v="351"/>
    <n v="12889332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m/>
    <x v="1"/>
    <s v="USD"/>
    <x v="352"/>
    <n v="13632372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m/>
    <x v="1"/>
    <s v="USD"/>
    <x v="353"/>
    <n v="15558228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m/>
    <x v="1"/>
    <s v="USD"/>
    <x v="354"/>
    <n v="14277780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m/>
    <x v="1"/>
    <s v="USD"/>
    <x v="355"/>
    <n v="14224248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m/>
    <x v="1"/>
    <s v="USD"/>
    <x v="356"/>
    <n v="15036372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m/>
    <x v="1"/>
    <s v="USD"/>
    <x v="357"/>
    <n v="15476184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m/>
    <x v="1"/>
    <s v="USD"/>
    <x v="358"/>
    <n v="1449900000"/>
    <b v="0"/>
    <b v="0"/>
    <x v="7"/>
    <x v="1"/>
    <x v="7"/>
  </r>
  <r>
    <n v="376"/>
    <s v="Perry PLC"/>
    <s v="Mandatory uniform matrix"/>
    <n v="3400"/>
    <n v="12275"/>
    <n v="361.02941176470591"/>
    <x v="1"/>
    <n v="131"/>
    <m/>
    <x v="1"/>
    <s v="USD"/>
    <x v="359"/>
    <n v="14051412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m/>
    <x v="1"/>
    <s v="USD"/>
    <x v="12"/>
    <n v="15729336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m/>
    <x v="1"/>
    <s v="USD"/>
    <x v="360"/>
    <n v="15301620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m/>
    <x v="4"/>
    <s v="GBP"/>
    <x v="361"/>
    <n v="13209048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m/>
    <x v="1"/>
    <s v="USD"/>
    <x v="362"/>
    <n v="13723956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m/>
    <x v="1"/>
    <s v="USD"/>
    <x v="363"/>
    <n v="14377140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m/>
    <x v="1"/>
    <s v="USD"/>
    <x v="364"/>
    <n v="15097716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m/>
    <x v="1"/>
    <s v="USD"/>
    <x v="210"/>
    <n v="15505560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m/>
    <x v="1"/>
    <s v="USD"/>
    <x v="365"/>
    <n v="14890392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m/>
    <x v="1"/>
    <s v="USD"/>
    <x v="366"/>
    <n v="15566004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m/>
    <x v="1"/>
    <s v="USD"/>
    <x v="367"/>
    <n v="12785652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m/>
    <x v="1"/>
    <s v="USD"/>
    <x v="368"/>
    <n v="13399092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m/>
    <x v="5"/>
    <s v="CHF"/>
    <x v="369"/>
    <n v="13258296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m/>
    <x v="1"/>
    <s v="USD"/>
    <x v="370"/>
    <n v="12905784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m/>
    <x v="1"/>
    <s v="USD"/>
    <x v="371"/>
    <n v="13803444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m/>
    <x v="1"/>
    <s v="USD"/>
    <x v="287"/>
    <n v="13898520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m/>
    <x v="1"/>
    <s v="USD"/>
    <x v="372"/>
    <n v="12944664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m/>
    <x v="0"/>
    <s v="CAD"/>
    <x v="373"/>
    <n v="15003540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m/>
    <x v="1"/>
    <s v="USD"/>
    <x v="374"/>
    <n v="13759380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m/>
    <x v="1"/>
    <s v="USD"/>
    <x v="375"/>
    <n v="13234104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m/>
    <x v="2"/>
    <s v="AUD"/>
    <x v="376"/>
    <n v="15394068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m/>
    <x v="1"/>
    <s v="USD"/>
    <x v="377"/>
    <n v="13698036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m/>
    <x v="6"/>
    <s v="EUR"/>
    <x v="378"/>
    <n v="15259284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m/>
    <x v="1"/>
    <s v="USD"/>
    <x v="379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m/>
    <x v="1"/>
    <s v="USD"/>
    <x v="380"/>
    <n v="13785300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m/>
    <x v="1"/>
    <s v="USD"/>
    <x v="381"/>
    <n v="15721524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m/>
    <x v="1"/>
    <s v="USD"/>
    <x v="382"/>
    <n v="13298904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m/>
    <x v="0"/>
    <s v="CAD"/>
    <x v="125"/>
    <n v="12767508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m/>
    <x v="1"/>
    <s v="USD"/>
    <x v="383"/>
    <n v="15108984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m/>
    <x v="1"/>
    <s v="USD"/>
    <x v="384"/>
    <n v="15324084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m/>
    <x v="1"/>
    <s v="USD"/>
    <x v="385"/>
    <n v="13605624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m/>
    <x v="3"/>
    <s v="DKK"/>
    <x v="386"/>
    <n v="15715476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m/>
    <x v="0"/>
    <s v="CAD"/>
    <x v="387"/>
    <n v="14681268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m/>
    <x v="1"/>
    <s v="USD"/>
    <x v="388"/>
    <n v="14928372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m/>
    <x v="1"/>
    <s v="USD"/>
    <x v="277"/>
    <n v="14301972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m/>
    <x v="1"/>
    <s v="USD"/>
    <x v="389"/>
    <n v="14962068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m/>
    <x v="1"/>
    <s v="USD"/>
    <x v="390"/>
    <n v="13895928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m/>
    <x v="1"/>
    <s v="USD"/>
    <x v="391"/>
    <n v="15456312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m/>
    <x v="1"/>
    <s v="USD"/>
    <x v="392"/>
    <n v="12724308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m/>
    <x v="1"/>
    <s v="USD"/>
    <x v="393"/>
    <n v="13279032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m/>
    <x v="1"/>
    <s v="USD"/>
    <x v="394"/>
    <n v="12960216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m/>
    <x v="1"/>
    <s v="USD"/>
    <x v="395"/>
    <n v="15432984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m/>
    <x v="0"/>
    <s v="CAD"/>
    <x v="396"/>
    <n v="13363668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m/>
    <x v="1"/>
    <s v="USD"/>
    <x v="397"/>
    <n v="13250520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m/>
    <x v="1"/>
    <s v="USD"/>
    <x v="398"/>
    <n v="1499576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m/>
    <x v="1"/>
    <s v="USD"/>
    <x v="399"/>
    <n v="15013044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m/>
    <x v="1"/>
    <s v="USD"/>
    <x v="400"/>
    <n v="12732084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m/>
    <x v="1"/>
    <s v="USD"/>
    <x v="116"/>
    <n v="13168404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m/>
    <x v="1"/>
    <s v="USD"/>
    <x v="401"/>
    <n v="15245460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m/>
    <x v="1"/>
    <s v="USD"/>
    <x v="402"/>
    <n v="14385780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m/>
    <x v="1"/>
    <s v="USD"/>
    <x v="403"/>
    <n v="13625496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m/>
    <x v="1"/>
    <s v="USD"/>
    <x v="404"/>
    <n v="14133492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m/>
    <x v="1"/>
    <s v="USD"/>
    <x v="405"/>
    <n v="12980088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m/>
    <x v="1"/>
    <s v="USD"/>
    <x v="406"/>
    <n v="13944276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m/>
    <x v="1"/>
    <s v="USD"/>
    <x v="407"/>
    <n v="15726708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m/>
    <x v="1"/>
    <s v="USD"/>
    <x v="408"/>
    <n v="15311124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m/>
    <x v="1"/>
    <s v="USD"/>
    <x v="409"/>
    <n v="14007348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m/>
    <x v="1"/>
    <s v="USD"/>
    <x v="410"/>
    <n v="13867416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m/>
    <x v="0"/>
    <s v="CAD"/>
    <x v="411"/>
    <n v="14817816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m/>
    <x v="6"/>
    <s v="EUR"/>
    <x v="412"/>
    <n v="14196600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m/>
    <x v="1"/>
    <s v="USD"/>
    <x v="413"/>
    <n v="15558228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m/>
    <x v="1"/>
    <s v="USD"/>
    <x v="414"/>
    <n v="14423796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m/>
    <x v="1"/>
    <s v="USD"/>
    <x v="415"/>
    <n v="13649652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m/>
    <x v="1"/>
    <s v="USD"/>
    <x v="416"/>
    <n v="14790168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m/>
    <x v="1"/>
    <s v="USD"/>
    <x v="417"/>
    <n v="14996628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m/>
    <x v="1"/>
    <s v="USD"/>
    <x v="418"/>
    <n v="13378356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m/>
    <x v="6"/>
    <s v="EUR"/>
    <x v="419"/>
    <n v="15057108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m/>
    <x v="1"/>
    <s v="USD"/>
    <x v="420"/>
    <n v="12874644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m/>
    <x v="1"/>
    <s v="USD"/>
    <x v="421"/>
    <n v="13116564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m/>
    <x v="1"/>
    <s v="USD"/>
    <x v="422"/>
    <n v="12931704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m/>
    <x v="1"/>
    <s v="USD"/>
    <x v="423"/>
    <n v="13559832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m/>
    <x v="4"/>
    <s v="GBP"/>
    <x v="424"/>
    <n v="15150456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m/>
    <x v="1"/>
    <s v="USD"/>
    <x v="425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m/>
    <x v="3"/>
    <s v="DKK"/>
    <x v="426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m/>
    <x v="0"/>
    <s v="CAD"/>
    <x v="427"/>
    <n v="15420888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m/>
    <x v="1"/>
    <s v="USD"/>
    <x v="428"/>
    <n v="15031188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m/>
    <x v="1"/>
    <s v="USD"/>
    <x v="429"/>
    <n v="12784788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m/>
    <x v="1"/>
    <s v="USD"/>
    <x v="411"/>
    <n v="14841144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m/>
    <x v="1"/>
    <s v="USD"/>
    <x v="430"/>
    <n v="13854456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m/>
    <x v="1"/>
    <s v="USD"/>
    <x v="431"/>
    <n v="13187412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m/>
    <x v="1"/>
    <s v="USD"/>
    <x v="432"/>
    <n v="15182424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m/>
    <x v="1"/>
    <s v="USD"/>
    <x v="433"/>
    <n v="14765940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m/>
    <x v="1"/>
    <s v="USD"/>
    <x v="434"/>
    <n v="12735540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m/>
    <x v="1"/>
    <s v="USD"/>
    <x v="435"/>
    <n v="14219064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m/>
    <x v="1"/>
    <s v="USD"/>
    <x v="8"/>
    <n v="12815892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m/>
    <x v="1"/>
    <s v="USD"/>
    <x v="436"/>
    <n v="14003892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m/>
    <x v="1"/>
    <s v="USD"/>
    <x v="385"/>
    <n v="13628088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m/>
    <x v="1"/>
    <s v="USD"/>
    <x v="437"/>
    <n v="13888152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m/>
    <x v="1"/>
    <s v="USD"/>
    <x v="438"/>
    <n v="15195384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m/>
    <x v="1"/>
    <s v="USD"/>
    <x v="439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m/>
    <x v="1"/>
    <s v="USD"/>
    <x v="440"/>
    <n v="13705812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m/>
    <x v="0"/>
    <s v="CAD"/>
    <x v="441"/>
    <n v="1448863200"/>
    <b v="0"/>
    <b v="1"/>
    <x v="2"/>
    <x v="2"/>
    <x v="2"/>
  </r>
  <r>
    <n v="468"/>
    <s v="Hughes Inc"/>
    <s v="Streamlined neutral analyzer"/>
    <n v="4000"/>
    <n v="1620"/>
    <n v="40.5"/>
    <x v="0"/>
    <n v="16"/>
    <m/>
    <x v="1"/>
    <s v="USD"/>
    <x v="442"/>
    <n v="15566004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m/>
    <x v="1"/>
    <s v="USD"/>
    <x v="443"/>
    <n v="14320980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m/>
    <x v="1"/>
    <s v="USD"/>
    <x v="315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m/>
    <x v="4"/>
    <s v="GBP"/>
    <x v="444"/>
    <n v="13359348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m/>
    <x v="1"/>
    <s v="USD"/>
    <x v="445"/>
    <n v="15569460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m/>
    <x v="1"/>
    <s v="USD"/>
    <x v="446"/>
    <n v="1530075600"/>
    <b v="0"/>
    <b v="0"/>
    <x v="5"/>
    <x v="1"/>
    <x v="5"/>
  </r>
  <r>
    <n v="474"/>
    <s v="Santos-Young"/>
    <s v="Enhanced neutral ability"/>
    <n v="4000"/>
    <n v="14606"/>
    <n v="365.15"/>
    <x v="1"/>
    <n v="142"/>
    <m/>
    <x v="1"/>
    <s v="USD"/>
    <x v="447"/>
    <n v="14187960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m/>
    <x v="1"/>
    <s v="USD"/>
    <x v="448"/>
    <n v="13724820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m/>
    <x v="1"/>
    <s v="USD"/>
    <x v="342"/>
    <n v="15343956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m/>
    <x v="1"/>
    <s v="USD"/>
    <x v="449"/>
    <n v="13113972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m/>
    <x v="1"/>
    <s v="USD"/>
    <x v="450"/>
    <n v="14269140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m/>
    <x v="4"/>
    <s v="GBP"/>
    <x v="451"/>
    <n v="15014772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m/>
    <x v="1"/>
    <s v="USD"/>
    <x v="452"/>
    <n v="12690612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m/>
    <x v="1"/>
    <s v="USD"/>
    <x v="453"/>
    <n v="14157720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m/>
    <x v="1"/>
    <s v="USD"/>
    <x v="454"/>
    <n v="13310136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m/>
    <x v="1"/>
    <s v="USD"/>
    <x v="455"/>
    <n v="15767352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m/>
    <x v="4"/>
    <s v="GBP"/>
    <x v="456"/>
    <n v="14113620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m/>
    <x v="4"/>
    <s v="GBP"/>
    <x v="457"/>
    <n v="15636852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m/>
    <x v="4"/>
    <s v="GBP"/>
    <x v="458"/>
    <n v="15218676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m/>
    <x v="1"/>
    <s v="USD"/>
    <x v="459"/>
    <n v="14955156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m/>
    <x v="1"/>
    <s v="USD"/>
    <x v="460"/>
    <n v="1455948000"/>
    <b v="0"/>
    <b v="0"/>
    <x v="3"/>
    <x v="3"/>
    <x v="3"/>
  </r>
  <r>
    <n v="489"/>
    <s v="Clark Inc"/>
    <s v="Down-sized mobile time-frame"/>
    <n v="9200"/>
    <n v="9339"/>
    <n v="101.5108695652174"/>
    <x v="1"/>
    <n v="85"/>
    <m/>
    <x v="6"/>
    <s v="EUR"/>
    <x v="461"/>
    <n v="12823668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m/>
    <x v="1"/>
    <s v="USD"/>
    <x v="462"/>
    <n v="15745752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m/>
    <x v="1"/>
    <s v="USD"/>
    <x v="463"/>
    <n v="13749012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m/>
    <x v="1"/>
    <s v="USD"/>
    <x v="464"/>
    <n v="12789108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m/>
    <x v="1"/>
    <s v="USD"/>
    <x v="465"/>
    <n v="15629076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m/>
    <x v="1"/>
    <s v="USD"/>
    <x v="466"/>
    <n v="13324788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m/>
    <x v="3"/>
    <s v="DKK"/>
    <x v="467"/>
    <n v="14027220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m/>
    <x v="1"/>
    <s v="USD"/>
    <x v="468"/>
    <n v="14968116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m/>
    <x v="1"/>
    <s v="USD"/>
    <x v="469"/>
    <n v="14822136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m/>
    <x v="3"/>
    <s v="DKK"/>
    <x v="470"/>
    <n v="14202648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m/>
    <x v="1"/>
    <s v="USD"/>
    <x v="471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m/>
    <x v="1"/>
    <s v="USD"/>
    <x v="472"/>
    <n v="13698036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m/>
    <x v="1"/>
    <s v="USD"/>
    <x v="473"/>
    <n v="13632372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m/>
    <x v="2"/>
    <s v="AUD"/>
    <x v="474"/>
    <n v="13458708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m/>
    <x v="1"/>
    <s v="USD"/>
    <x v="72"/>
    <n v="14374548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m/>
    <x v="6"/>
    <s v="EUR"/>
    <x v="443"/>
    <n v="14320116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m/>
    <x v="1"/>
    <s v="USD"/>
    <x v="475"/>
    <n v="13663476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m/>
    <x v="1"/>
    <s v="USD"/>
    <x v="81"/>
    <n v="15128856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m/>
    <x v="1"/>
    <s v="USD"/>
    <x v="476"/>
    <n v="13697172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m/>
    <x v="1"/>
    <s v="USD"/>
    <x v="192"/>
    <n v="15346548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m/>
    <x v="1"/>
    <s v="USD"/>
    <x v="477"/>
    <n v="13370580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m/>
    <x v="2"/>
    <s v="AUD"/>
    <x v="478"/>
    <n v="15298164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m/>
    <x v="1"/>
    <s v="USD"/>
    <x v="479"/>
    <n v="15648948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m/>
    <x v="1"/>
    <s v="USD"/>
    <x v="480"/>
    <n v="14046228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m/>
    <x v="1"/>
    <s v="USD"/>
    <x v="180"/>
    <n v="12841812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m/>
    <x v="5"/>
    <s v="CHF"/>
    <x v="481"/>
    <n v="1386741600"/>
    <b v="0"/>
    <b v="1"/>
    <x v="1"/>
    <x v="1"/>
    <x v="1"/>
  </r>
  <r>
    <n v="515"/>
    <s v="Cox LLC"/>
    <s v="Phased 24hour flexibility"/>
    <n v="8600"/>
    <n v="4797"/>
    <n v="55.779069767441861"/>
    <x v="0"/>
    <n v="133"/>
    <m/>
    <x v="0"/>
    <s v="CAD"/>
    <x v="482"/>
    <n v="13247928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m/>
    <x v="1"/>
    <s v="USD"/>
    <x v="194"/>
    <n v="12843540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m/>
    <x v="1"/>
    <s v="USD"/>
    <x v="483"/>
    <n v="14943924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m/>
    <x v="1"/>
    <s v="USD"/>
    <x v="484"/>
    <n v="15195384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m/>
    <x v="1"/>
    <s v="USD"/>
    <x v="355"/>
    <n v="14219064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m/>
    <x v="1"/>
    <s v="USD"/>
    <x v="485"/>
    <n v="15559092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m/>
    <x v="1"/>
    <s v="USD"/>
    <x v="486"/>
    <n v="14724468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m/>
    <x v="1"/>
    <s v="USD"/>
    <x v="487"/>
    <n v="13423284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m/>
    <x v="1"/>
    <s v="USD"/>
    <x v="488"/>
    <n v="12681144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m/>
    <x v="1"/>
    <s v="USD"/>
    <x v="489"/>
    <n v="12733812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m/>
    <x v="1"/>
    <s v="USD"/>
    <x v="490"/>
    <n v="12908376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m/>
    <x v="1"/>
    <s v="USD"/>
    <x v="312"/>
    <n v="14543064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m/>
    <x v="0"/>
    <s v="CAD"/>
    <x v="491"/>
    <n v="14577624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m/>
    <x v="4"/>
    <s v="GBP"/>
    <x v="492"/>
    <n v="13890744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m/>
    <x v="1"/>
    <s v="USD"/>
    <x v="493"/>
    <n v="14021172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m/>
    <x v="1"/>
    <s v="USD"/>
    <x v="494"/>
    <n v="12844404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m/>
    <x v="5"/>
    <s v="CHF"/>
    <x v="495"/>
    <n v="13889880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m/>
    <x v="0"/>
    <s v="CAD"/>
    <x v="496"/>
    <n v="15169464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m/>
    <x v="4"/>
    <s v="GBP"/>
    <x v="497"/>
    <n v="13777524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m/>
    <x v="1"/>
    <s v="USD"/>
    <x v="498"/>
    <n v="15345684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m/>
    <x v="6"/>
    <s v="EUR"/>
    <x v="499"/>
    <n v="15286068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m/>
    <x v="6"/>
    <s v="EUR"/>
    <x v="500"/>
    <n v="12848724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m/>
    <x v="3"/>
    <s v="DKK"/>
    <x v="501"/>
    <n v="15375924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m/>
    <x v="1"/>
    <s v="USD"/>
    <x v="502"/>
    <n v="13812084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m/>
    <x v="1"/>
    <s v="USD"/>
    <x v="503"/>
    <n v="15624756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m/>
    <x v="1"/>
    <s v="USD"/>
    <x v="504"/>
    <n v="15273972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m/>
    <x v="6"/>
    <s v="EUR"/>
    <x v="505"/>
    <n v="14361588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m/>
    <x v="4"/>
    <s v="GBP"/>
    <x v="506"/>
    <n v="14560344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m/>
    <x v="1"/>
    <s v="USD"/>
    <x v="507"/>
    <n v="13801716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m/>
    <x v="1"/>
    <s v="USD"/>
    <x v="508"/>
    <n v="14533560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m/>
    <x v="1"/>
    <s v="USD"/>
    <x v="509"/>
    <n v="15789816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m/>
    <x v="1"/>
    <s v="USD"/>
    <x v="51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m/>
    <x v="1"/>
    <s v="USD"/>
    <x v="511"/>
    <n v="14232024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m/>
    <x v="1"/>
    <s v="USD"/>
    <x v="512"/>
    <n v="14606100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m/>
    <x v="1"/>
    <s v="USD"/>
    <x v="513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m/>
    <x v="5"/>
    <s v="CHF"/>
    <x v="514"/>
    <n v="13323060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m/>
    <x v="2"/>
    <s v="AUD"/>
    <x v="515"/>
    <n v="14225112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m/>
    <x v="1"/>
    <s v="USD"/>
    <x v="516"/>
    <n v="14803128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m/>
    <x v="1"/>
    <s v="USD"/>
    <x v="517"/>
    <n v="12940344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m/>
    <x v="0"/>
    <s v="CAD"/>
    <x v="518"/>
    <n v="14826456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m/>
    <x v="3"/>
    <s v="DKK"/>
    <x v="519"/>
    <n v="1399093200"/>
    <b v="0"/>
    <b v="0"/>
    <x v="1"/>
    <x v="1"/>
    <x v="1"/>
  </r>
  <r>
    <n v="556"/>
    <s v="Smith and Sons"/>
    <s v="Grass-roots 24/7 attitude"/>
    <n v="5200"/>
    <n v="12467"/>
    <n v="239.75"/>
    <x v="1"/>
    <n v="122"/>
    <m/>
    <x v="1"/>
    <s v="USD"/>
    <x v="520"/>
    <n v="13158900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m/>
    <x v="1"/>
    <s v="USD"/>
    <x v="521"/>
    <n v="14440212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m/>
    <x v="1"/>
    <s v="USD"/>
    <x v="522"/>
    <n v="14600052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m/>
    <x v="1"/>
    <s v="USD"/>
    <x v="523"/>
    <n v="1470718800"/>
    <b v="0"/>
    <b v="0"/>
    <x v="3"/>
    <x v="3"/>
    <x v="3"/>
  </r>
  <r>
    <n v="560"/>
    <s v="Hunt LLC"/>
    <s v="Re-engineered radical policy"/>
    <n v="20000"/>
    <n v="158832"/>
    <n v="794.16"/>
    <x v="1"/>
    <n v="3177"/>
    <m/>
    <x v="1"/>
    <s v="USD"/>
    <x v="524"/>
    <n v="1325052000"/>
    <b v="0"/>
    <b v="0"/>
    <x v="10"/>
    <x v="4"/>
    <x v="10"/>
  </r>
  <r>
    <n v="561"/>
    <s v="Fowler-Smith"/>
    <s v="Down-sized logistical adapter"/>
    <n v="3000"/>
    <n v="11091"/>
    <n v="369.7"/>
    <x v="1"/>
    <n v="198"/>
    <m/>
    <x v="5"/>
    <s v="CHF"/>
    <x v="525"/>
    <n v="13190004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m/>
    <x v="5"/>
    <s v="CHF"/>
    <x v="188"/>
    <n v="15525396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m/>
    <x v="2"/>
    <s v="AUD"/>
    <x v="526"/>
    <n v="15438168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m/>
    <x v="1"/>
    <s v="USD"/>
    <x v="527"/>
    <n v="14270868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m/>
    <x v="1"/>
    <s v="USD"/>
    <x v="528"/>
    <n v="13230648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m/>
    <x v="1"/>
    <s v="USD"/>
    <x v="522"/>
    <n v="14582772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m/>
    <x v="1"/>
    <s v="USD"/>
    <x v="529"/>
    <n v="14051412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m/>
    <x v="1"/>
    <s v="USD"/>
    <x v="530"/>
    <n v="12830580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m/>
    <x v="6"/>
    <s v="EUR"/>
    <x v="531"/>
    <n v="12957624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m/>
    <x v="1"/>
    <s v="USD"/>
    <x v="515"/>
    <n v="14195736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m/>
    <x v="6"/>
    <s v="EUR"/>
    <x v="532"/>
    <n v="14387508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m/>
    <x v="1"/>
    <s v="USD"/>
    <x v="533"/>
    <n v="14447988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m/>
    <x v="1"/>
    <s v="USD"/>
    <x v="409"/>
    <n v="13991796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m/>
    <x v="1"/>
    <s v="USD"/>
    <x v="534"/>
    <n v="15765624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m/>
    <x v="1"/>
    <s v="USD"/>
    <x v="53"/>
    <n v="14008212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m/>
    <x v="1"/>
    <s v="USD"/>
    <x v="535"/>
    <n v="15109848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m/>
    <x v="1"/>
    <s v="USD"/>
    <x v="536"/>
    <n v="13020660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m/>
    <x v="1"/>
    <s v="USD"/>
    <x v="537"/>
    <n v="13229784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m/>
    <x v="1"/>
    <s v="USD"/>
    <x v="538"/>
    <n v="13137300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m/>
    <x v="1"/>
    <s v="USD"/>
    <x v="539"/>
    <n v="13940856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m/>
    <x v="1"/>
    <s v="USD"/>
    <x v="540"/>
    <n v="13053492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m/>
    <x v="1"/>
    <s v="USD"/>
    <x v="505"/>
    <n v="14343444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m/>
    <x v="1"/>
    <s v="USD"/>
    <x v="541"/>
    <n v="13311864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m/>
    <x v="1"/>
    <s v="USD"/>
    <x v="542"/>
    <n v="13365396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m/>
    <x v="1"/>
    <s v="USD"/>
    <x v="543"/>
    <n v="12697524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m/>
    <x v="1"/>
    <s v="USD"/>
    <x v="544"/>
    <n v="12916152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m/>
    <x v="0"/>
    <s v="CAD"/>
    <x v="35"/>
    <n v="15523668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m/>
    <x v="4"/>
    <s v="GBP"/>
    <x v="152"/>
    <n v="12721716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m/>
    <x v="1"/>
    <s v="USD"/>
    <x v="545"/>
    <n v="14366772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m/>
    <x v="2"/>
    <s v="AUD"/>
    <x v="546"/>
    <n v="14200920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m/>
    <x v="1"/>
    <s v="USD"/>
    <x v="547"/>
    <n v="12799476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m/>
    <x v="1"/>
    <s v="USD"/>
    <x v="548"/>
    <n v="14022036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m/>
    <x v="1"/>
    <s v="USD"/>
    <x v="549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m/>
    <x v="1"/>
    <s v="USD"/>
    <x v="550"/>
    <n v="14672628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m/>
    <x v="1"/>
    <s v="USD"/>
    <x v="551"/>
    <n v="12705300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m/>
    <x v="1"/>
    <s v="USD"/>
    <x v="552"/>
    <n v="14577624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m/>
    <x v="1"/>
    <s v="USD"/>
    <x v="462"/>
    <n v="15755256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m/>
    <x v="6"/>
    <s v="EUR"/>
    <x v="553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m/>
    <x v="3"/>
    <s v="DKK"/>
    <x v="554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m/>
    <x v="4"/>
    <s v="GBP"/>
    <x v="555"/>
    <n v="13761972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m/>
    <x v="1"/>
    <s v="USD"/>
    <x v="548"/>
    <n v="14028948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m/>
    <x v="1"/>
    <s v="USD"/>
    <x v="62"/>
    <n v="14344308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m/>
    <x v="1"/>
    <s v="USD"/>
    <x v="556"/>
    <n v="15578964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m/>
    <x v="1"/>
    <s v="USD"/>
    <x v="557"/>
    <n v="12974904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m/>
    <x v="1"/>
    <s v="USD"/>
    <x v="27"/>
    <n v="14473944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m/>
    <x v="4"/>
    <s v="GBP"/>
    <x v="558"/>
    <n v="14582772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m/>
    <x v="1"/>
    <s v="USD"/>
    <x v="559"/>
    <n v="13957236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m/>
    <x v="1"/>
    <s v="USD"/>
    <x v="426"/>
    <n v="15521976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m/>
    <x v="1"/>
    <s v="USD"/>
    <x v="56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m/>
    <x v="1"/>
    <s v="USD"/>
    <x v="561"/>
    <n v="13568472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m/>
    <x v="1"/>
    <s v="USD"/>
    <x v="562"/>
    <n v="13757652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m/>
    <x v="1"/>
    <s v="USD"/>
    <x v="563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x v="564"/>
    <n v="15045012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m/>
    <x v="1"/>
    <s v="USD"/>
    <x v="565"/>
    <n v="14856696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m/>
    <x v="6"/>
    <s v="EUR"/>
    <x v="566"/>
    <n v="14627700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m/>
    <x v="4"/>
    <s v="GBP"/>
    <x v="567"/>
    <n v="13797396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m/>
    <x v="1"/>
    <s v="USD"/>
    <x v="568"/>
    <n v="14027220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m/>
    <x v="1"/>
    <s v="USD"/>
    <x v="569"/>
    <n v="13692852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m/>
    <x v="1"/>
    <s v="USD"/>
    <x v="570"/>
    <n v="13047444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m/>
    <x v="2"/>
    <s v="AUD"/>
    <x v="571"/>
    <n v="14682996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m/>
    <x v="1"/>
    <s v="USD"/>
    <x v="572"/>
    <n v="14741748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m/>
    <x v="1"/>
    <s v="USD"/>
    <x v="573"/>
    <n v="15260148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m/>
    <x v="4"/>
    <s v="GBP"/>
    <x v="574"/>
    <n v="14374548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m/>
    <x v="1"/>
    <s v="USD"/>
    <x v="511"/>
    <n v="14226840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m/>
    <x v="1"/>
    <s v="USD"/>
    <x v="575"/>
    <n v="15813144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m/>
    <x v="1"/>
    <s v="USD"/>
    <x v="576"/>
    <n v="12864276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m/>
    <x v="4"/>
    <s v="GBP"/>
    <x v="577"/>
    <n v="12787380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m/>
    <x v="1"/>
    <s v="USD"/>
    <x v="578"/>
    <n v="12864276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m/>
    <x v="1"/>
    <s v="USD"/>
    <x v="579"/>
    <n v="14679540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m/>
    <x v="1"/>
    <s v="USD"/>
    <x v="580"/>
    <n v="15576372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m/>
    <x v="1"/>
    <s v="USD"/>
    <x v="581"/>
    <n v="15539220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m/>
    <x v="1"/>
    <s v="USD"/>
    <x v="582"/>
    <n v="14164632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m/>
    <x v="1"/>
    <s v="USD"/>
    <x v="336"/>
    <n v="14472216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m/>
    <x v="1"/>
    <s v="USD"/>
    <x v="583"/>
    <n v="14916276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m/>
    <x v="1"/>
    <s v="USD"/>
    <x v="584"/>
    <n v="13631508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m/>
    <x v="3"/>
    <s v="DKK"/>
    <x v="585"/>
    <n v="13307544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m/>
    <x v="1"/>
    <s v="USD"/>
    <x v="586"/>
    <n v="1479794400"/>
    <b v="0"/>
    <b v="0"/>
    <x v="3"/>
    <x v="3"/>
    <x v="3"/>
  </r>
  <r>
    <n v="638"/>
    <s v="Weaver Ltd"/>
    <s v="Monitored 24/7 approach"/>
    <n v="81600"/>
    <n v="9318"/>
    <n v="11.419117647058824"/>
    <x v="0"/>
    <n v="94"/>
    <m/>
    <x v="1"/>
    <s v="USD"/>
    <x v="587"/>
    <n v="12812436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m/>
    <x v="1"/>
    <s v="USD"/>
    <x v="588"/>
    <n v="15327540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m/>
    <x v="1"/>
    <s v="USD"/>
    <x v="589"/>
    <n v="14533560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m/>
    <x v="5"/>
    <s v="CHF"/>
    <x v="590"/>
    <n v="14899860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m/>
    <x v="0"/>
    <s v="CAD"/>
    <x v="591"/>
    <n v="15458040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m/>
    <x v="1"/>
    <s v="USD"/>
    <x v="592"/>
    <n v="14898996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m/>
    <x v="0"/>
    <s v="CAD"/>
    <x v="593"/>
    <n v="15464952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m/>
    <x v="1"/>
    <s v="USD"/>
    <x v="594"/>
    <n v="15397524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m/>
    <x v="1"/>
    <s v="USD"/>
    <x v="595"/>
    <n v="1364101200"/>
    <b v="0"/>
    <b v="0"/>
    <x v="11"/>
    <x v="6"/>
    <x v="11"/>
  </r>
  <r>
    <n v="647"/>
    <s v="Jordan-Wolfe"/>
    <s v="Inverse multimedia Graphic Interface"/>
    <n v="4500"/>
    <n v="1863"/>
    <n v="41.4"/>
    <x v="0"/>
    <n v="18"/>
    <m/>
    <x v="1"/>
    <s v="USD"/>
    <x v="596"/>
    <n v="1525323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m/>
    <x v="1"/>
    <s v="USD"/>
    <x v="597"/>
    <n v="15008724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m/>
    <x v="5"/>
    <s v="CHF"/>
    <x v="598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m/>
    <x v="1"/>
    <s v="USD"/>
    <x v="599"/>
    <n v="14071284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m/>
    <x v="6"/>
    <s v="EUR"/>
    <x v="600"/>
    <n v="1394344800"/>
    <b v="0"/>
    <b v="0"/>
    <x v="12"/>
    <x v="4"/>
    <x v="12"/>
  </r>
  <r>
    <n v="652"/>
    <s v="Cisneros Ltd"/>
    <s v="Vision-oriented regional hub"/>
    <n v="10000"/>
    <n v="12684"/>
    <n v="126.84"/>
    <x v="1"/>
    <n v="409"/>
    <m/>
    <x v="1"/>
    <s v="USD"/>
    <x v="601"/>
    <n v="14740884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m/>
    <x v="1"/>
    <s v="USD"/>
    <x v="602"/>
    <n v="14602644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m/>
    <x v="1"/>
    <s v="USD"/>
    <x v="335"/>
    <n v="14408244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m/>
    <x v="1"/>
    <s v="USD"/>
    <x v="603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m/>
    <x v="2"/>
    <s v="AUD"/>
    <x v="604"/>
    <n v="1514872800"/>
    <b v="0"/>
    <b v="0"/>
    <x v="0"/>
    <x v="0"/>
    <x v="0"/>
  </r>
  <r>
    <n v="657"/>
    <s v="Russo, Kim and Mccoy"/>
    <s v="Balanced optimal hardware"/>
    <n v="10000"/>
    <n v="824"/>
    <n v="8.24"/>
    <x v="0"/>
    <n v="14"/>
    <m/>
    <x v="1"/>
    <s v="USD"/>
    <x v="605"/>
    <n v="15157368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m/>
    <x v="1"/>
    <s v="USD"/>
    <x v="606"/>
    <n v="14428980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m/>
    <x v="4"/>
    <s v="GBP"/>
    <x v="65"/>
    <n v="12961944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m/>
    <x v="1"/>
    <s v="USD"/>
    <x v="607"/>
    <n v="14409108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m/>
    <x v="3"/>
    <s v="DKK"/>
    <x v="608"/>
    <n v="13355028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m/>
    <x v="1"/>
    <s v="USD"/>
    <x v="609"/>
    <n v="15446808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m/>
    <x v="1"/>
    <s v="USD"/>
    <x v="610"/>
    <n v="12884148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m/>
    <x v="1"/>
    <s v="USD"/>
    <x v="541"/>
    <n v="13305816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m/>
    <x v="1"/>
    <s v="USD"/>
    <x v="611"/>
    <n v="13113972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m/>
    <x v="1"/>
    <s v="USD"/>
    <x v="612"/>
    <n v="13783572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m/>
    <x v="1"/>
    <s v="USD"/>
    <x v="613"/>
    <n v="14111028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m/>
    <x v="1"/>
    <s v="USD"/>
    <x v="614"/>
    <n v="13448340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m/>
    <x v="6"/>
    <s v="EUR"/>
    <x v="615"/>
    <n v="14992308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m/>
    <x v="1"/>
    <s v="USD"/>
    <x v="90"/>
    <n v="14574168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m/>
    <x v="1"/>
    <s v="USD"/>
    <x v="616"/>
    <n v="12808980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m/>
    <x v="2"/>
    <s v="AUD"/>
    <x v="617"/>
    <n v="15224724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m/>
    <x v="6"/>
    <s v="EUR"/>
    <x v="618"/>
    <n v="14625108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m/>
    <x v="1"/>
    <s v="USD"/>
    <x v="619"/>
    <n v="13177908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m/>
    <x v="1"/>
    <s v="USD"/>
    <x v="620"/>
    <n v="15687828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m/>
    <x v="1"/>
    <s v="USD"/>
    <x v="621"/>
    <n v="13494132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m/>
    <x v="1"/>
    <s v="USD"/>
    <x v="622"/>
    <n v="14724468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m/>
    <x v="1"/>
    <s v="USD"/>
    <x v="35"/>
    <n v="1548050400"/>
    <b v="0"/>
    <b v="0"/>
    <x v="6"/>
    <x v="4"/>
    <x v="6"/>
  </r>
  <r>
    <n v="679"/>
    <s v="Davis Ltd"/>
    <s v="Synchronized motivating solution"/>
    <n v="1400"/>
    <n v="14511"/>
    <n v="1036.5"/>
    <x v="1"/>
    <n v="363"/>
    <m/>
    <x v="1"/>
    <s v="USD"/>
    <x v="623"/>
    <n v="15718068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m/>
    <x v="1"/>
    <s v="USD"/>
    <x v="624"/>
    <n v="15764760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m/>
    <x v="1"/>
    <s v="USD"/>
    <x v="625"/>
    <n v="13249656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m/>
    <x v="1"/>
    <s v="USD"/>
    <x v="626"/>
    <n v="1387519200"/>
    <b v="0"/>
    <b v="0"/>
    <x v="3"/>
    <x v="3"/>
    <x v="3"/>
  </r>
  <r>
    <n v="683"/>
    <s v="Jones PLC"/>
    <s v="Virtual systemic intranet"/>
    <n v="2300"/>
    <n v="8244"/>
    <n v="358.43478260869563"/>
    <x v="1"/>
    <n v="147"/>
    <m/>
    <x v="1"/>
    <s v="USD"/>
    <x v="627"/>
    <n v="15372468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m/>
    <x v="0"/>
    <s v="CAD"/>
    <x v="628"/>
    <n v="12795156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m/>
    <x v="0"/>
    <s v="CAD"/>
    <x v="629"/>
    <n v="14423796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m/>
    <x v="1"/>
    <s v="USD"/>
    <x v="63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m/>
    <x v="1"/>
    <s v="USD"/>
    <x v="631"/>
    <n v="14895540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m/>
    <x v="1"/>
    <s v="USD"/>
    <x v="632"/>
    <n v="15484824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m/>
    <x v="1"/>
    <s v="USD"/>
    <x v="633"/>
    <n v="13840632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m/>
    <x v="1"/>
    <s v="USD"/>
    <x v="634"/>
    <n v="1322892000"/>
    <b v="0"/>
    <b v="1"/>
    <x v="4"/>
    <x v="4"/>
    <x v="4"/>
  </r>
  <r>
    <n v="691"/>
    <s v="Ray, Li and Li"/>
    <s v="Front-line disintermediate hub"/>
    <n v="5000"/>
    <n v="7119"/>
    <n v="142.38"/>
    <x v="1"/>
    <n v="237"/>
    <m/>
    <x v="1"/>
    <s v="USD"/>
    <x v="635"/>
    <n v="13507092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m/>
    <x v="4"/>
    <s v="GBP"/>
    <x v="636"/>
    <n v="15642036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m/>
    <x v="1"/>
    <s v="USD"/>
    <x v="637"/>
    <n v="15096852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m/>
    <x v="1"/>
    <s v="USD"/>
    <x v="638"/>
    <n v="15149592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m/>
    <x v="6"/>
    <s v="EUR"/>
    <x v="639"/>
    <n v="14488632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m/>
    <x v="1"/>
    <s v="USD"/>
    <x v="640"/>
    <n v="14295924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m/>
    <x v="1"/>
    <s v="USD"/>
    <x v="641"/>
    <n v="15226452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m/>
    <x v="0"/>
    <s v="CAD"/>
    <x v="642"/>
    <n v="13233240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m/>
    <x v="1"/>
    <s v="USD"/>
    <x v="23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m/>
    <x v="1"/>
    <s v="USD"/>
    <x v="67"/>
    <n v="12656952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m/>
    <x v="1"/>
    <s v="USD"/>
    <x v="643"/>
    <n v="13018068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m/>
    <x v="1"/>
    <s v="USD"/>
    <x v="644"/>
    <n v="13749012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m/>
    <x v="1"/>
    <s v="USD"/>
    <x v="645"/>
    <n v="13364532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m/>
    <x v="1"/>
    <s v="USD"/>
    <x v="646"/>
    <n v="14689044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m/>
    <x v="4"/>
    <s v="GBP"/>
    <x v="626"/>
    <n v="13870872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m/>
    <x v="2"/>
    <s v="AUD"/>
    <x v="647"/>
    <n v="15474456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m/>
    <x v="1"/>
    <s v="USD"/>
    <x v="159"/>
    <n v="15473592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m/>
    <x v="5"/>
    <s v="CHF"/>
    <x v="648"/>
    <n v="14962932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m/>
    <x v="6"/>
    <s v="EUR"/>
    <x v="267"/>
    <n v="13354164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m/>
    <x v="1"/>
    <s v="USD"/>
    <x v="649"/>
    <n v="15321492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m/>
    <x v="6"/>
    <s v="EUR"/>
    <x v="248"/>
    <n v="14537880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m/>
    <x v="1"/>
    <s v="USD"/>
    <x v="571"/>
    <n v="14714964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m/>
    <x v="1"/>
    <s v="USD"/>
    <x v="650"/>
    <n v="14728788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m/>
    <x v="1"/>
    <s v="USD"/>
    <x v="1"/>
    <n v="14085108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m/>
    <x v="1"/>
    <s v="USD"/>
    <x v="651"/>
    <n v="12815892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m/>
    <x v="1"/>
    <s v="USD"/>
    <x v="652"/>
    <n v="13758516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m/>
    <x v="1"/>
    <s v="USD"/>
    <x v="653"/>
    <n v="13158036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m/>
    <x v="1"/>
    <s v="USD"/>
    <x v="654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m/>
    <x v="1"/>
    <s v="USD"/>
    <x v="655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m/>
    <x v="3"/>
    <s v="DKK"/>
    <x v="656"/>
    <n v="15204024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m/>
    <x v="1"/>
    <s v="USD"/>
    <x v="657"/>
    <n v="15233364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m/>
    <x v="1"/>
    <s v="USD"/>
    <x v="265"/>
    <n v="15122808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m/>
    <x v="2"/>
    <s v="AUD"/>
    <x v="658"/>
    <n v="14587092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m/>
    <x v="4"/>
    <s v="GBP"/>
    <x v="659"/>
    <n v="14141268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m/>
    <x v="1"/>
    <s v="USD"/>
    <x v="660"/>
    <n v="14162040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m/>
    <x v="1"/>
    <s v="USD"/>
    <x v="661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x v="4"/>
    <n v="1552971600"/>
    <b v="0"/>
    <b v="0"/>
    <x v="2"/>
    <x v="2"/>
    <x v="2"/>
  </r>
  <r>
    <n v="728"/>
    <s v="Stewart Inc"/>
    <s v="Versatile mission-critical knowledgebase"/>
    <n v="4200"/>
    <n v="735"/>
    <n v="17.5"/>
    <x v="0"/>
    <n v="10"/>
    <m/>
    <x v="1"/>
    <s v="USD"/>
    <x v="662"/>
    <n v="14651028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m/>
    <x v="1"/>
    <s v="USD"/>
    <x v="663"/>
    <n v="13601304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m/>
    <x v="0"/>
    <s v="CAD"/>
    <x v="664"/>
    <n v="14328756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m/>
    <x v="1"/>
    <s v="USD"/>
    <x v="665"/>
    <n v="15008724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m/>
    <x v="1"/>
    <s v="USD"/>
    <x v="666"/>
    <n v="14921460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m/>
    <x v="1"/>
    <s v="USD"/>
    <x v="43"/>
    <n v="14073012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m/>
    <x v="1"/>
    <s v="USD"/>
    <x v="667"/>
    <n v="14866200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m/>
    <x v="1"/>
    <s v="USD"/>
    <x v="668"/>
    <n v="14599188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m/>
    <x v="1"/>
    <s v="USD"/>
    <x v="669"/>
    <n v="14247576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m/>
    <x v="1"/>
    <s v="USD"/>
    <x v="670"/>
    <n v="14798808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m/>
    <x v="1"/>
    <s v="USD"/>
    <x v="671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m/>
    <x v="1"/>
    <s v="USD"/>
    <x v="672"/>
    <n v="13410324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m/>
    <x v="1"/>
    <s v="USD"/>
    <x v="673"/>
    <n v="1486360800"/>
    <b v="0"/>
    <b v="0"/>
    <x v="3"/>
    <x v="3"/>
    <x v="3"/>
  </r>
  <r>
    <n v="741"/>
    <s v="Garcia Ltd"/>
    <s v="Balanced mobile alliance"/>
    <n v="1200"/>
    <n v="14150"/>
    <n v="1179.1666666666665"/>
    <x v="1"/>
    <n v="130"/>
    <m/>
    <x v="1"/>
    <s v="USD"/>
    <x v="674"/>
    <n v="12746772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m/>
    <x v="1"/>
    <s v="USD"/>
    <x v="675"/>
    <n v="12675096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m/>
    <x v="1"/>
    <s v="USD"/>
    <x v="676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m/>
    <x v="1"/>
    <s v="USD"/>
    <x v="342"/>
    <n v="15340500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m/>
    <x v="1"/>
    <s v="USD"/>
    <x v="677"/>
    <n v="12775284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m/>
    <x v="1"/>
    <s v="USD"/>
    <x v="678"/>
    <n v="13185684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m/>
    <x v="1"/>
    <s v="USD"/>
    <x v="679"/>
    <n v="12843540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m/>
    <x v="1"/>
    <s v="USD"/>
    <x v="680"/>
    <n v="12695796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m/>
    <x v="6"/>
    <s v="EUR"/>
    <x v="681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m/>
    <x v="4"/>
    <s v="GBP"/>
    <x v="682"/>
    <n v="12801204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m/>
    <x v="1"/>
    <s v="USD"/>
    <x v="683"/>
    <n v="14594868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m/>
    <x v="1"/>
    <s v="USD"/>
    <x v="684"/>
    <n v="12825396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m/>
    <x v="1"/>
    <s v="USD"/>
    <x v="674"/>
    <n v="12758868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m/>
    <x v="1"/>
    <s v="USD"/>
    <x v="685"/>
    <n v="13559832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m/>
    <x v="3"/>
    <s v="DKK"/>
    <x v="605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m/>
    <x v="1"/>
    <s v="USD"/>
    <x v="686"/>
    <n v="14222520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m/>
    <x v="1"/>
    <s v="USD"/>
    <x v="687"/>
    <n v="13055220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m/>
    <x v="0"/>
    <s v="CAD"/>
    <x v="688"/>
    <n v="14149044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m/>
    <x v="1"/>
    <s v="USD"/>
    <x v="689"/>
    <n v="15204024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m/>
    <x v="6"/>
    <s v="EUR"/>
    <x v="690"/>
    <n v="15671412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m/>
    <x v="1"/>
    <s v="USD"/>
    <x v="691"/>
    <n v="15011316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m/>
    <x v="2"/>
    <s v="AUD"/>
    <x v="692"/>
    <n v="13550328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m/>
    <x v="1"/>
    <s v="USD"/>
    <x v="693"/>
    <n v="13394772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m/>
    <x v="1"/>
    <s v="USD"/>
    <x v="694"/>
    <n v="13059540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m/>
    <x v="1"/>
    <s v="USD"/>
    <x v="695"/>
    <n v="14943924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m/>
    <x v="2"/>
    <s v="AUD"/>
    <x v="123"/>
    <n v="15374196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m/>
    <x v="1"/>
    <s v="USD"/>
    <x v="696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m/>
    <x v="1"/>
    <s v="USD"/>
    <x v="626"/>
    <n v="13880376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m/>
    <x v="1"/>
    <s v="USD"/>
    <x v="697"/>
    <n v="13787892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m/>
    <x v="6"/>
    <s v="EUR"/>
    <x v="698"/>
    <n v="13980564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m/>
    <x v="1"/>
    <s v="USD"/>
    <x v="699"/>
    <n v="15508152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m/>
    <x v="1"/>
    <s v="USD"/>
    <x v="700"/>
    <n v="15500376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m/>
    <x v="1"/>
    <s v="USD"/>
    <x v="701"/>
    <n v="1492923600"/>
    <b v="0"/>
    <b v="0"/>
    <x v="3"/>
    <x v="3"/>
    <x v="3"/>
  </r>
  <r>
    <n v="774"/>
    <s v="Gonzalez-Snow"/>
    <s v="Polarized user-facing interface"/>
    <n v="5000"/>
    <n v="6775"/>
    <n v="135.5"/>
    <x v="1"/>
    <n v="78"/>
    <m/>
    <x v="6"/>
    <s v="EUR"/>
    <x v="702"/>
    <n v="14675220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m/>
    <x v="1"/>
    <s v="USD"/>
    <x v="703"/>
    <n v="14161176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m/>
    <x v="1"/>
    <s v="USD"/>
    <x v="704"/>
    <n v="15637716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m/>
    <x v="1"/>
    <s v="USD"/>
    <x v="431"/>
    <n v="13192596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m/>
    <x v="5"/>
    <s v="CHF"/>
    <x v="705"/>
    <n v="13136436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m/>
    <x v="1"/>
    <s v="USD"/>
    <x v="706"/>
    <n v="14403060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m/>
    <x v="1"/>
    <s v="USD"/>
    <x v="707"/>
    <n v="14708052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m/>
    <x v="5"/>
    <s v="CHF"/>
    <x v="708"/>
    <n v="12929112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m/>
    <x v="1"/>
    <s v="USD"/>
    <x v="709"/>
    <n v="13013748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m/>
    <x v="1"/>
    <s v="USD"/>
    <x v="710"/>
    <n v="13878648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m/>
    <x v="1"/>
    <s v="USD"/>
    <x v="711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m/>
    <x v="2"/>
    <s v="AUD"/>
    <x v="157"/>
    <n v="15592788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m/>
    <x v="6"/>
    <s v="EUR"/>
    <x v="630"/>
    <n v="15227316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m/>
    <x v="0"/>
    <s v="CAD"/>
    <x v="712"/>
    <n v="13067316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m/>
    <x v="1"/>
    <s v="USD"/>
    <x v="93"/>
    <n v="13525272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m/>
    <x v="1"/>
    <s v="USD"/>
    <x v="713"/>
    <n v="14043636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m/>
    <x v="1"/>
    <s v="USD"/>
    <x v="714"/>
    <n v="12666456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m/>
    <x v="1"/>
    <s v="USD"/>
    <x v="715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m/>
    <x v="1"/>
    <s v="USD"/>
    <x v="716"/>
    <n v="13746420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m/>
    <x v="5"/>
    <s v="CHF"/>
    <x v="448"/>
    <n v="1372482000"/>
    <b v="0"/>
    <b v="0"/>
    <x v="9"/>
    <x v="5"/>
    <x v="9"/>
  </r>
  <r>
    <n v="794"/>
    <s v="Welch Inc"/>
    <s v="Optional optimal website"/>
    <n v="6600"/>
    <n v="8276"/>
    <n v="125.39393939393939"/>
    <x v="1"/>
    <n v="110"/>
    <m/>
    <x v="1"/>
    <s v="USD"/>
    <x v="717"/>
    <n v="15149592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m/>
    <x v="1"/>
    <s v="USD"/>
    <x v="718"/>
    <n v="14782356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m/>
    <x v="1"/>
    <s v="USD"/>
    <x v="719"/>
    <n v="14080788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m/>
    <x v="1"/>
    <s v="USD"/>
    <x v="720"/>
    <n v="15481368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m/>
    <x v="1"/>
    <s v="USD"/>
    <x v="721"/>
    <n v="13408596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m/>
    <x v="4"/>
    <s v="GBP"/>
    <x v="722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m/>
    <x v="5"/>
    <s v="CHF"/>
    <x v="139"/>
    <n v="14344308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m/>
    <x v="1"/>
    <s v="USD"/>
    <x v="723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m/>
    <x v="1"/>
    <s v="USD"/>
    <x v="704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x v="724"/>
    <n v="15515064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m/>
    <x v="1"/>
    <s v="USD"/>
    <x v="725"/>
    <n v="15166008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m/>
    <x v="2"/>
    <s v="AUD"/>
    <x v="660"/>
    <n v="1420437600"/>
    <b v="0"/>
    <b v="0"/>
    <x v="4"/>
    <x v="4"/>
    <x v="4"/>
  </r>
  <r>
    <n v="806"/>
    <s v="Harmon-Madden"/>
    <s v="Adaptive holistic hub"/>
    <n v="700"/>
    <n v="8262"/>
    <n v="1180.2857142857142"/>
    <x v="1"/>
    <n v="76"/>
    <m/>
    <x v="1"/>
    <s v="USD"/>
    <x v="726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m/>
    <x v="1"/>
    <s v="USD"/>
    <x v="727"/>
    <n v="15749208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m/>
    <x v="1"/>
    <s v="USD"/>
    <x v="728"/>
    <n v="14649300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m/>
    <x v="5"/>
    <s v="CHF"/>
    <x v="729"/>
    <n v="13450068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m/>
    <x v="1"/>
    <s v="USD"/>
    <x v="730"/>
    <n v="15127128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m/>
    <x v="1"/>
    <s v="USD"/>
    <x v="731"/>
    <n v="14524920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m/>
    <x v="0"/>
    <s v="CAD"/>
    <x v="78"/>
    <n v="1524286800"/>
    <b v="0"/>
    <b v="0"/>
    <x v="9"/>
    <x v="5"/>
    <x v="9"/>
  </r>
  <r>
    <n v="813"/>
    <s v="Buckley Group"/>
    <s v="Diverse high-level attitude"/>
    <n v="3200"/>
    <n v="7661"/>
    <n v="239.40625"/>
    <x v="1"/>
    <n v="68"/>
    <m/>
    <x v="1"/>
    <s v="USD"/>
    <x v="732"/>
    <n v="1346907600"/>
    <b v="0"/>
    <b v="0"/>
    <x v="11"/>
    <x v="6"/>
    <x v="11"/>
  </r>
  <r>
    <n v="814"/>
    <s v="Vincent PLC"/>
    <s v="Visionary 24hour analyzer"/>
    <n v="3200"/>
    <n v="2950"/>
    <n v="92.1875"/>
    <x v="0"/>
    <n v="36"/>
    <m/>
    <x v="3"/>
    <s v="DKK"/>
    <x v="733"/>
    <n v="14644980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m/>
    <x v="0"/>
    <s v="CAD"/>
    <x v="734"/>
    <n v="15141816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m/>
    <x v="1"/>
    <s v="USD"/>
    <x v="406"/>
    <n v="13921848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m/>
    <x v="6"/>
    <s v="EUR"/>
    <x v="735"/>
    <n v="15593652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m/>
    <x v="1"/>
    <s v="USD"/>
    <x v="736"/>
    <n v="15491736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m/>
    <x v="1"/>
    <s v="USD"/>
    <x v="737"/>
    <n v="13550328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m/>
    <x v="4"/>
    <s v="GBP"/>
    <x v="192"/>
    <n v="15339636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m/>
    <x v="1"/>
    <s v="USD"/>
    <x v="738"/>
    <n v="14893812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m/>
    <x v="1"/>
    <s v="USD"/>
    <x v="739"/>
    <n v="13950324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m/>
    <x v="1"/>
    <s v="USD"/>
    <x v="613"/>
    <n v="14124852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m/>
    <x v="1"/>
    <s v="USD"/>
    <x v="740"/>
    <n v="1279688400"/>
    <b v="0"/>
    <b v="1"/>
    <x v="9"/>
    <x v="5"/>
    <x v="9"/>
  </r>
  <r>
    <n v="825"/>
    <s v="Solomon PLC"/>
    <s v="Open-architected 24/7 infrastructure"/>
    <n v="3600"/>
    <n v="13950"/>
    <n v="387.5"/>
    <x v="1"/>
    <n v="157"/>
    <m/>
    <x v="4"/>
    <s v="GBP"/>
    <x v="145"/>
    <n v="15019956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m/>
    <x v="1"/>
    <s v="USD"/>
    <x v="741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m/>
    <x v="2"/>
    <s v="AUD"/>
    <x v="742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x v="202"/>
    <n v="1537592400"/>
    <b v="0"/>
    <b v="0"/>
    <x v="3"/>
    <x v="3"/>
    <x v="3"/>
  </r>
  <r>
    <n v="829"/>
    <s v="Baker-Higgins"/>
    <s v="Vision-oriented scalable portal"/>
    <n v="9600"/>
    <n v="4929"/>
    <n v="51.34375"/>
    <x v="0"/>
    <n v="154"/>
    <m/>
    <x v="1"/>
    <s v="USD"/>
    <x v="743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m/>
    <x v="1"/>
    <s v="USD"/>
    <x v="744"/>
    <n v="15200568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m/>
    <x v="1"/>
    <s v="USD"/>
    <x v="745"/>
    <n v="13356756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m/>
    <x v="3"/>
    <s v="DKK"/>
    <x v="746"/>
    <n v="14484312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m/>
    <x v="3"/>
    <s v="DKK"/>
    <x v="747"/>
    <n v="12986136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m/>
    <x v="1"/>
    <s v="USD"/>
    <x v="362"/>
    <n v="13724820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m/>
    <x v="1"/>
    <s v="USD"/>
    <x v="748"/>
    <n v="14256216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m/>
    <x v="1"/>
    <s v="USD"/>
    <x v="749"/>
    <n v="12663000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m/>
    <x v="1"/>
    <s v="USD"/>
    <x v="643"/>
    <n v="13058676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m/>
    <x v="1"/>
    <s v="USD"/>
    <x v="750"/>
    <n v="15388020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m/>
    <x v="1"/>
    <s v="USD"/>
    <x v="751"/>
    <n v="13989204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m/>
    <x v="1"/>
    <s v="USD"/>
    <x v="752"/>
    <n v="14056596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m/>
    <x v="1"/>
    <s v="USD"/>
    <x v="753"/>
    <n v="14572440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m/>
    <x v="6"/>
    <s v="EUR"/>
    <x v="754"/>
    <n v="15292980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m/>
    <x v="1"/>
    <s v="USD"/>
    <x v="755"/>
    <n v="15357780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m/>
    <x v="1"/>
    <s v="USD"/>
    <x v="756"/>
    <n v="13274712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m/>
    <x v="4"/>
    <s v="GBP"/>
    <x v="757"/>
    <n v="15295572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m/>
    <x v="1"/>
    <s v="USD"/>
    <x v="758"/>
    <n v="15352596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m/>
    <x v="1"/>
    <s v="USD"/>
    <x v="759"/>
    <n v="15155640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m/>
    <x v="1"/>
    <s v="USD"/>
    <x v="760"/>
    <n v="12770964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m/>
    <x v="1"/>
    <s v="USD"/>
    <x v="761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m/>
    <x v="1"/>
    <s v="USD"/>
    <x v="762"/>
    <n v="13229784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m/>
    <x v="1"/>
    <s v="USD"/>
    <x v="444"/>
    <n v="13387860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m/>
    <x v="1"/>
    <s v="USD"/>
    <x v="763"/>
    <n v="13116564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m/>
    <x v="0"/>
    <s v="CAD"/>
    <x v="764"/>
    <n v="13089780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m/>
    <x v="0"/>
    <s v="CAD"/>
    <x v="765"/>
    <n v="15763896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m/>
    <x v="2"/>
    <s v="AUD"/>
    <x v="766"/>
    <n v="13110516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m/>
    <x v="1"/>
    <s v="USD"/>
    <x v="767"/>
    <n v="13367124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m/>
    <x v="5"/>
    <s v="CHF"/>
    <x v="768"/>
    <n v="13304088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m/>
    <x v="1"/>
    <s v="USD"/>
    <x v="769"/>
    <n v="15248916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m/>
    <x v="1"/>
    <s v="USD"/>
    <x v="770"/>
    <n v="1363669200"/>
    <b v="0"/>
    <b v="1"/>
    <x v="3"/>
    <x v="3"/>
    <x v="3"/>
  </r>
  <r>
    <n v="860"/>
    <s v="Lee PLC"/>
    <s v="Re-contextualized leadingedge firmware"/>
    <n v="2000"/>
    <n v="5033"/>
    <n v="251.65"/>
    <x v="1"/>
    <n v="65"/>
    <m/>
    <x v="1"/>
    <s v="USD"/>
    <x v="771"/>
    <n v="15514200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m/>
    <x v="1"/>
    <s v="USD"/>
    <x v="772"/>
    <n v="12698388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m/>
    <x v="1"/>
    <s v="USD"/>
    <x v="773"/>
    <n v="13125204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m/>
    <x v="1"/>
    <s v="USD"/>
    <x v="774"/>
    <n v="14365044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m/>
    <x v="1"/>
    <s v="USD"/>
    <x v="775"/>
    <n v="14720148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m/>
    <x v="1"/>
    <s v="USD"/>
    <x v="776"/>
    <n v="14115348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m/>
    <x v="1"/>
    <s v="USD"/>
    <x v="777"/>
    <n v="13049172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m/>
    <x v="1"/>
    <s v="USD"/>
    <x v="778"/>
    <n v="15395796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m/>
    <x v="1"/>
    <s v="USD"/>
    <x v="779"/>
    <n v="13825044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m/>
    <x v="1"/>
    <s v="USD"/>
    <x v="780"/>
    <n v="12783060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m/>
    <x v="1"/>
    <s v="USD"/>
    <x v="335"/>
    <n v="14425524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m/>
    <x v="1"/>
    <s v="USD"/>
    <x v="535"/>
    <n v="15110712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m/>
    <x v="2"/>
    <s v="AUD"/>
    <x v="270"/>
    <n v="15363828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m/>
    <x v="1"/>
    <s v="USD"/>
    <x v="781"/>
    <n v="13895928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m/>
    <x v="1"/>
    <s v="USD"/>
    <x v="782"/>
    <n v="12752820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m/>
    <x v="1"/>
    <s v="USD"/>
    <x v="783"/>
    <n v="12949848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m/>
    <x v="0"/>
    <s v="CAD"/>
    <x v="784"/>
    <n v="15620436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m/>
    <x v="1"/>
    <s v="USD"/>
    <x v="785"/>
    <n v="14695956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m/>
    <x v="6"/>
    <s v="EUR"/>
    <x v="786"/>
    <n v="15811416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m/>
    <x v="1"/>
    <s v="USD"/>
    <x v="787"/>
    <n v="14885208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m/>
    <x v="1"/>
    <s v="USD"/>
    <x v="788"/>
    <n v="15638580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m/>
    <x v="1"/>
    <s v="USD"/>
    <x v="33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m/>
    <x v="1"/>
    <s v="USD"/>
    <x v="789"/>
    <n v="14221656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m/>
    <x v="1"/>
    <s v="USD"/>
    <x v="790"/>
    <n v="12778740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m/>
    <x v="1"/>
    <s v="USD"/>
    <x v="791"/>
    <n v="13993524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m/>
    <x v="1"/>
    <s v="USD"/>
    <x v="792"/>
    <n v="12790836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m/>
    <x v="1"/>
    <s v="USD"/>
    <x v="793"/>
    <n v="12843540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m/>
    <x v="1"/>
    <s v="USD"/>
    <x v="794"/>
    <n v="14411700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m/>
    <x v="1"/>
    <s v="USD"/>
    <x v="795"/>
    <n v="14935284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m/>
    <x v="1"/>
    <s v="USD"/>
    <x v="796"/>
    <n v="13952052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m/>
    <x v="1"/>
    <s v="USD"/>
    <x v="797"/>
    <n v="15614388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m/>
    <x v="0"/>
    <s v="CAD"/>
    <x v="798"/>
    <n v="13266936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m/>
    <x v="1"/>
    <s v="USD"/>
    <x v="799"/>
    <n v="12779604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m/>
    <x v="6"/>
    <s v="EUR"/>
    <x v="800"/>
    <n v="14346900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m/>
    <x v="4"/>
    <s v="GBP"/>
    <x v="801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m/>
    <x v="1"/>
    <s v="USD"/>
    <x v="802"/>
    <n v="15184152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m/>
    <x v="2"/>
    <s v="AUD"/>
    <x v="803"/>
    <n v="1310878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m/>
    <x v="1"/>
    <s v="USD"/>
    <x v="212"/>
    <n v="15566004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m/>
    <x v="1"/>
    <s v="USD"/>
    <x v="804"/>
    <n v="15769944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m/>
    <x v="5"/>
    <s v="CHF"/>
    <x v="805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m/>
    <x v="1"/>
    <s v="USD"/>
    <x v="806"/>
    <n v="14111892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m/>
    <x v="1"/>
    <s v="USD"/>
    <x v="807"/>
    <n v="15346548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m/>
    <x v="1"/>
    <s v="USD"/>
    <x v="722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m/>
    <x v="1"/>
    <s v="USD"/>
    <x v="477"/>
    <n v="13374900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m/>
    <x v="1"/>
    <s v="USD"/>
    <x v="259"/>
    <n v="13496724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m/>
    <x v="1"/>
    <s v="USD"/>
    <x v="9"/>
    <n v="13798260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m/>
    <x v="1"/>
    <s v="USD"/>
    <x v="808"/>
    <n v="14977620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m/>
    <x v="1"/>
    <s v="USD"/>
    <x v="809"/>
    <n v="13044852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m/>
    <x v="1"/>
    <s v="USD"/>
    <x v="444"/>
    <n v="13368852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m/>
    <x v="0"/>
    <s v="CAD"/>
    <x v="384"/>
    <n v="15304212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m/>
    <x v="1"/>
    <s v="USD"/>
    <x v="810"/>
    <n v="14219928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m/>
    <x v="1"/>
    <s v="USD"/>
    <x v="811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m/>
    <x v="1"/>
    <s v="USD"/>
    <x v="812"/>
    <n v="13479444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m/>
    <x v="2"/>
    <s v="AUD"/>
    <x v="813"/>
    <n v="15587604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m/>
    <x v="4"/>
    <s v="GBP"/>
    <x v="814"/>
    <n v="13766292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m/>
    <x v="4"/>
    <s v="GBP"/>
    <x v="80"/>
    <n v="15047604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m/>
    <x v="1"/>
    <s v="USD"/>
    <x v="815"/>
    <n v="1419660000"/>
    <b v="0"/>
    <b v="0"/>
    <x v="14"/>
    <x v="7"/>
    <x v="14"/>
  </r>
  <r>
    <n v="917"/>
    <s v="Cooper Inc"/>
    <s v="Polarized discrete product"/>
    <n v="3600"/>
    <n v="2097"/>
    <n v="58.25"/>
    <x v="2"/>
    <n v="27"/>
    <m/>
    <x v="4"/>
    <s v="GBP"/>
    <x v="816"/>
    <n v="13113108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m/>
    <x v="5"/>
    <s v="CHF"/>
    <x v="474"/>
    <n v="1344315600"/>
    <b v="0"/>
    <b v="0"/>
    <x v="15"/>
    <x v="5"/>
    <x v="15"/>
  </r>
  <r>
    <n v="919"/>
    <s v="Fox Ltd"/>
    <s v="Extended multimedia firmware"/>
    <n v="35600"/>
    <n v="20915"/>
    <n v="58.75"/>
    <x v="0"/>
    <n v="225"/>
    <m/>
    <x v="2"/>
    <s v="AUD"/>
    <x v="817"/>
    <n v="15107256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m/>
    <x v="1"/>
    <s v="USD"/>
    <x v="818"/>
    <n v="15512472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m/>
    <x v="1"/>
    <s v="USD"/>
    <x v="819"/>
    <n v="13302360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m/>
    <x v="1"/>
    <s v="USD"/>
    <x v="609"/>
    <n v="15451128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m/>
    <x v="1"/>
    <s v="USD"/>
    <x v="547"/>
    <n v="12791700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m/>
    <x v="6"/>
    <s v="EUR"/>
    <x v="82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m/>
    <x v="1"/>
    <s v="USD"/>
    <x v="821"/>
    <n v="15070932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m/>
    <x v="1"/>
    <s v="USD"/>
    <x v="151"/>
    <n v="14633748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m/>
    <x v="1"/>
    <s v="USD"/>
    <x v="822"/>
    <n v="13445748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m/>
    <x v="6"/>
    <s v="EUR"/>
    <x v="823"/>
    <n v="13890744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m/>
    <x v="4"/>
    <s v="GBP"/>
    <x v="824"/>
    <n v="14949972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m/>
    <x v="1"/>
    <s v="USD"/>
    <x v="825"/>
    <n v="14254488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m/>
    <x v="1"/>
    <s v="USD"/>
    <x v="826"/>
    <n v="14041044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m/>
    <x v="1"/>
    <s v="USD"/>
    <x v="827"/>
    <n v="13947732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m/>
    <x v="1"/>
    <s v="USD"/>
    <x v="828"/>
    <n v="13665204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m/>
    <x v="1"/>
    <s v="USD"/>
    <x v="829"/>
    <n v="14566392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m/>
    <x v="1"/>
    <s v="USD"/>
    <x v="830"/>
    <n v="14383188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m/>
    <x v="1"/>
    <s v="USD"/>
    <x v="831"/>
    <n v="15640308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m/>
    <x v="1"/>
    <s v="USD"/>
    <x v="832"/>
    <n v="1449295200"/>
    <b v="0"/>
    <b v="0"/>
    <x v="4"/>
    <x v="4"/>
    <x v="4"/>
  </r>
  <r>
    <n v="938"/>
    <s v="Allen Inc"/>
    <s v="Total dedicated benchmark"/>
    <n v="9200"/>
    <n v="10093"/>
    <n v="109.70652173913042"/>
    <x v="1"/>
    <n v="96"/>
    <m/>
    <x v="1"/>
    <s v="USD"/>
    <x v="833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m/>
    <x v="1"/>
    <s v="USD"/>
    <x v="834"/>
    <n v="13062132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m/>
    <x v="0"/>
    <s v="CAD"/>
    <x v="835"/>
    <n v="13562424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m/>
    <x v="1"/>
    <s v="USD"/>
    <x v="836"/>
    <n v="1297576800"/>
    <b v="1"/>
    <b v="0"/>
    <x v="3"/>
    <x v="3"/>
    <x v="3"/>
  </r>
  <r>
    <n v="942"/>
    <s v="Allen Inc"/>
    <s v="Horizontal optimizing model"/>
    <n v="9600"/>
    <n v="6205"/>
    <n v="64.635416666666671"/>
    <x v="0"/>
    <n v="67"/>
    <m/>
    <x v="2"/>
    <s v="AUD"/>
    <x v="837"/>
    <n v="12961944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m/>
    <x v="1"/>
    <s v="USD"/>
    <x v="219"/>
    <n v="1414558800"/>
    <b v="0"/>
    <b v="0"/>
    <x v="0"/>
    <x v="0"/>
    <x v="0"/>
  </r>
  <r>
    <n v="944"/>
    <s v="Walter Inc"/>
    <s v="Streamlined 5thgeneration intranet"/>
    <n v="10000"/>
    <n v="8142"/>
    <n v="81.42"/>
    <x v="0"/>
    <n v="263"/>
    <m/>
    <x v="2"/>
    <s v="AUD"/>
    <x v="365"/>
    <n v="14883480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m/>
    <x v="1"/>
    <s v="USD"/>
    <x v="838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m/>
    <x v="1"/>
    <s v="USD"/>
    <x v="839"/>
    <n v="13083732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m/>
    <x v="1"/>
    <s v="USD"/>
    <x v="840"/>
    <n v="14123124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m/>
    <x v="1"/>
    <s v="USD"/>
    <x v="841"/>
    <n v="14192280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m/>
    <x v="1"/>
    <s v="USD"/>
    <x v="842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m/>
    <x v="1"/>
    <s v="USD"/>
    <x v="843"/>
    <n v="15558228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m/>
    <x v="1"/>
    <s v="USD"/>
    <x v="844"/>
    <n v="14828184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m/>
    <x v="1"/>
    <s v="USD"/>
    <x v="845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m/>
    <x v="1"/>
    <s v="USD"/>
    <x v="846"/>
    <n v="14537016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m/>
    <x v="2"/>
    <s v="AUD"/>
    <x v="11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m/>
    <x v="1"/>
    <s v="USD"/>
    <x v="847"/>
    <n v="13539960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m/>
    <x v="1"/>
    <s v="USD"/>
    <x v="848"/>
    <n v="14511096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m/>
    <x v="1"/>
    <s v="USD"/>
    <x v="849"/>
    <n v="13296312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m/>
    <x v="1"/>
    <s v="USD"/>
    <x v="780"/>
    <n v="12789972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m/>
    <x v="1"/>
    <s v="USD"/>
    <x v="140"/>
    <n v="12801204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m/>
    <x v="1"/>
    <s v="USD"/>
    <x v="850"/>
    <n v="14581044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m/>
    <x v="1"/>
    <s v="USD"/>
    <x v="851"/>
    <n v="12982680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m/>
    <x v="1"/>
    <s v="USD"/>
    <x v="852"/>
    <n v="13862232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m/>
    <x v="6"/>
    <s v="EUR"/>
    <x v="853"/>
    <n v="12998232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m/>
    <x v="1"/>
    <s v="USD"/>
    <x v="854"/>
    <n v="14317524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m/>
    <x v="4"/>
    <s v="GBP"/>
    <x v="67"/>
    <n v="12678552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m/>
    <x v="1"/>
    <s v="USD"/>
    <x v="855"/>
    <n v="14976756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m/>
    <x v="1"/>
    <s v="USD"/>
    <x v="107"/>
    <n v="13368852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m/>
    <x v="1"/>
    <s v="USD"/>
    <x v="344"/>
    <n v="12951576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m/>
    <x v="1"/>
    <s v="USD"/>
    <x v="856"/>
    <n v="15775992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m/>
    <x v="1"/>
    <s v="USD"/>
    <x v="857"/>
    <n v="13050036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m/>
    <x v="1"/>
    <s v="USD"/>
    <x v="858"/>
    <n v="13817268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m/>
    <x v="1"/>
    <s v="USD"/>
    <x v="859"/>
    <n v="14024628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m/>
    <x v="1"/>
    <s v="USD"/>
    <x v="860"/>
    <n v="12921336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m/>
    <x v="1"/>
    <s v="USD"/>
    <x v="170"/>
    <n v="13689396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m/>
    <x v="1"/>
    <s v="USD"/>
    <x v="861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m/>
    <x v="1"/>
    <s v="USD"/>
    <x v="862"/>
    <n v="12967128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m/>
    <x v="1"/>
    <s v="USD"/>
    <x v="863"/>
    <n v="15207480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m/>
    <x v="1"/>
    <s v="USD"/>
    <x v="864"/>
    <n v="14808312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m/>
    <x v="4"/>
    <s v="GBP"/>
    <x v="527"/>
    <n v="14269140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m/>
    <x v="1"/>
    <s v="USD"/>
    <x v="865"/>
    <n v="14466168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m/>
    <x v="1"/>
    <s v="USD"/>
    <x v="866"/>
    <n v="15170328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m/>
    <x v="1"/>
    <s v="USD"/>
    <x v="867"/>
    <n v="13112244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m/>
    <x v="1"/>
    <s v="USD"/>
    <x v="868"/>
    <n v="15661908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m/>
    <x v="1"/>
    <s v="USD"/>
    <x v="105"/>
    <n v="15701652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m/>
    <x v="1"/>
    <s v="USD"/>
    <x v="481"/>
    <n v="13885560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m/>
    <x v="1"/>
    <s v="USD"/>
    <x v="253"/>
    <n v="13031892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m/>
    <x v="1"/>
    <s v="USD"/>
    <x v="869"/>
    <n v="14944788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m/>
    <x v="1"/>
    <s v="USD"/>
    <x v="864"/>
    <n v="14807448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m/>
    <x v="1"/>
    <s v="USD"/>
    <x v="843"/>
    <n v="15558228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m/>
    <x v="1"/>
    <s v="USD"/>
    <x v="289"/>
    <n v="14588820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m/>
    <x v="1"/>
    <s v="USD"/>
    <x v="870"/>
    <n v="14119668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m/>
    <x v="1"/>
    <s v="USD"/>
    <x v="871"/>
    <n v="15268788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m/>
    <x v="6"/>
    <s v="EUR"/>
    <x v="872"/>
    <n v="14524056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m/>
    <x v="1"/>
    <s v="USD"/>
    <x v="873"/>
    <n v="14140404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m/>
    <x v="1"/>
    <s v="USD"/>
    <x v="874"/>
    <n v="15438168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m/>
    <x v="1"/>
    <s v="USD"/>
    <x v="875"/>
    <n v="13596984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m/>
    <x v="6"/>
    <s v="EUR"/>
    <x v="876"/>
    <n v="13906296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m/>
    <x v="1"/>
    <s v="USD"/>
    <x v="877"/>
    <n v="12670776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m/>
    <x v="1"/>
    <s v="USD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43983.1"/>
    <s v="CA"/>
    <s v="CAD"/>
    <x v="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44027.027027027027"/>
    <s v="US"/>
    <s v="USD"/>
    <x v="1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71974"/>
    <s v="AU"/>
    <s v="AUD"/>
    <x v="2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m/>
    <s v="US"/>
    <s v="USD"/>
    <x v="3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m/>
    <s v="US"/>
    <s v="USD"/>
    <x v="4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m/>
    <s v="DK"/>
    <s v="DKK"/>
    <x v="5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m/>
    <s v="GB"/>
    <s v="GBP"/>
    <x v="6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m/>
    <s v="DK"/>
    <s v="DKK"/>
    <x v="7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m/>
    <s v="DK"/>
    <s v="DKK"/>
    <x v="8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m/>
    <s v="US"/>
    <s v="USD"/>
    <x v="9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m/>
    <s v="US"/>
    <s v="USD"/>
    <x v="1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m/>
    <s v="US"/>
    <s v="USD"/>
    <x v="11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m/>
    <s v="US"/>
    <s v="USD"/>
    <x v="12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m/>
    <s v="US"/>
    <s v="USD"/>
    <x v="13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m/>
    <s v="US"/>
    <s v="USD"/>
    <x v="14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m/>
    <s v="US"/>
    <s v="USD"/>
    <x v="15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m/>
    <s v="US"/>
    <s v="USD"/>
    <x v="16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m/>
    <s v="US"/>
    <s v="USD"/>
    <x v="17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m/>
    <s v="US"/>
    <s v="USD"/>
    <x v="18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m/>
    <s v="US"/>
    <s v="USD"/>
    <x v="19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m/>
    <s v="US"/>
    <s v="USD"/>
    <x v="2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m/>
    <s v="US"/>
    <s v="USD"/>
    <x v="21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m/>
    <s v="US"/>
    <s v="USD"/>
    <x v="22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m/>
    <s v="GB"/>
    <s v="GBP"/>
    <x v="23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m/>
    <s v="US"/>
    <s v="USD"/>
    <x v="24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m/>
    <s v="US"/>
    <s v="USD"/>
    <x v="25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m/>
    <s v="US"/>
    <s v="USD"/>
    <x v="26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m/>
    <s v="US"/>
    <s v="USD"/>
    <x v="27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m/>
    <s v="US"/>
    <s v="USD"/>
    <x v="28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m/>
    <s v="CH"/>
    <s v="CHF"/>
    <x v="29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m/>
    <s v="US"/>
    <s v="USD"/>
    <x v="3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m/>
    <s v="GB"/>
    <s v="GBP"/>
    <x v="31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m/>
    <s v="IT"/>
    <s v="EUR"/>
    <x v="32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m/>
    <s v="US"/>
    <s v="USD"/>
    <x v="33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m/>
    <s v="US"/>
    <s v="USD"/>
    <x v="34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m/>
    <s v="DK"/>
    <s v="DKK"/>
    <x v="35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m/>
    <s v="US"/>
    <s v="USD"/>
    <x v="36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m/>
    <s v="US"/>
    <s v="USD"/>
    <x v="37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m/>
    <s v="US"/>
    <s v="USD"/>
    <x v="38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m/>
    <s v="DK"/>
    <s v="DKK"/>
    <x v="39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m/>
    <s v="US"/>
    <s v="USD"/>
    <x v="4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m/>
    <s v="IT"/>
    <s v="EUR"/>
    <x v="41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m/>
    <s v="US"/>
    <s v="USD"/>
    <x v="42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m/>
    <s v="US"/>
    <s v="USD"/>
    <x v="43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m/>
    <s v="DK"/>
    <s v="DKK"/>
    <x v="44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m/>
    <s v="US"/>
    <s v="USD"/>
    <x v="45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m/>
    <s v="US"/>
    <s v="USD"/>
    <x v="46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m/>
    <s v="US"/>
    <s v="USD"/>
    <x v="47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m/>
    <s v="US"/>
    <s v="USD"/>
    <x v="48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m/>
    <s v="US"/>
    <s v="USD"/>
    <x v="49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m/>
    <s v="IT"/>
    <s v="EUR"/>
    <x v="5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m/>
    <s v="GB"/>
    <s v="GBP"/>
    <x v="51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m/>
    <s v="US"/>
    <s v="USD"/>
    <x v="52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m/>
    <s v="US"/>
    <s v="USD"/>
    <x v="53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m/>
    <s v="US"/>
    <s v="USD"/>
    <x v="54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m/>
    <s v="US"/>
    <s v="USD"/>
    <x v="55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m/>
    <s v="US"/>
    <s v="USD"/>
    <x v="56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m/>
    <s v="US"/>
    <s v="USD"/>
    <x v="57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m/>
    <s v="US"/>
    <s v="USD"/>
    <x v="58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m/>
    <s v="US"/>
    <s v="USD"/>
    <x v="59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m/>
    <s v="CA"/>
    <s v="CAD"/>
    <x v="6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m/>
    <s v="CA"/>
    <s v="CAD"/>
    <x v="61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m/>
    <s v="US"/>
    <s v="USD"/>
    <x v="62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m/>
    <s v="US"/>
    <s v="USD"/>
    <x v="63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m/>
    <s v="US"/>
    <s v="USD"/>
    <x v="64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m/>
    <s v="US"/>
    <s v="USD"/>
    <x v="65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m/>
    <s v="US"/>
    <s v="USD"/>
    <x v="66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m/>
    <s v="GB"/>
    <s v="GBP"/>
    <x v="67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m/>
    <s v="IT"/>
    <s v="EUR"/>
    <x v="68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m/>
    <s v="US"/>
    <s v="USD"/>
    <x v="69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m/>
    <s v="IT"/>
    <s v="EUR"/>
    <x v="7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m/>
    <s v="US"/>
    <s v="USD"/>
    <x v="71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m/>
    <s v="US"/>
    <s v="USD"/>
    <x v="72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m/>
    <s v="US"/>
    <s v="USD"/>
    <x v="73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m/>
    <s v="GB"/>
    <s v="GBP"/>
    <x v="74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m/>
    <s v="US"/>
    <s v="USD"/>
    <x v="75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m/>
    <s v="US"/>
    <s v="USD"/>
    <x v="76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m/>
    <s v="US"/>
    <s v="USD"/>
    <x v="77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m/>
    <s v="US"/>
    <s v="USD"/>
    <x v="78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m/>
    <s v="US"/>
    <s v="USD"/>
    <x v="79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m/>
    <s v="US"/>
    <s v="USD"/>
    <x v="8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m/>
    <s v="US"/>
    <s v="USD"/>
    <x v="81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m/>
    <s v="GB"/>
    <s v="GBP"/>
    <x v="82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m/>
    <s v="US"/>
    <s v="USD"/>
    <x v="83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m/>
    <s v="US"/>
    <s v="USD"/>
    <x v="84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m/>
    <s v="AU"/>
    <s v="AUD"/>
    <x v="85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m/>
    <s v="US"/>
    <s v="USD"/>
    <x v="86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m/>
    <s v="AU"/>
    <s v="AUD"/>
    <x v="87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m/>
    <s v="US"/>
    <s v="USD"/>
    <x v="88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m/>
    <s v="US"/>
    <s v="USD"/>
    <x v="89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m/>
    <s v="US"/>
    <s v="USD"/>
    <x v="9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m/>
    <s v="IT"/>
    <s v="EUR"/>
    <x v="91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m/>
    <s v="CH"/>
    <s v="CHF"/>
    <x v="92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m/>
    <s v="US"/>
    <s v="USD"/>
    <x v="93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m/>
    <s v="GB"/>
    <s v="GBP"/>
    <x v="94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m/>
    <s v="US"/>
    <s v="USD"/>
    <x v="95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m/>
    <s v="US"/>
    <s v="USD"/>
    <x v="96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m/>
    <s v="US"/>
    <s v="USD"/>
    <x v="48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m/>
    <s v="AU"/>
    <s v="AUD"/>
    <x v="97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m/>
    <s v="US"/>
    <s v="USD"/>
    <x v="98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m/>
    <s v="US"/>
    <s v="USD"/>
    <x v="99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m/>
    <s v="US"/>
    <s v="USD"/>
    <x v="1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m/>
    <s v="US"/>
    <s v="USD"/>
    <x v="101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m/>
    <s v="IT"/>
    <s v="EUR"/>
    <x v="102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m/>
    <s v="US"/>
    <s v="USD"/>
    <x v="103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m/>
    <s v="US"/>
    <s v="USD"/>
    <x v="104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m/>
    <s v="US"/>
    <s v="USD"/>
    <x v="105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m/>
    <s v="US"/>
    <s v="USD"/>
    <x v="106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m/>
    <s v="US"/>
    <s v="USD"/>
    <x v="107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m/>
    <s v="US"/>
    <s v="USD"/>
    <x v="108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m/>
    <s v="US"/>
    <s v="USD"/>
    <x v="109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m/>
    <s v="US"/>
    <s v="USD"/>
    <x v="11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m/>
    <s v="AU"/>
    <s v="AUD"/>
    <x v="111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m/>
    <s v="US"/>
    <s v="USD"/>
    <x v="112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m/>
    <s v="US"/>
    <s v="USD"/>
    <x v="113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m/>
    <s v="IT"/>
    <s v="EUR"/>
    <x v="114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m/>
    <s v="US"/>
    <s v="USD"/>
    <x v="115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m/>
    <s v="US"/>
    <s v="USD"/>
    <x v="116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m/>
    <s v="US"/>
    <s v="USD"/>
    <x v="117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m/>
    <s v="US"/>
    <s v="USD"/>
    <x v="118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m/>
    <s v="US"/>
    <s v="USD"/>
    <x v="119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m/>
    <s v="US"/>
    <s v="USD"/>
    <x v="33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m/>
    <s v="US"/>
    <s v="USD"/>
    <x v="12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m/>
    <s v="CA"/>
    <s v="CAD"/>
    <x v="121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m/>
    <s v="IT"/>
    <s v="EUR"/>
    <x v="122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m/>
    <s v="US"/>
    <s v="USD"/>
    <x v="123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m/>
    <s v="US"/>
    <s v="USD"/>
    <x v="124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m/>
    <s v="CA"/>
    <s v="CAD"/>
    <x v="125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m/>
    <s v="US"/>
    <s v="USD"/>
    <x v="126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m/>
    <s v="AU"/>
    <s v="AUD"/>
    <x v="127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m/>
    <s v="DK"/>
    <s v="DKK"/>
    <x v="128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m/>
    <s v="GB"/>
    <s v="GBP"/>
    <x v="129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m/>
    <s v="US"/>
    <s v="USD"/>
    <x v="13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m/>
    <s v="US"/>
    <s v="USD"/>
    <x v="131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m/>
    <s v="CH"/>
    <s v="CHF"/>
    <x v="132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m/>
    <s v="US"/>
    <s v="USD"/>
    <x v="133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m/>
    <s v="US"/>
    <s v="USD"/>
    <x v="134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m/>
    <s v="US"/>
    <s v="USD"/>
    <x v="135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m/>
    <s v="US"/>
    <s v="USD"/>
    <x v="136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m/>
    <s v="US"/>
    <s v="USD"/>
    <x v="137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m/>
    <s v="US"/>
    <s v="USD"/>
    <x v="138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m/>
    <s v="US"/>
    <s v="USD"/>
    <x v="139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m/>
    <s v="US"/>
    <s v="USD"/>
    <x v="107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m/>
    <s v="US"/>
    <s v="USD"/>
    <x v="14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m/>
    <s v="US"/>
    <s v="USD"/>
    <x v="141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m/>
    <s v="CH"/>
    <s v="CHF"/>
    <x v="142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m/>
    <s v="US"/>
    <s v="USD"/>
    <x v="143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m/>
    <s v="US"/>
    <s v="USD"/>
    <x v="144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m/>
    <s v="US"/>
    <s v="USD"/>
    <x v="145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m/>
    <s v="US"/>
    <s v="USD"/>
    <x v="146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m/>
    <s v="US"/>
    <s v="USD"/>
    <x v="147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m/>
    <s v="US"/>
    <s v="USD"/>
    <x v="148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m/>
    <s v="US"/>
    <s v="USD"/>
    <x v="149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m/>
    <s v="US"/>
    <s v="USD"/>
    <x v="15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m/>
    <s v="US"/>
    <s v="USD"/>
    <x v="151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m/>
    <s v="US"/>
    <s v="USD"/>
    <x v="152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m/>
    <s v="AU"/>
    <s v="AUD"/>
    <x v="153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m/>
    <s v="AU"/>
    <s v="AUD"/>
    <x v="154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m/>
    <s v="US"/>
    <s v="USD"/>
    <x v="155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m/>
    <s v="US"/>
    <s v="USD"/>
    <x v="156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m/>
    <s v="US"/>
    <s v="USD"/>
    <x v="157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m/>
    <s v="US"/>
    <s v="USD"/>
    <x v="158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m/>
    <s v="CH"/>
    <s v="CHF"/>
    <x v="159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m/>
    <s v="US"/>
    <s v="USD"/>
    <x v="16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m/>
    <s v="US"/>
    <s v="USD"/>
    <x v="161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m/>
    <s v="US"/>
    <s v="USD"/>
    <x v="162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m/>
    <s v="US"/>
    <s v="USD"/>
    <x v="163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m/>
    <s v="AU"/>
    <s v="AUD"/>
    <x v="164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m/>
    <s v="DK"/>
    <s v="DKK"/>
    <x v="165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m/>
    <s v="US"/>
    <s v="USD"/>
    <x v="166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m/>
    <s v="US"/>
    <s v="USD"/>
    <x v="167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m/>
    <s v="US"/>
    <s v="USD"/>
    <x v="168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m/>
    <s v="US"/>
    <s v="USD"/>
    <x v="169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m/>
    <s v="US"/>
    <s v="USD"/>
    <x v="17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m/>
    <s v="US"/>
    <s v="USD"/>
    <x v="171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m/>
    <s v="US"/>
    <s v="USD"/>
    <x v="172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m/>
    <s v="US"/>
    <s v="USD"/>
    <x v="173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m/>
    <s v="US"/>
    <s v="USD"/>
    <x v="174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m/>
    <s v="US"/>
    <s v="USD"/>
    <x v="175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m/>
    <s v="CA"/>
    <s v="CAD"/>
    <x v="176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m/>
    <s v="AU"/>
    <s v="AUD"/>
    <x v="177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m/>
    <s v="US"/>
    <s v="USD"/>
    <x v="178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m/>
    <s v="DK"/>
    <s v="DKK"/>
    <x v="179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m/>
    <s v="CA"/>
    <s v="CAD"/>
    <x v="18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m/>
    <s v="US"/>
    <s v="USD"/>
    <x v="181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m/>
    <s v="US"/>
    <s v="USD"/>
    <x v="182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m/>
    <s v="US"/>
    <s v="USD"/>
    <x v="183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m/>
    <s v="CA"/>
    <s v="CAD"/>
    <x v="184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m/>
    <s v="IT"/>
    <s v="EUR"/>
    <x v="185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m/>
    <s v="US"/>
    <s v="USD"/>
    <x v="186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m/>
    <s v="US"/>
    <s v="USD"/>
    <x v="187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m/>
    <s v="IT"/>
    <s v="EUR"/>
    <x v="188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m/>
    <s v="US"/>
    <s v="USD"/>
    <x v="189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m/>
    <s v="US"/>
    <s v="USD"/>
    <x v="19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m/>
    <s v="US"/>
    <s v="USD"/>
    <x v="191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m/>
    <s v="US"/>
    <s v="USD"/>
    <x v="192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m/>
    <s v="DK"/>
    <s v="DKK"/>
    <x v="173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m/>
    <s v="US"/>
    <s v="USD"/>
    <x v="193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m/>
    <s v="US"/>
    <s v="USD"/>
    <x v="194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m/>
    <s v="US"/>
    <s v="USD"/>
    <x v="195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m/>
    <s v="CA"/>
    <s v="CAD"/>
    <x v="152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m/>
    <s v="US"/>
    <s v="USD"/>
    <x v="196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m/>
    <s v="US"/>
    <s v="USD"/>
    <x v="197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m/>
    <s v="AU"/>
    <s v="AUD"/>
    <x v="198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m/>
    <s v="US"/>
    <s v="USD"/>
    <x v="199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m/>
    <s v="US"/>
    <s v="USD"/>
    <x v="2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m/>
    <s v="US"/>
    <s v="USD"/>
    <x v="201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m/>
    <s v="US"/>
    <s v="USD"/>
    <x v="202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m/>
    <s v="US"/>
    <s v="USD"/>
    <x v="203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m/>
    <s v="AU"/>
    <s v="AUD"/>
    <x v="204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m/>
    <s v="DK"/>
    <s v="DKK"/>
    <x v="205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m/>
    <s v="US"/>
    <s v="USD"/>
    <x v="206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m/>
    <s v="US"/>
    <s v="USD"/>
    <x v="207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m/>
    <s v="US"/>
    <s v="USD"/>
    <x v="208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m/>
    <s v="US"/>
    <s v="USD"/>
    <x v="209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m/>
    <s v="US"/>
    <s v="USD"/>
    <x v="21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m/>
    <s v="US"/>
    <s v="USD"/>
    <x v="211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m/>
    <s v="US"/>
    <s v="USD"/>
    <x v="212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m/>
    <s v="GB"/>
    <s v="GBP"/>
    <x v="213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m/>
    <s v="US"/>
    <s v="USD"/>
    <x v="214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m/>
    <s v="US"/>
    <s v="USD"/>
    <x v="215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m/>
    <s v="US"/>
    <s v="USD"/>
    <x v="216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m/>
    <s v="US"/>
    <s v="USD"/>
    <x v="217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m/>
    <s v="US"/>
    <s v="USD"/>
    <x v="218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m/>
    <s v="US"/>
    <s v="USD"/>
    <x v="219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m/>
    <s v="US"/>
    <s v="USD"/>
    <x v="22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m/>
    <s v="US"/>
    <s v="USD"/>
    <x v="221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m/>
    <s v="US"/>
    <s v="USD"/>
    <x v="222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m/>
    <s v="US"/>
    <s v="USD"/>
    <x v="172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m/>
    <s v="US"/>
    <s v="USD"/>
    <x v="223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m/>
    <s v="US"/>
    <s v="USD"/>
    <x v="224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m/>
    <s v="US"/>
    <s v="USD"/>
    <x v="225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m/>
    <s v="US"/>
    <s v="USD"/>
    <x v="226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m/>
    <s v="US"/>
    <s v="USD"/>
    <x v="227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m/>
    <s v="IT"/>
    <s v="EUR"/>
    <x v="228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m/>
    <s v="US"/>
    <s v="USD"/>
    <x v="229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m/>
    <s v="AU"/>
    <s v="AUD"/>
    <x v="23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m/>
    <s v="US"/>
    <s v="USD"/>
    <x v="231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m/>
    <s v="DK"/>
    <s v="DKK"/>
    <x v="232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m/>
    <s v="US"/>
    <s v="USD"/>
    <x v="233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m/>
    <s v="US"/>
    <s v="USD"/>
    <x v="194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m/>
    <s v="AU"/>
    <s v="AUD"/>
    <x v="234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m/>
    <s v="US"/>
    <s v="USD"/>
    <x v="235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m/>
    <s v="US"/>
    <s v="USD"/>
    <x v="236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m/>
    <s v="US"/>
    <s v="USD"/>
    <x v="237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m/>
    <s v="US"/>
    <s v="USD"/>
    <x v="238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m/>
    <s v="US"/>
    <s v="USD"/>
    <x v="239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m/>
    <s v="US"/>
    <s v="USD"/>
    <x v="24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m/>
    <s v="AU"/>
    <s v="AUD"/>
    <x v="241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m/>
    <s v="US"/>
    <s v="USD"/>
    <x v="242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m/>
    <s v="US"/>
    <s v="USD"/>
    <x v="67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m/>
    <s v="US"/>
    <s v="USD"/>
    <x v="243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m/>
    <s v="US"/>
    <s v="USD"/>
    <x v="244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m/>
    <s v="CA"/>
    <s v="CAD"/>
    <x v="245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m/>
    <s v="US"/>
    <s v="USD"/>
    <x v="246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m/>
    <s v="US"/>
    <s v="USD"/>
    <x v="247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m/>
    <s v="GB"/>
    <s v="GBP"/>
    <x v="248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m/>
    <s v="US"/>
    <s v="USD"/>
    <x v="249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m/>
    <s v="US"/>
    <s v="USD"/>
    <x v="25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m/>
    <s v="US"/>
    <s v="USD"/>
    <x v="251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m/>
    <s v="US"/>
    <s v="USD"/>
    <x v="136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m/>
    <s v="US"/>
    <s v="USD"/>
    <x v="252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m/>
    <s v="US"/>
    <s v="USD"/>
    <x v="253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m/>
    <s v="US"/>
    <s v="USD"/>
    <x v="254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m/>
    <s v="US"/>
    <s v="USD"/>
    <x v="255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m/>
    <s v="US"/>
    <s v="USD"/>
    <x v="256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m/>
    <s v="IT"/>
    <s v="EUR"/>
    <x v="257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m/>
    <s v="AU"/>
    <s v="AUD"/>
    <x v="258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m/>
    <s v="US"/>
    <s v="USD"/>
    <x v="259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m/>
    <s v="US"/>
    <s v="USD"/>
    <x v="26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m/>
    <s v="US"/>
    <s v="USD"/>
    <x v="261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m/>
    <s v="US"/>
    <s v="USD"/>
    <x v="262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m/>
    <s v="US"/>
    <s v="USD"/>
    <x v="263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m/>
    <s v="CA"/>
    <s v="CAD"/>
    <x v="264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m/>
    <s v="US"/>
    <s v="USD"/>
    <x v="265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m/>
    <s v="US"/>
    <s v="USD"/>
    <x v="266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m/>
    <s v="US"/>
    <s v="USD"/>
    <x v="267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m/>
    <s v="US"/>
    <s v="USD"/>
    <x v="268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m/>
    <s v="US"/>
    <s v="USD"/>
    <x v="269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m/>
    <s v="US"/>
    <s v="USD"/>
    <x v="27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m/>
    <s v="US"/>
    <s v="USD"/>
    <x v="271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m/>
    <s v="US"/>
    <s v="USD"/>
    <x v="272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m/>
    <s v="US"/>
    <s v="USD"/>
    <x v="73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m/>
    <s v="DK"/>
    <s v="DKK"/>
    <x v="273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m/>
    <s v="US"/>
    <s v="USD"/>
    <x v="274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m/>
    <s v="US"/>
    <s v="USD"/>
    <x v="275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m/>
    <s v="US"/>
    <s v="USD"/>
    <x v="276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m/>
    <s v="US"/>
    <s v="USD"/>
    <x v="277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m/>
    <s v="DK"/>
    <s v="DKK"/>
    <x v="278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m/>
    <s v="CA"/>
    <s v="CAD"/>
    <x v="279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m/>
    <s v="US"/>
    <s v="USD"/>
    <x v="28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m/>
    <s v="US"/>
    <s v="USD"/>
    <x v="281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m/>
    <s v="US"/>
    <s v="USD"/>
    <x v="282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m/>
    <s v="IT"/>
    <s v="EUR"/>
    <x v="283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m/>
    <s v="US"/>
    <s v="USD"/>
    <x v="284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m/>
    <s v="CH"/>
    <s v="CHF"/>
    <x v="285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m/>
    <s v="AU"/>
    <s v="AUD"/>
    <x v="286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m/>
    <s v="AU"/>
    <s v="AUD"/>
    <x v="287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m/>
    <s v="US"/>
    <s v="USD"/>
    <x v="288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m/>
    <s v="US"/>
    <s v="USD"/>
    <x v="289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m/>
    <s v="DK"/>
    <s v="DKK"/>
    <x v="29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m/>
    <s v="US"/>
    <s v="USD"/>
    <x v="291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m/>
    <s v="US"/>
    <s v="USD"/>
    <x v="292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m/>
    <s v="US"/>
    <s v="USD"/>
    <x v="293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m/>
    <s v="US"/>
    <s v="USD"/>
    <x v="294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m/>
    <s v="US"/>
    <s v="USD"/>
    <x v="295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m/>
    <s v="US"/>
    <s v="USD"/>
    <x v="296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m/>
    <s v="DK"/>
    <s v="DKK"/>
    <x v="297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m/>
    <s v="US"/>
    <s v="USD"/>
    <x v="298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m/>
    <s v="US"/>
    <s v="USD"/>
    <x v="299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m/>
    <s v="US"/>
    <s v="USD"/>
    <x v="3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m/>
    <s v="US"/>
    <s v="USD"/>
    <x v="247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m/>
    <s v="US"/>
    <s v="USD"/>
    <x v="244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m/>
    <s v="US"/>
    <s v="USD"/>
    <x v="301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m/>
    <s v="US"/>
    <s v="USD"/>
    <x v="188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m/>
    <s v="US"/>
    <s v="USD"/>
    <x v="302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m/>
    <s v="IT"/>
    <s v="EUR"/>
    <x v="303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m/>
    <s v="US"/>
    <s v="USD"/>
    <x v="304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m/>
    <s v="US"/>
    <s v="USD"/>
    <x v="305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m/>
    <s v="US"/>
    <s v="USD"/>
    <x v="306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m/>
    <s v="US"/>
    <s v="USD"/>
    <x v="307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m/>
    <s v="US"/>
    <s v="USD"/>
    <x v="308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m/>
    <s v="US"/>
    <s v="USD"/>
    <x v="309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m/>
    <s v="GB"/>
    <s v="GBP"/>
    <x v="31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m/>
    <s v="US"/>
    <s v="USD"/>
    <x v="311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m/>
    <s v="US"/>
    <s v="USD"/>
    <x v="79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m/>
    <s v="US"/>
    <s v="USD"/>
    <x v="312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m/>
    <s v="US"/>
    <s v="USD"/>
    <x v="313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m/>
    <s v="US"/>
    <s v="USD"/>
    <x v="314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m/>
    <s v="US"/>
    <s v="USD"/>
    <x v="315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m/>
    <s v="GB"/>
    <s v="GBP"/>
    <x v="316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m/>
    <s v="US"/>
    <s v="USD"/>
    <x v="317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m/>
    <s v="US"/>
    <s v="USD"/>
    <x v="318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m/>
    <s v="US"/>
    <s v="USD"/>
    <x v="319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m/>
    <s v="US"/>
    <s v="USD"/>
    <x v="32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m/>
    <s v="US"/>
    <s v="USD"/>
    <x v="32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m/>
    <s v="US"/>
    <s v="USD"/>
    <x v="321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m/>
    <s v="US"/>
    <s v="USD"/>
    <x v="322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m/>
    <s v="US"/>
    <s v="USD"/>
    <x v="323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m/>
    <s v="CA"/>
    <s v="CAD"/>
    <x v="324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m/>
    <s v="US"/>
    <s v="USD"/>
    <x v="325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m/>
    <s v="US"/>
    <s v="USD"/>
    <x v="326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m/>
    <s v="US"/>
    <s v="USD"/>
    <x v="327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m/>
    <s v="US"/>
    <s v="USD"/>
    <x v="328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m/>
    <s v="US"/>
    <s v="USD"/>
    <x v="329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m/>
    <s v="GB"/>
    <s v="GBP"/>
    <x v="33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m/>
    <s v="US"/>
    <s v="USD"/>
    <x v="331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m/>
    <s v="US"/>
    <s v="USD"/>
    <x v="332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m/>
    <s v="US"/>
    <s v="USD"/>
    <x v="333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m/>
    <s v="US"/>
    <s v="USD"/>
    <x v="296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m/>
    <s v="US"/>
    <s v="USD"/>
    <x v="334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m/>
    <s v="US"/>
    <s v="USD"/>
    <x v="335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m/>
    <s v="CA"/>
    <s v="CAD"/>
    <x v="336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m/>
    <s v="US"/>
    <s v="USD"/>
    <x v="337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m/>
    <s v="DK"/>
    <s v="DKK"/>
    <x v="338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m/>
    <s v="US"/>
    <s v="USD"/>
    <x v="339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m/>
    <s v="IT"/>
    <s v="EUR"/>
    <x v="34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m/>
    <s v="US"/>
    <s v="USD"/>
    <x v="341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m/>
    <s v="CA"/>
    <s v="CAD"/>
    <x v="342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m/>
    <s v="US"/>
    <s v="USD"/>
    <x v="343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m/>
    <s v="GB"/>
    <s v="GBP"/>
    <x v="344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m/>
    <s v="US"/>
    <s v="USD"/>
    <x v="345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m/>
    <s v="US"/>
    <s v="USD"/>
    <x v="65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m/>
    <s v="US"/>
    <s v="USD"/>
    <x v="346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m/>
    <s v="US"/>
    <s v="USD"/>
    <x v="347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m/>
    <s v="AU"/>
    <s v="AUD"/>
    <x v="348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m/>
    <s v="US"/>
    <s v="USD"/>
    <x v="349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m/>
    <s v="US"/>
    <s v="USD"/>
    <x v="35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m/>
    <s v="GB"/>
    <s v="GBP"/>
    <x v="351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m/>
    <s v="US"/>
    <s v="USD"/>
    <x v="352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m/>
    <s v="US"/>
    <s v="USD"/>
    <x v="353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m/>
    <s v="US"/>
    <s v="USD"/>
    <x v="354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m/>
    <s v="US"/>
    <s v="USD"/>
    <x v="355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m/>
    <s v="US"/>
    <s v="USD"/>
    <x v="356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m/>
    <s v="US"/>
    <s v="USD"/>
    <x v="357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m/>
    <s v="US"/>
    <s v="USD"/>
    <x v="358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m/>
    <s v="US"/>
    <s v="USD"/>
    <x v="359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m/>
    <s v="US"/>
    <s v="USD"/>
    <x v="12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m/>
    <s v="US"/>
    <s v="USD"/>
    <x v="36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m/>
    <s v="GB"/>
    <s v="GBP"/>
    <x v="361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m/>
    <s v="US"/>
    <s v="USD"/>
    <x v="362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m/>
    <s v="US"/>
    <s v="USD"/>
    <x v="363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m/>
    <s v="US"/>
    <s v="USD"/>
    <x v="364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m/>
    <s v="US"/>
    <s v="USD"/>
    <x v="21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m/>
    <s v="US"/>
    <s v="USD"/>
    <x v="365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m/>
    <s v="US"/>
    <s v="USD"/>
    <x v="366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m/>
    <s v="US"/>
    <s v="USD"/>
    <x v="367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m/>
    <s v="US"/>
    <s v="USD"/>
    <x v="368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m/>
    <s v="CH"/>
    <s v="CHF"/>
    <x v="369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m/>
    <s v="US"/>
    <s v="USD"/>
    <x v="37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m/>
    <s v="US"/>
    <s v="USD"/>
    <x v="371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m/>
    <s v="US"/>
    <s v="USD"/>
    <x v="287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m/>
    <s v="US"/>
    <s v="USD"/>
    <x v="372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m/>
    <s v="CA"/>
    <s v="CAD"/>
    <x v="373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m/>
    <s v="US"/>
    <s v="USD"/>
    <x v="374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m/>
    <s v="US"/>
    <s v="USD"/>
    <x v="375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m/>
    <s v="AU"/>
    <s v="AUD"/>
    <x v="376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m/>
    <s v="US"/>
    <s v="USD"/>
    <x v="377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m/>
    <s v="IT"/>
    <s v="EUR"/>
    <x v="378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m/>
    <s v="US"/>
    <s v="USD"/>
    <x v="379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m/>
    <s v="US"/>
    <s v="USD"/>
    <x v="38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m/>
    <s v="US"/>
    <s v="USD"/>
    <x v="381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m/>
    <s v="US"/>
    <s v="USD"/>
    <x v="382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m/>
    <s v="CA"/>
    <s v="CAD"/>
    <x v="125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m/>
    <s v="US"/>
    <s v="USD"/>
    <x v="383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m/>
    <s v="US"/>
    <s v="USD"/>
    <x v="384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m/>
    <s v="US"/>
    <s v="USD"/>
    <x v="385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m/>
    <s v="DK"/>
    <s v="DKK"/>
    <x v="386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m/>
    <s v="CA"/>
    <s v="CAD"/>
    <x v="387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m/>
    <s v="US"/>
    <s v="USD"/>
    <x v="388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m/>
    <s v="US"/>
    <s v="USD"/>
    <x v="277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m/>
    <s v="US"/>
    <s v="USD"/>
    <x v="389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m/>
    <s v="US"/>
    <s v="USD"/>
    <x v="39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m/>
    <s v="US"/>
    <s v="USD"/>
    <x v="391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m/>
    <s v="US"/>
    <s v="USD"/>
    <x v="392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m/>
    <s v="US"/>
    <s v="USD"/>
    <x v="393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m/>
    <s v="US"/>
    <s v="USD"/>
    <x v="394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m/>
    <s v="US"/>
    <s v="USD"/>
    <x v="395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m/>
    <s v="CA"/>
    <s v="CAD"/>
    <x v="396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m/>
    <s v="US"/>
    <s v="USD"/>
    <x v="397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m/>
    <s v="US"/>
    <s v="USD"/>
    <x v="398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m/>
    <s v="US"/>
    <s v="USD"/>
    <x v="399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m/>
    <s v="US"/>
    <s v="USD"/>
    <x v="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m/>
    <s v="US"/>
    <s v="USD"/>
    <x v="116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m/>
    <s v="US"/>
    <s v="USD"/>
    <x v="401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m/>
    <s v="US"/>
    <s v="USD"/>
    <x v="402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m/>
    <s v="US"/>
    <s v="USD"/>
    <x v="403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m/>
    <s v="US"/>
    <s v="USD"/>
    <x v="404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m/>
    <s v="US"/>
    <s v="USD"/>
    <x v="405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m/>
    <s v="US"/>
    <s v="USD"/>
    <x v="406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m/>
    <s v="US"/>
    <s v="USD"/>
    <x v="407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m/>
    <s v="US"/>
    <s v="USD"/>
    <x v="408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m/>
    <s v="US"/>
    <s v="USD"/>
    <x v="409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m/>
    <s v="US"/>
    <s v="USD"/>
    <x v="41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m/>
    <s v="CA"/>
    <s v="CAD"/>
    <x v="411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m/>
    <s v="IT"/>
    <s v="EUR"/>
    <x v="412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m/>
    <s v="US"/>
    <s v="USD"/>
    <x v="413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m/>
    <s v="US"/>
    <s v="USD"/>
    <x v="414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m/>
    <s v="US"/>
    <s v="USD"/>
    <x v="415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m/>
    <s v="US"/>
    <s v="USD"/>
    <x v="416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m/>
    <s v="US"/>
    <s v="USD"/>
    <x v="417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m/>
    <s v="US"/>
    <s v="USD"/>
    <x v="418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m/>
    <s v="IT"/>
    <s v="EUR"/>
    <x v="419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m/>
    <s v="US"/>
    <s v="USD"/>
    <x v="42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m/>
    <s v="US"/>
    <s v="USD"/>
    <x v="421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m/>
    <s v="US"/>
    <s v="USD"/>
    <x v="422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m/>
    <s v="US"/>
    <s v="USD"/>
    <x v="423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m/>
    <s v="GB"/>
    <s v="GBP"/>
    <x v="424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m/>
    <s v="US"/>
    <s v="USD"/>
    <x v="425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m/>
    <s v="DK"/>
    <s v="DKK"/>
    <x v="426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m/>
    <s v="CA"/>
    <s v="CAD"/>
    <x v="427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m/>
    <s v="US"/>
    <s v="USD"/>
    <x v="428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m/>
    <s v="US"/>
    <s v="USD"/>
    <x v="429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m/>
    <s v="US"/>
    <s v="USD"/>
    <x v="411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m/>
    <s v="US"/>
    <s v="USD"/>
    <x v="43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m/>
    <s v="US"/>
    <s v="USD"/>
    <x v="431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m/>
    <s v="US"/>
    <s v="USD"/>
    <x v="432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m/>
    <s v="US"/>
    <s v="USD"/>
    <x v="433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m/>
    <s v="US"/>
    <s v="USD"/>
    <x v="434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m/>
    <s v="US"/>
    <s v="USD"/>
    <x v="435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m/>
    <s v="US"/>
    <s v="USD"/>
    <x v="8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m/>
    <s v="US"/>
    <s v="USD"/>
    <x v="436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m/>
    <s v="US"/>
    <s v="USD"/>
    <x v="385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m/>
    <s v="US"/>
    <s v="USD"/>
    <x v="437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m/>
    <s v="US"/>
    <s v="USD"/>
    <x v="438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m/>
    <s v="US"/>
    <s v="USD"/>
    <x v="439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m/>
    <s v="US"/>
    <s v="USD"/>
    <x v="44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m/>
    <s v="CA"/>
    <s v="CAD"/>
    <x v="441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m/>
    <s v="US"/>
    <s v="USD"/>
    <x v="442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m/>
    <s v="US"/>
    <s v="USD"/>
    <x v="443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m/>
    <s v="US"/>
    <s v="USD"/>
    <x v="315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m/>
    <s v="GB"/>
    <s v="GBP"/>
    <x v="444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m/>
    <s v="US"/>
    <s v="USD"/>
    <x v="445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m/>
    <s v="US"/>
    <s v="USD"/>
    <x v="446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m/>
    <s v="US"/>
    <s v="USD"/>
    <x v="447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m/>
    <s v="US"/>
    <s v="USD"/>
    <x v="448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m/>
    <s v="US"/>
    <s v="USD"/>
    <x v="342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m/>
    <s v="US"/>
    <s v="USD"/>
    <x v="449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m/>
    <s v="US"/>
    <s v="USD"/>
    <x v="45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m/>
    <s v="GB"/>
    <s v="GBP"/>
    <x v="451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m/>
    <s v="US"/>
    <s v="USD"/>
    <x v="452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m/>
    <s v="US"/>
    <s v="USD"/>
    <x v="453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m/>
    <s v="US"/>
    <s v="USD"/>
    <x v="454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m/>
    <s v="US"/>
    <s v="USD"/>
    <x v="455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m/>
    <s v="GB"/>
    <s v="GBP"/>
    <x v="456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m/>
    <s v="GB"/>
    <s v="GBP"/>
    <x v="457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m/>
    <s v="GB"/>
    <s v="GBP"/>
    <x v="458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m/>
    <s v="US"/>
    <s v="USD"/>
    <x v="459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m/>
    <s v="US"/>
    <s v="USD"/>
    <x v="46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m/>
    <s v="IT"/>
    <s v="EUR"/>
    <x v="461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m/>
    <s v="US"/>
    <s v="USD"/>
    <x v="462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m/>
    <s v="US"/>
    <s v="USD"/>
    <x v="463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m/>
    <s v="US"/>
    <s v="USD"/>
    <x v="464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m/>
    <s v="US"/>
    <s v="USD"/>
    <x v="465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m/>
    <s v="US"/>
    <s v="USD"/>
    <x v="466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m/>
    <s v="DK"/>
    <s v="DKK"/>
    <x v="467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m/>
    <s v="US"/>
    <s v="USD"/>
    <x v="468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m/>
    <s v="US"/>
    <s v="USD"/>
    <x v="469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m/>
    <s v="DK"/>
    <s v="DKK"/>
    <x v="47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m/>
    <s v="US"/>
    <s v="USD"/>
    <x v="471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x v="472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m/>
    <s v="US"/>
    <s v="USD"/>
    <x v="473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m/>
    <s v="AU"/>
    <s v="AUD"/>
    <x v="474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m/>
    <s v="US"/>
    <s v="USD"/>
    <x v="72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m/>
    <s v="IT"/>
    <s v="EUR"/>
    <x v="443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m/>
    <s v="US"/>
    <s v="USD"/>
    <x v="475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m/>
    <s v="US"/>
    <s v="USD"/>
    <x v="81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m/>
    <s v="US"/>
    <s v="USD"/>
    <x v="476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m/>
    <s v="US"/>
    <s v="USD"/>
    <x v="192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m/>
    <s v="US"/>
    <s v="USD"/>
    <x v="477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m/>
    <s v="AU"/>
    <s v="AUD"/>
    <x v="478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m/>
    <s v="US"/>
    <s v="USD"/>
    <x v="479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m/>
    <s v="US"/>
    <s v="USD"/>
    <x v="48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m/>
    <s v="US"/>
    <s v="USD"/>
    <x v="18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m/>
    <s v="CH"/>
    <s v="CHF"/>
    <x v="481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m/>
    <s v="CA"/>
    <s v="CAD"/>
    <x v="482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m/>
    <s v="US"/>
    <s v="USD"/>
    <x v="194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m/>
    <s v="US"/>
    <s v="USD"/>
    <x v="483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m/>
    <s v="US"/>
    <s v="USD"/>
    <x v="484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m/>
    <s v="US"/>
    <s v="USD"/>
    <x v="355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m/>
    <s v="US"/>
    <s v="USD"/>
    <x v="485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m/>
    <s v="US"/>
    <s v="USD"/>
    <x v="486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m/>
    <s v="US"/>
    <s v="USD"/>
    <x v="487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m/>
    <s v="US"/>
    <s v="USD"/>
    <x v="488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m/>
    <s v="US"/>
    <s v="USD"/>
    <x v="489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m/>
    <s v="US"/>
    <s v="USD"/>
    <x v="49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m/>
    <s v="US"/>
    <s v="USD"/>
    <x v="312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m/>
    <s v="CA"/>
    <s v="CAD"/>
    <x v="491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m/>
    <s v="GB"/>
    <s v="GBP"/>
    <x v="492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m/>
    <s v="US"/>
    <s v="USD"/>
    <x v="493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m/>
    <s v="US"/>
    <s v="USD"/>
    <x v="494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m/>
    <s v="CH"/>
    <s v="CHF"/>
    <x v="495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m/>
    <s v="CA"/>
    <s v="CAD"/>
    <x v="496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m/>
    <s v="GB"/>
    <s v="GBP"/>
    <x v="497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m/>
    <s v="US"/>
    <s v="USD"/>
    <x v="498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m/>
    <s v="IT"/>
    <s v="EUR"/>
    <x v="499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m/>
    <s v="IT"/>
    <s v="EUR"/>
    <x v="5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m/>
    <s v="DK"/>
    <s v="DKK"/>
    <x v="501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m/>
    <s v="US"/>
    <s v="USD"/>
    <x v="502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m/>
    <s v="US"/>
    <s v="USD"/>
    <x v="503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m/>
    <s v="US"/>
    <s v="USD"/>
    <x v="504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m/>
    <s v="IT"/>
    <s v="EUR"/>
    <x v="505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m/>
    <s v="GB"/>
    <s v="GBP"/>
    <x v="506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m/>
    <s v="US"/>
    <s v="USD"/>
    <x v="507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m/>
    <s v="US"/>
    <s v="USD"/>
    <x v="508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m/>
    <s v="US"/>
    <s v="USD"/>
    <x v="509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m/>
    <s v="US"/>
    <s v="USD"/>
    <x v="51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m/>
    <s v="US"/>
    <s v="USD"/>
    <x v="511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m/>
    <s v="US"/>
    <s v="USD"/>
    <x v="512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m/>
    <s v="US"/>
    <s v="USD"/>
    <x v="513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m/>
    <s v="CH"/>
    <s v="CHF"/>
    <x v="514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m/>
    <s v="AU"/>
    <s v="AUD"/>
    <x v="515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m/>
    <s v="US"/>
    <s v="USD"/>
    <x v="516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m/>
    <s v="US"/>
    <s v="USD"/>
    <x v="517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m/>
    <s v="CA"/>
    <s v="CAD"/>
    <x v="518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m/>
    <s v="DK"/>
    <s v="DKK"/>
    <x v="519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m/>
    <s v="US"/>
    <s v="USD"/>
    <x v="52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m/>
    <s v="US"/>
    <s v="USD"/>
    <x v="521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m/>
    <s v="US"/>
    <s v="USD"/>
    <x v="522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m/>
    <s v="US"/>
    <s v="USD"/>
    <x v="523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m/>
    <s v="US"/>
    <s v="USD"/>
    <x v="524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m/>
    <s v="CH"/>
    <s v="CHF"/>
    <x v="525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m/>
    <s v="CH"/>
    <s v="CHF"/>
    <x v="188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m/>
    <s v="AU"/>
    <s v="AUD"/>
    <x v="526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m/>
    <s v="US"/>
    <s v="USD"/>
    <x v="527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m/>
    <s v="US"/>
    <s v="USD"/>
    <x v="528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m/>
    <s v="US"/>
    <s v="USD"/>
    <x v="522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m/>
    <s v="US"/>
    <s v="USD"/>
    <x v="529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m/>
    <s v="US"/>
    <s v="USD"/>
    <x v="53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m/>
    <s v="IT"/>
    <s v="EUR"/>
    <x v="531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m/>
    <s v="US"/>
    <s v="USD"/>
    <x v="515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m/>
    <s v="IT"/>
    <s v="EUR"/>
    <x v="532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m/>
    <s v="US"/>
    <s v="USD"/>
    <x v="533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m/>
    <s v="US"/>
    <s v="USD"/>
    <x v="409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m/>
    <s v="US"/>
    <s v="USD"/>
    <x v="534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m/>
    <s v="US"/>
    <s v="USD"/>
    <x v="53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m/>
    <s v="US"/>
    <s v="USD"/>
    <x v="535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m/>
    <s v="US"/>
    <s v="USD"/>
    <x v="536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m/>
    <s v="US"/>
    <s v="USD"/>
    <x v="537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m/>
    <s v="US"/>
    <s v="USD"/>
    <x v="538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m/>
    <s v="US"/>
    <s v="USD"/>
    <x v="539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m/>
    <s v="US"/>
    <s v="USD"/>
    <x v="54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m/>
    <s v="US"/>
    <s v="USD"/>
    <x v="505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m/>
    <s v="US"/>
    <s v="USD"/>
    <x v="541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m/>
    <s v="US"/>
    <s v="USD"/>
    <x v="542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m/>
    <s v="US"/>
    <s v="USD"/>
    <x v="543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m/>
    <s v="US"/>
    <s v="USD"/>
    <x v="544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m/>
    <s v="CA"/>
    <s v="CAD"/>
    <x v="35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m/>
    <s v="GB"/>
    <s v="GBP"/>
    <x v="152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m/>
    <s v="US"/>
    <s v="USD"/>
    <x v="545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m/>
    <s v="AU"/>
    <s v="AUD"/>
    <x v="546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m/>
    <s v="US"/>
    <s v="USD"/>
    <x v="547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m/>
    <s v="US"/>
    <s v="USD"/>
    <x v="548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m/>
    <s v="US"/>
    <s v="USD"/>
    <x v="549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m/>
    <s v="US"/>
    <s v="USD"/>
    <x v="55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m/>
    <s v="US"/>
    <s v="USD"/>
    <x v="551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m/>
    <s v="US"/>
    <s v="USD"/>
    <x v="552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m/>
    <s v="US"/>
    <s v="USD"/>
    <x v="462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m/>
    <s v="IT"/>
    <s v="EUR"/>
    <x v="553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m/>
    <s v="DK"/>
    <s v="DKK"/>
    <x v="554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m/>
    <s v="GB"/>
    <s v="GBP"/>
    <x v="555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m/>
    <s v="US"/>
    <s v="USD"/>
    <x v="548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m/>
    <s v="US"/>
    <s v="USD"/>
    <x v="62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m/>
    <s v="US"/>
    <s v="USD"/>
    <x v="556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m/>
    <s v="US"/>
    <s v="USD"/>
    <x v="557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m/>
    <s v="US"/>
    <s v="USD"/>
    <x v="27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m/>
    <s v="GB"/>
    <s v="GBP"/>
    <x v="558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m/>
    <s v="US"/>
    <s v="USD"/>
    <x v="559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m/>
    <s v="US"/>
    <s v="USD"/>
    <x v="426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m/>
    <s v="US"/>
    <s v="USD"/>
    <x v="56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m/>
    <s v="US"/>
    <s v="USD"/>
    <x v="561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m/>
    <s v="US"/>
    <s v="USD"/>
    <x v="562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m/>
    <s v="US"/>
    <s v="USD"/>
    <x v="563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m/>
    <s v="CA"/>
    <s v="CAD"/>
    <x v="564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m/>
    <s v="US"/>
    <s v="USD"/>
    <x v="565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m/>
    <s v="IT"/>
    <s v="EUR"/>
    <x v="566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m/>
    <s v="GB"/>
    <s v="GBP"/>
    <x v="567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m/>
    <s v="US"/>
    <s v="USD"/>
    <x v="568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m/>
    <s v="US"/>
    <s v="USD"/>
    <x v="569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m/>
    <s v="US"/>
    <s v="USD"/>
    <x v="57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m/>
    <s v="AU"/>
    <s v="AUD"/>
    <x v="571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m/>
    <s v="US"/>
    <s v="USD"/>
    <x v="572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m/>
    <s v="US"/>
    <s v="USD"/>
    <x v="573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m/>
    <s v="GB"/>
    <s v="GBP"/>
    <x v="574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m/>
    <s v="US"/>
    <s v="USD"/>
    <x v="511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m/>
    <s v="US"/>
    <s v="USD"/>
    <x v="575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m/>
    <s v="US"/>
    <s v="USD"/>
    <x v="576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m/>
    <s v="GB"/>
    <s v="GBP"/>
    <x v="577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m/>
    <s v="US"/>
    <s v="USD"/>
    <x v="578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m/>
    <s v="US"/>
    <s v="USD"/>
    <x v="579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m/>
    <s v="US"/>
    <s v="USD"/>
    <x v="58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m/>
    <s v="US"/>
    <s v="USD"/>
    <x v="581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m/>
    <s v="US"/>
    <s v="USD"/>
    <x v="582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m/>
    <s v="US"/>
    <s v="USD"/>
    <x v="336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m/>
    <s v="US"/>
    <s v="USD"/>
    <x v="583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m/>
    <s v="US"/>
    <s v="USD"/>
    <x v="584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m/>
    <s v="DK"/>
    <s v="DKK"/>
    <x v="585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m/>
    <s v="US"/>
    <s v="USD"/>
    <x v="586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m/>
    <s v="US"/>
    <s v="USD"/>
    <x v="587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m/>
    <s v="US"/>
    <s v="USD"/>
    <x v="588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m/>
    <s v="US"/>
    <s v="USD"/>
    <x v="589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m/>
    <s v="CH"/>
    <s v="CHF"/>
    <x v="59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m/>
    <s v="CA"/>
    <s v="CAD"/>
    <x v="591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m/>
    <s v="US"/>
    <s v="USD"/>
    <x v="592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m/>
    <s v="CA"/>
    <s v="CAD"/>
    <x v="593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m/>
    <s v="US"/>
    <s v="USD"/>
    <x v="594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m/>
    <s v="US"/>
    <s v="USD"/>
    <x v="595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m/>
    <s v="US"/>
    <s v="USD"/>
    <x v="596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m/>
    <s v="US"/>
    <s v="USD"/>
    <x v="597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m/>
    <s v="CH"/>
    <s v="CHF"/>
    <x v="598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m/>
    <s v="US"/>
    <s v="USD"/>
    <x v="599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m/>
    <s v="IT"/>
    <s v="EUR"/>
    <x v="6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m/>
    <s v="US"/>
    <s v="USD"/>
    <x v="601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m/>
    <s v="US"/>
    <s v="USD"/>
    <x v="602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m/>
    <s v="US"/>
    <s v="USD"/>
    <x v="335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m/>
    <s v="US"/>
    <s v="USD"/>
    <x v="603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m/>
    <s v="AU"/>
    <s v="AUD"/>
    <x v="604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m/>
    <s v="US"/>
    <s v="USD"/>
    <x v="605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m/>
    <s v="US"/>
    <s v="USD"/>
    <x v="606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m/>
    <s v="GB"/>
    <s v="GBP"/>
    <x v="65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m/>
    <s v="US"/>
    <s v="USD"/>
    <x v="607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m/>
    <s v="DK"/>
    <s v="DKK"/>
    <x v="608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m/>
    <s v="US"/>
    <s v="USD"/>
    <x v="609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m/>
    <s v="US"/>
    <s v="USD"/>
    <x v="61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m/>
    <s v="US"/>
    <s v="USD"/>
    <x v="541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m/>
    <s v="US"/>
    <s v="USD"/>
    <x v="611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m/>
    <s v="US"/>
    <s v="USD"/>
    <x v="612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m/>
    <s v="US"/>
    <s v="USD"/>
    <x v="613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m/>
    <s v="US"/>
    <s v="USD"/>
    <x v="614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m/>
    <s v="IT"/>
    <s v="EUR"/>
    <x v="615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m/>
    <s v="US"/>
    <s v="USD"/>
    <x v="9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m/>
    <s v="US"/>
    <s v="USD"/>
    <x v="616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m/>
    <s v="AU"/>
    <s v="AUD"/>
    <x v="617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m/>
    <s v="IT"/>
    <s v="EUR"/>
    <x v="618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m/>
    <s v="US"/>
    <s v="USD"/>
    <x v="619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m/>
    <s v="US"/>
    <s v="USD"/>
    <x v="62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m/>
    <s v="US"/>
    <s v="USD"/>
    <x v="621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m/>
    <s v="US"/>
    <s v="USD"/>
    <x v="622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m/>
    <s v="US"/>
    <s v="USD"/>
    <x v="35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m/>
    <s v="US"/>
    <s v="USD"/>
    <x v="623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m/>
    <s v="US"/>
    <s v="USD"/>
    <x v="624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m/>
    <s v="US"/>
    <s v="USD"/>
    <x v="625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m/>
    <s v="US"/>
    <s v="USD"/>
    <x v="626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m/>
    <s v="US"/>
    <s v="USD"/>
    <x v="627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m/>
    <s v="CA"/>
    <s v="CAD"/>
    <x v="628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m/>
    <s v="CA"/>
    <s v="CAD"/>
    <x v="629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m/>
    <s v="US"/>
    <s v="USD"/>
    <x v="63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m/>
    <s v="US"/>
    <s v="USD"/>
    <x v="631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m/>
    <s v="US"/>
    <s v="USD"/>
    <x v="632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m/>
    <s v="US"/>
    <s v="USD"/>
    <x v="633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m/>
    <s v="US"/>
    <s v="USD"/>
    <x v="634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m/>
    <s v="US"/>
    <s v="USD"/>
    <x v="635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m/>
    <s v="GB"/>
    <s v="GBP"/>
    <x v="636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m/>
    <s v="US"/>
    <s v="USD"/>
    <x v="637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m/>
    <s v="US"/>
    <s v="USD"/>
    <x v="638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m/>
    <s v="IT"/>
    <s v="EUR"/>
    <x v="639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m/>
    <s v="US"/>
    <s v="USD"/>
    <x v="64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m/>
    <s v="US"/>
    <s v="USD"/>
    <x v="641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m/>
    <s v="CA"/>
    <s v="CAD"/>
    <x v="642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m/>
    <s v="US"/>
    <s v="USD"/>
    <x v="23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m/>
    <s v="US"/>
    <s v="USD"/>
    <x v="67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m/>
    <s v="US"/>
    <s v="USD"/>
    <x v="643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m/>
    <s v="US"/>
    <s v="USD"/>
    <x v="644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m/>
    <s v="US"/>
    <s v="USD"/>
    <x v="645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m/>
    <s v="US"/>
    <s v="USD"/>
    <x v="646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m/>
    <s v="GB"/>
    <s v="GBP"/>
    <x v="626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m/>
    <s v="AU"/>
    <s v="AUD"/>
    <x v="647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m/>
    <s v="US"/>
    <s v="USD"/>
    <x v="159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m/>
    <s v="CH"/>
    <s v="CHF"/>
    <x v="648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m/>
    <s v="IT"/>
    <s v="EUR"/>
    <x v="267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m/>
    <s v="US"/>
    <s v="USD"/>
    <x v="649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m/>
    <s v="IT"/>
    <s v="EUR"/>
    <x v="248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m/>
    <s v="US"/>
    <s v="USD"/>
    <x v="571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m/>
    <s v="US"/>
    <s v="USD"/>
    <x v="65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m/>
    <s v="US"/>
    <s v="USD"/>
    <x v="1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m/>
    <s v="US"/>
    <s v="USD"/>
    <x v="651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m/>
    <s v="US"/>
    <s v="USD"/>
    <x v="652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m/>
    <s v="US"/>
    <s v="USD"/>
    <x v="653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m/>
    <s v="US"/>
    <s v="USD"/>
    <x v="654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m/>
    <s v="US"/>
    <s v="USD"/>
    <x v="655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m/>
    <s v="DK"/>
    <s v="DKK"/>
    <x v="656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m/>
    <s v="US"/>
    <s v="USD"/>
    <x v="657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m/>
    <s v="US"/>
    <s v="USD"/>
    <x v="265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m/>
    <s v="AU"/>
    <s v="AUD"/>
    <x v="658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m/>
    <s v="GB"/>
    <s v="GBP"/>
    <x v="659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m/>
    <s v="US"/>
    <s v="USD"/>
    <x v="66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m/>
    <s v="US"/>
    <s v="USD"/>
    <x v="661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m/>
    <s v="US"/>
    <s v="USD"/>
    <x v="4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m/>
    <s v="US"/>
    <s v="USD"/>
    <x v="662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m/>
    <s v="US"/>
    <s v="USD"/>
    <x v="663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m/>
    <s v="CA"/>
    <s v="CAD"/>
    <x v="664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m/>
    <s v="US"/>
    <s v="USD"/>
    <x v="665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m/>
    <s v="US"/>
    <s v="USD"/>
    <x v="666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m/>
    <s v="US"/>
    <s v="USD"/>
    <x v="43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m/>
    <s v="US"/>
    <s v="USD"/>
    <x v="667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m/>
    <s v="US"/>
    <s v="USD"/>
    <x v="668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m/>
    <s v="US"/>
    <s v="USD"/>
    <x v="669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m/>
    <s v="US"/>
    <s v="USD"/>
    <x v="67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m/>
    <s v="US"/>
    <s v="USD"/>
    <x v="671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m/>
    <s v="US"/>
    <s v="USD"/>
    <x v="672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m/>
    <s v="US"/>
    <s v="USD"/>
    <x v="673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m/>
    <s v="US"/>
    <s v="USD"/>
    <x v="674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m/>
    <s v="US"/>
    <s v="USD"/>
    <x v="675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m/>
    <s v="US"/>
    <s v="USD"/>
    <x v="676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m/>
    <s v="US"/>
    <s v="USD"/>
    <x v="342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m/>
    <s v="US"/>
    <s v="USD"/>
    <x v="677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m/>
    <s v="US"/>
    <s v="USD"/>
    <x v="678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m/>
    <s v="US"/>
    <s v="USD"/>
    <x v="679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m/>
    <s v="US"/>
    <s v="USD"/>
    <x v="68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m/>
    <s v="IT"/>
    <s v="EUR"/>
    <x v="681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m/>
    <s v="GB"/>
    <s v="GBP"/>
    <x v="682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m/>
    <s v="US"/>
    <s v="USD"/>
    <x v="683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m/>
    <s v="US"/>
    <s v="USD"/>
    <x v="684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m/>
    <s v="US"/>
    <s v="USD"/>
    <x v="674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m/>
    <s v="US"/>
    <s v="USD"/>
    <x v="685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m/>
    <s v="DK"/>
    <s v="DKK"/>
    <x v="605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m/>
    <s v="US"/>
    <s v="USD"/>
    <x v="686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m/>
    <s v="US"/>
    <s v="USD"/>
    <x v="687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m/>
    <s v="CA"/>
    <s v="CAD"/>
    <x v="688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m/>
    <s v="US"/>
    <s v="USD"/>
    <x v="689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m/>
    <s v="IT"/>
    <s v="EUR"/>
    <x v="69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m/>
    <s v="US"/>
    <s v="USD"/>
    <x v="691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m/>
    <s v="AU"/>
    <s v="AUD"/>
    <x v="692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m/>
    <s v="US"/>
    <s v="USD"/>
    <x v="693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m/>
    <s v="US"/>
    <s v="USD"/>
    <x v="694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m/>
    <s v="US"/>
    <s v="USD"/>
    <x v="695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m/>
    <s v="AU"/>
    <s v="AUD"/>
    <x v="123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m/>
    <s v="US"/>
    <s v="USD"/>
    <x v="696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m/>
    <s v="US"/>
    <s v="USD"/>
    <x v="626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m/>
    <s v="US"/>
    <s v="USD"/>
    <x v="697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m/>
    <s v="IT"/>
    <s v="EUR"/>
    <x v="698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m/>
    <s v="US"/>
    <s v="USD"/>
    <x v="699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m/>
    <s v="US"/>
    <s v="USD"/>
    <x v="7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m/>
    <s v="US"/>
    <s v="USD"/>
    <x v="701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m/>
    <s v="IT"/>
    <s v="EUR"/>
    <x v="702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m/>
    <s v="US"/>
    <s v="USD"/>
    <x v="703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m/>
    <s v="US"/>
    <s v="USD"/>
    <x v="704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m/>
    <s v="US"/>
    <s v="USD"/>
    <x v="431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m/>
    <s v="CH"/>
    <s v="CHF"/>
    <x v="705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m/>
    <s v="US"/>
    <s v="USD"/>
    <x v="706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m/>
    <s v="US"/>
    <s v="USD"/>
    <x v="707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m/>
    <s v="CH"/>
    <s v="CHF"/>
    <x v="708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m/>
    <s v="US"/>
    <s v="USD"/>
    <x v="709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m/>
    <s v="US"/>
    <s v="USD"/>
    <x v="71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m/>
    <s v="US"/>
    <s v="USD"/>
    <x v="711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m/>
    <s v="AU"/>
    <s v="AUD"/>
    <x v="157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m/>
    <s v="IT"/>
    <s v="EUR"/>
    <x v="63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m/>
    <s v="CA"/>
    <s v="CAD"/>
    <x v="712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m/>
    <s v="US"/>
    <s v="USD"/>
    <x v="93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m/>
    <s v="US"/>
    <s v="USD"/>
    <x v="713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m/>
    <s v="US"/>
    <s v="USD"/>
    <x v="714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m/>
    <s v="US"/>
    <s v="USD"/>
    <x v="715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m/>
    <s v="US"/>
    <s v="USD"/>
    <x v="716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m/>
    <s v="CH"/>
    <s v="CHF"/>
    <x v="448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m/>
    <s v="US"/>
    <s v="USD"/>
    <x v="717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m/>
    <s v="US"/>
    <s v="USD"/>
    <x v="718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m/>
    <s v="US"/>
    <s v="USD"/>
    <x v="719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m/>
    <s v="US"/>
    <s v="USD"/>
    <x v="72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m/>
    <s v="US"/>
    <s v="USD"/>
    <x v="721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m/>
    <s v="GB"/>
    <s v="GBP"/>
    <x v="722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m/>
    <s v="CH"/>
    <s v="CHF"/>
    <x v="139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m/>
    <s v="US"/>
    <s v="USD"/>
    <x v="723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m/>
    <s v="US"/>
    <s v="USD"/>
    <x v="704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m/>
    <s v="US"/>
    <s v="USD"/>
    <x v="724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m/>
    <s v="US"/>
    <s v="USD"/>
    <x v="725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m/>
    <s v="AU"/>
    <s v="AUD"/>
    <x v="66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m/>
    <s v="US"/>
    <s v="USD"/>
    <x v="726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m/>
    <s v="US"/>
    <s v="USD"/>
    <x v="727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m/>
    <s v="US"/>
    <s v="USD"/>
    <x v="728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m/>
    <s v="CH"/>
    <s v="CHF"/>
    <x v="729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m/>
    <s v="US"/>
    <s v="USD"/>
    <x v="73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m/>
    <s v="US"/>
    <s v="USD"/>
    <x v="731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m/>
    <s v="CA"/>
    <s v="CAD"/>
    <x v="78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m/>
    <s v="US"/>
    <s v="USD"/>
    <x v="732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m/>
    <s v="DK"/>
    <s v="DKK"/>
    <x v="733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m/>
    <s v="CA"/>
    <s v="CAD"/>
    <x v="734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m/>
    <s v="US"/>
    <s v="USD"/>
    <x v="406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m/>
    <s v="IT"/>
    <s v="EUR"/>
    <x v="735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m/>
    <s v="US"/>
    <s v="USD"/>
    <x v="736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m/>
    <s v="US"/>
    <s v="USD"/>
    <x v="737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m/>
    <s v="GB"/>
    <s v="GBP"/>
    <x v="192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m/>
    <s v="US"/>
    <s v="USD"/>
    <x v="738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m/>
    <s v="US"/>
    <s v="USD"/>
    <x v="739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m/>
    <s v="US"/>
    <s v="USD"/>
    <x v="613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m/>
    <s v="US"/>
    <s v="USD"/>
    <x v="74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m/>
    <s v="GB"/>
    <s v="GBP"/>
    <x v="145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m/>
    <s v="US"/>
    <s v="USD"/>
    <x v="741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m/>
    <s v="AU"/>
    <s v="AUD"/>
    <x v="742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m/>
    <s v="US"/>
    <s v="USD"/>
    <x v="202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m/>
    <s v="US"/>
    <s v="USD"/>
    <x v="743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m/>
    <s v="US"/>
    <s v="USD"/>
    <x v="744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m/>
    <s v="US"/>
    <s v="USD"/>
    <x v="745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m/>
    <s v="DK"/>
    <s v="DKK"/>
    <x v="746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m/>
    <s v="DK"/>
    <s v="DKK"/>
    <x v="747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m/>
    <s v="US"/>
    <s v="USD"/>
    <x v="362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m/>
    <s v="US"/>
    <s v="USD"/>
    <x v="748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m/>
    <s v="US"/>
    <s v="USD"/>
    <x v="749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m/>
    <s v="US"/>
    <s v="USD"/>
    <x v="643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m/>
    <s v="US"/>
    <s v="USD"/>
    <x v="75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m/>
    <s v="US"/>
    <s v="USD"/>
    <x v="751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m/>
    <s v="US"/>
    <s v="USD"/>
    <x v="752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m/>
    <s v="US"/>
    <s v="USD"/>
    <x v="753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m/>
    <s v="IT"/>
    <s v="EUR"/>
    <x v="754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m/>
    <s v="US"/>
    <s v="USD"/>
    <x v="755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m/>
    <s v="US"/>
    <s v="USD"/>
    <x v="756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m/>
    <s v="GB"/>
    <s v="GBP"/>
    <x v="757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m/>
    <s v="US"/>
    <s v="USD"/>
    <x v="758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m/>
    <s v="US"/>
    <s v="USD"/>
    <x v="759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m/>
    <s v="US"/>
    <s v="USD"/>
    <x v="76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m/>
    <s v="US"/>
    <s v="USD"/>
    <x v="761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m/>
    <s v="US"/>
    <s v="USD"/>
    <x v="762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m/>
    <s v="US"/>
    <s v="USD"/>
    <x v="444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m/>
    <s v="US"/>
    <s v="USD"/>
    <x v="763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m/>
    <s v="CA"/>
    <s v="CAD"/>
    <x v="764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m/>
    <s v="CA"/>
    <s v="CAD"/>
    <x v="765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m/>
    <s v="AU"/>
    <s v="AUD"/>
    <x v="766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m/>
    <s v="US"/>
    <s v="USD"/>
    <x v="767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m/>
    <s v="CH"/>
    <s v="CHF"/>
    <x v="768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m/>
    <s v="US"/>
    <s v="USD"/>
    <x v="769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m/>
    <s v="US"/>
    <s v="USD"/>
    <x v="77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m/>
    <s v="US"/>
    <s v="USD"/>
    <x v="771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m/>
    <s v="US"/>
    <s v="USD"/>
    <x v="772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m/>
    <s v="US"/>
    <s v="USD"/>
    <x v="773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m/>
    <s v="US"/>
    <s v="USD"/>
    <x v="774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m/>
    <s v="US"/>
    <s v="USD"/>
    <x v="775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m/>
    <s v="US"/>
    <s v="USD"/>
    <x v="776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m/>
    <s v="US"/>
    <s v="USD"/>
    <x v="777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m/>
    <s v="US"/>
    <s v="USD"/>
    <x v="778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m/>
    <s v="US"/>
    <s v="USD"/>
    <x v="779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m/>
    <s v="US"/>
    <s v="USD"/>
    <x v="78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m/>
    <s v="US"/>
    <s v="USD"/>
    <x v="335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m/>
    <s v="US"/>
    <s v="USD"/>
    <x v="535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m/>
    <s v="AU"/>
    <s v="AUD"/>
    <x v="27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m/>
    <s v="US"/>
    <s v="USD"/>
    <x v="781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m/>
    <s v="US"/>
    <s v="USD"/>
    <x v="782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m/>
    <s v="US"/>
    <s v="USD"/>
    <x v="783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m/>
    <s v="CA"/>
    <s v="CAD"/>
    <x v="784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m/>
    <s v="US"/>
    <s v="USD"/>
    <x v="785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m/>
    <s v="IT"/>
    <s v="EUR"/>
    <x v="786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m/>
    <s v="US"/>
    <s v="USD"/>
    <x v="787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m/>
    <s v="US"/>
    <s v="USD"/>
    <x v="788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m/>
    <s v="US"/>
    <s v="USD"/>
    <x v="33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m/>
    <s v="US"/>
    <s v="USD"/>
    <x v="789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m/>
    <s v="US"/>
    <s v="USD"/>
    <x v="79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m/>
    <s v="US"/>
    <s v="USD"/>
    <x v="791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m/>
    <s v="US"/>
    <s v="USD"/>
    <x v="792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m/>
    <s v="US"/>
    <s v="USD"/>
    <x v="793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m/>
    <s v="US"/>
    <s v="USD"/>
    <x v="794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m/>
    <s v="US"/>
    <s v="USD"/>
    <x v="795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m/>
    <s v="US"/>
    <s v="USD"/>
    <x v="796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m/>
    <s v="US"/>
    <s v="USD"/>
    <x v="797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m/>
    <s v="CA"/>
    <s v="CAD"/>
    <x v="798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m/>
    <s v="US"/>
    <s v="USD"/>
    <x v="799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m/>
    <s v="IT"/>
    <s v="EUR"/>
    <x v="8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m/>
    <s v="GB"/>
    <s v="GBP"/>
    <x v="801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m/>
    <s v="US"/>
    <s v="USD"/>
    <x v="802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m/>
    <s v="AU"/>
    <s v="AUD"/>
    <x v="803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m/>
    <s v="US"/>
    <s v="USD"/>
    <x v="212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m/>
    <s v="US"/>
    <s v="USD"/>
    <x v="804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m/>
    <s v="CH"/>
    <s v="CHF"/>
    <x v="805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m/>
    <s v="US"/>
    <s v="USD"/>
    <x v="806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m/>
    <s v="US"/>
    <s v="USD"/>
    <x v="807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m/>
    <s v="US"/>
    <s v="USD"/>
    <x v="722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m/>
    <s v="US"/>
    <s v="USD"/>
    <x v="477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m/>
    <s v="US"/>
    <s v="USD"/>
    <x v="259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m/>
    <s v="US"/>
    <s v="USD"/>
    <x v="9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m/>
    <s v="US"/>
    <s v="USD"/>
    <x v="808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m/>
    <s v="US"/>
    <s v="USD"/>
    <x v="809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m/>
    <s v="US"/>
    <s v="USD"/>
    <x v="444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m/>
    <s v="CA"/>
    <s v="CAD"/>
    <x v="384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m/>
    <s v="US"/>
    <s v="USD"/>
    <x v="81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m/>
    <s v="US"/>
    <s v="USD"/>
    <x v="811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m/>
    <s v="US"/>
    <s v="USD"/>
    <x v="812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m/>
    <s v="AU"/>
    <s v="AUD"/>
    <x v="813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m/>
    <s v="GB"/>
    <s v="GBP"/>
    <x v="814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m/>
    <s v="GB"/>
    <s v="GBP"/>
    <x v="8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m/>
    <s v="US"/>
    <s v="USD"/>
    <x v="815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m/>
    <s v="GB"/>
    <s v="GBP"/>
    <x v="816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m/>
    <s v="CH"/>
    <s v="CHF"/>
    <x v="474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m/>
    <s v="AU"/>
    <s v="AUD"/>
    <x v="817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m/>
    <s v="US"/>
    <s v="USD"/>
    <x v="818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m/>
    <s v="US"/>
    <s v="USD"/>
    <x v="819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m/>
    <s v="US"/>
    <s v="USD"/>
    <x v="609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m/>
    <s v="US"/>
    <s v="USD"/>
    <x v="547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m/>
    <s v="IT"/>
    <s v="EUR"/>
    <x v="82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m/>
    <s v="US"/>
    <s v="USD"/>
    <x v="821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m/>
    <s v="US"/>
    <s v="USD"/>
    <x v="151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m/>
    <s v="US"/>
    <s v="USD"/>
    <x v="822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m/>
    <s v="IT"/>
    <s v="EUR"/>
    <x v="823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m/>
    <s v="GB"/>
    <s v="GBP"/>
    <x v="824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m/>
    <s v="US"/>
    <s v="USD"/>
    <x v="825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m/>
    <s v="US"/>
    <s v="USD"/>
    <x v="826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m/>
    <s v="US"/>
    <s v="USD"/>
    <x v="827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m/>
    <s v="US"/>
    <s v="USD"/>
    <x v="828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m/>
    <s v="US"/>
    <s v="USD"/>
    <x v="829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m/>
    <s v="US"/>
    <s v="USD"/>
    <x v="83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m/>
    <s v="US"/>
    <s v="USD"/>
    <x v="831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m/>
    <s v="US"/>
    <s v="USD"/>
    <x v="832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m/>
    <s v="US"/>
    <s v="USD"/>
    <x v="833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m/>
    <s v="US"/>
    <s v="USD"/>
    <x v="834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m/>
    <s v="CA"/>
    <s v="CAD"/>
    <x v="835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m/>
    <s v="US"/>
    <s v="USD"/>
    <x v="836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m/>
    <s v="AU"/>
    <s v="AUD"/>
    <x v="837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m/>
    <s v="US"/>
    <s v="USD"/>
    <x v="219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m/>
    <s v="AU"/>
    <s v="AUD"/>
    <x v="365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m/>
    <s v="US"/>
    <s v="USD"/>
    <x v="838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m/>
    <s v="US"/>
    <s v="USD"/>
    <x v="839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m/>
    <s v="US"/>
    <s v="USD"/>
    <x v="84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m/>
    <s v="US"/>
    <s v="USD"/>
    <x v="841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m/>
    <s v="US"/>
    <s v="USD"/>
    <x v="842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m/>
    <s v="US"/>
    <s v="USD"/>
    <x v="843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m/>
    <s v="US"/>
    <s v="USD"/>
    <x v="844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m/>
    <s v="US"/>
    <s v="USD"/>
    <x v="845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m/>
    <s v="US"/>
    <s v="USD"/>
    <x v="846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m/>
    <s v="AU"/>
    <s v="AUD"/>
    <x v="11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m/>
    <s v="US"/>
    <s v="USD"/>
    <x v="847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m/>
    <s v="US"/>
    <s v="USD"/>
    <x v="848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m/>
    <s v="US"/>
    <s v="USD"/>
    <x v="849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m/>
    <s v="US"/>
    <s v="USD"/>
    <x v="78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m/>
    <s v="US"/>
    <s v="USD"/>
    <x v="14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m/>
    <s v="US"/>
    <s v="USD"/>
    <x v="85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m/>
    <s v="US"/>
    <s v="USD"/>
    <x v="851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m/>
    <s v="US"/>
    <s v="USD"/>
    <x v="852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m/>
    <s v="IT"/>
    <s v="EUR"/>
    <x v="853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m/>
    <s v="US"/>
    <s v="USD"/>
    <x v="854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m/>
    <s v="GB"/>
    <s v="GBP"/>
    <x v="67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m/>
    <s v="US"/>
    <s v="USD"/>
    <x v="855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m/>
    <s v="US"/>
    <s v="USD"/>
    <x v="107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m/>
    <s v="US"/>
    <s v="USD"/>
    <x v="344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m/>
    <s v="US"/>
    <s v="USD"/>
    <x v="856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m/>
    <s v="US"/>
    <s v="USD"/>
    <x v="857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m/>
    <s v="US"/>
    <s v="USD"/>
    <x v="858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m/>
    <s v="US"/>
    <s v="USD"/>
    <x v="859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m/>
    <s v="US"/>
    <s v="USD"/>
    <x v="86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m/>
    <s v="US"/>
    <s v="USD"/>
    <x v="17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m/>
    <s v="US"/>
    <s v="USD"/>
    <x v="861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m/>
    <s v="US"/>
    <s v="USD"/>
    <x v="862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m/>
    <s v="US"/>
    <s v="USD"/>
    <x v="863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m/>
    <s v="US"/>
    <s v="USD"/>
    <x v="864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m/>
    <s v="GB"/>
    <s v="GBP"/>
    <x v="527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m/>
    <s v="US"/>
    <s v="USD"/>
    <x v="865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m/>
    <s v="US"/>
    <s v="USD"/>
    <x v="866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m/>
    <s v="US"/>
    <s v="USD"/>
    <x v="867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m/>
    <s v="US"/>
    <s v="USD"/>
    <x v="868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m/>
    <s v="US"/>
    <s v="USD"/>
    <x v="105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m/>
    <s v="US"/>
    <s v="USD"/>
    <x v="481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m/>
    <s v="US"/>
    <s v="USD"/>
    <x v="253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m/>
    <s v="US"/>
    <s v="USD"/>
    <x v="869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m/>
    <s v="US"/>
    <s v="USD"/>
    <x v="864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m/>
    <s v="US"/>
    <s v="USD"/>
    <x v="843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m/>
    <s v="US"/>
    <s v="USD"/>
    <x v="289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m/>
    <s v="US"/>
    <s v="USD"/>
    <x v="87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m/>
    <s v="US"/>
    <s v="USD"/>
    <x v="871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m/>
    <s v="IT"/>
    <s v="EUR"/>
    <x v="872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m/>
    <s v="US"/>
    <s v="USD"/>
    <x v="873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m/>
    <s v="US"/>
    <s v="USD"/>
    <x v="874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m/>
    <s v="US"/>
    <s v="USD"/>
    <x v="875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m/>
    <s v="IT"/>
    <s v="EUR"/>
    <x v="876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m/>
    <s v="US"/>
    <s v="USD"/>
    <x v="877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m/>
    <s v="US"/>
    <s v="USD"/>
    <x v="878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x v="879"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2673-4E84-5542-A1B8-8A814DB80E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7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3B8B-3C9B-6548-A66C-98CB9D8F74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35C9D-29B4-BC4F-8DF0-A98B0E8B07EF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 sd="0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10" sqref="D10"/>
    </sheetView>
  </sheetViews>
  <sheetFormatPr baseColWidth="10" defaultRowHeight="16" x14ac:dyDescent="0.2"/>
  <cols>
    <col min="1" max="1" width="9.5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7" style="12" bestFit="1" customWidth="1"/>
    <col min="12" max="13" width="11.1640625" bestFit="1" customWidth="1"/>
    <col min="14" max="14" width="21.83203125" customWidth="1"/>
    <col min="15" max="15" width="20.33203125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13" t="str">
        <f>IFERROR(E2 /H2, "0")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MID(R2,FIND("/",R2)+1,LEN(R2))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13">
        <f t="shared" ref="I3:I66" si="1">IFERROR(E3 /H3, 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MID(R3,FIND("/",R3)+1,LEN(R3))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13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13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13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13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13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13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13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13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13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13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13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13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13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13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13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13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13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13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1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13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13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13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13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13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13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13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13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13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1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13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13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13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13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13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13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13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13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13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1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13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13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13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13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13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13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13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13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13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1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13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13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13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13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13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13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13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13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13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1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13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13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13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13">
        <f t="shared" ref="I67:I130" si="7">IFERROR(E67 /H67, 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MID(R67,FIND("/",R67)+1,LEN(R67))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13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13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13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13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13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1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13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13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13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13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13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13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13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13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13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1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13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13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13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13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13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13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13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13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13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1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13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13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13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13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13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13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13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13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13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1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13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13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13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13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13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13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13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13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13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13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13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13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13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13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13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13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13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13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1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13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13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13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13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13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13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13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13">
        <f t="shared" ref="I131:I194" si="13">IFERROR(E131 /H131, 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MID(R131,FIND("/",R131)+1,LEN(R131))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13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1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13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13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13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13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13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13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13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13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13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1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13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13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13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13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13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13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13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13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13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1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13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13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13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13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13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13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13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13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13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1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13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13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13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13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13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13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13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13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13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1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13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13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13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13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13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13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13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13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13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1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13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13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13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13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13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13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13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13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13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1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13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13">
        <f t="shared" ref="I195:I258" si="19">IFERROR(E195 /H195, 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MID(R195,FIND("/",R195)+1,LEN(R195))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13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13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13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13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13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13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13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1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13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13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13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13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13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13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13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13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13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13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13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13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13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13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13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13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13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13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1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13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13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13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13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13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13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13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13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13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1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13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13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13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13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13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13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13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13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13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1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13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13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13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13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13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13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13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13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13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1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13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13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13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13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13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13">
        <f t="shared" ref="I259:I322" si="25">IFERROR(E259 /H259, 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MID(R259,FIND("/",R259)+1,LEN(R259))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13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13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13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1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13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13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13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13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13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13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13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13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13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1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13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13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13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13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13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13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13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13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13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1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13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13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13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13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13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13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13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13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13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1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13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13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13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13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13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13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13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13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13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1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13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13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13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13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13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13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13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13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13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13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13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13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13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13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13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13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13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13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13">
        <f t="shared" ref="I323:I386" si="31">IFERROR(E323 /H323, 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MID(R323,FIND("/",R323)+1,LEN(R323))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13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13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13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13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13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13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13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13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13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1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13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13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13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13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13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13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13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13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13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1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13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13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13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13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13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13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13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13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13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1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13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13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13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13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13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13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13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13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13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1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13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13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13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13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13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13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13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13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13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1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13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13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13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13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13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13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13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13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13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1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13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13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13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13">
        <f t="shared" ref="I387:I450" si="37">IFERROR(E387 /H387, 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MID(R387,FIND("/",R387)+1,LEN(R387))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13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13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13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13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13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1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13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13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13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13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13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13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13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13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13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1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13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13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13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13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13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13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13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13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13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13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13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13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13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13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13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13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13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13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1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13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13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13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13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13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13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13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13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13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1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13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13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13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13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13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13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13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13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13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1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13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13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13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13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13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13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13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13">
        <f t="shared" ref="I451:I514" si="43">IFERROR(E451 /H451, 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MID(R451,FIND("/",R451)+1,LEN(R451))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13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1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13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13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13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13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13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13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13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13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13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1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13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13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13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13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13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13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13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13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13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1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13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13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13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13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13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13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13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13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13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1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13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13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13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13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13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13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13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13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13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1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13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13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13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13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13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13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13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13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13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1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13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13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13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13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13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13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13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13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13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13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13">
        <f t="shared" ref="I515:I578" si="49">IFERROR(E515 /H515, 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MID(R515,FIND("/",R515)+1,LEN(R515))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13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13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13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13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13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13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13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1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13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13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13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13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13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13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13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13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13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1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13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13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13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13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13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13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13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13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13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1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13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13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13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13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13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13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13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13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13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1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13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13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13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13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13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13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13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13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13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1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13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13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13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13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13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13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13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13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13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1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13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13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13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13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13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13">
        <f t="shared" ref="I579:I642" si="55">IFERROR(E579 /H579, 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MID(R579,FIND("/",R579)+1,LEN(R579))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13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13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13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1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13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13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13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13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13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13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13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13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13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1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13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13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13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13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13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13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13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13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13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1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13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13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13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13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13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13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13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13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13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13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13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13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13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13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13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13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13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13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1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13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13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13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13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13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13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13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13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13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1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13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13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13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13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13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13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13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13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13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13">
        <f t="shared" ref="I643:I706" si="61">IFERROR(E643 /H643, 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MID(R643,FIND("/",R643)+1,LEN(R643))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13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13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13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13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13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13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13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13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13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1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13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13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13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13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13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13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13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13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13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1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13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13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13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13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13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13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13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13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13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1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13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13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13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13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13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13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13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13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13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1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13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13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13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13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13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13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13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13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13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1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13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13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13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13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13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13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13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13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13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1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13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13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13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13">
        <f t="shared" ref="I707:I770" si="67">IFERROR(E707 /H707, 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MID(R707,FIND("/",R707)+1,LEN(R707))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13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13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13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13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13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13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13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13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13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13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13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13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13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13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1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13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13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13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13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13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13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13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13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13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1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13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13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13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13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13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13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13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13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13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1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13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13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13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13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13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13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13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13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13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1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13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13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13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13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13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13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13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13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13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1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13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13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13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13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13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13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13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13">
        <f t="shared" ref="I771:I834" si="73">IFERROR(E771 /H771, 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MID(R771,FIND("/",R771)+1,LEN(R771))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13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1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13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13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13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13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13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13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13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13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13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1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13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13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13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13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13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13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13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13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13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1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13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13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13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13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13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13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13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13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13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1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13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13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13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13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13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13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13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13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13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13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13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13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13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13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13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13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13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13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1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13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13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13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13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13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13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13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13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13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1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13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13">
        <f t="shared" ref="I835:I898" si="79">IFERROR(E835 /H835, 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MID(R835,FIND("/",R835)+1,LEN(R835))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13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13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13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13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13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13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13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1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13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13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13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13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13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13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13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13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13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1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13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13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13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13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13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13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13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13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13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1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13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13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13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13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13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13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13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13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13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1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13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13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13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13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13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13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13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13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13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1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13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13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13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13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13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13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13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13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13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1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13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13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13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13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13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13">
        <f t="shared" ref="I899:I962" si="85">IFERROR(E899 /H899, 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MID(R899,FIND("/",R899)+1,LEN(R899))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13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13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13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1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13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13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13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13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13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13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13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13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13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13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13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13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13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13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13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13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13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13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1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13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13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13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13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13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13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13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13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13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1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13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13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13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13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13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13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13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13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13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1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13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13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13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13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13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13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13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13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13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1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13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13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13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13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13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13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13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13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13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13">
        <f t="shared" ref="I963:I1001" si="91">IFERROR(E963 /H963, 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MID(R963,FIND("/",R963)+1,LEN(R963))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13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13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13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13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13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13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13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13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13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1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13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13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13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13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13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13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13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13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13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1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13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13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13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13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13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13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13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13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13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1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13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13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13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13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13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13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13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13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ellIs" dxfId="23" priority="1" operator="between">
      <formula>70</formula>
      <formula>89</formula>
    </cfRule>
    <cfRule type="cellIs" dxfId="22" priority="2" operator="between">
      <formula>40</formula>
      <formula>59</formula>
    </cfRule>
    <cfRule type="cellIs" dxfId="21" priority="3" operator="between">
      <formula>100</formula>
      <formula>199</formula>
    </cfRule>
    <cfRule type="cellIs" dxfId="20" priority="4" operator="greaterThan">
      <formula>200</formula>
    </cfRule>
    <cfRule type="cellIs" dxfId="19" priority="5" operator="greaterThan">
      <formula>500</formula>
    </cfRule>
    <cfRule type="cellIs" dxfId="18" priority="6" operator="lessThan">
      <formula>50</formula>
    </cfRule>
    <cfRule type="colorScale" priority="7">
      <colorScale>
        <cfvo type="num" val="0"/>
        <cfvo type="num" val="100"/>
        <cfvo type="num" val="200"/>
        <color rgb="FFE15470"/>
        <color rgb="FFC49301"/>
        <color rgb="FFFFEF9C"/>
      </colorScale>
    </cfRule>
    <cfRule type="colorScale" priority="17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8">
      <colorScale>
        <cfvo type="num" val="0"/>
        <cfvo type="percentile" val="100"/>
        <cfvo type="num" val="200"/>
        <color rgb="FFC00000"/>
        <color rgb="FF92D050"/>
        <color rgb="FF0070C0"/>
      </colorScale>
    </cfRule>
  </conditionalFormatting>
  <conditionalFormatting sqref="G2:G1001">
    <cfRule type="containsText" dxfId="17" priority="10" operator="containsText" text="live">
      <formula>NOT(ISERROR(SEARCH("live",G2)))</formula>
    </cfRule>
    <cfRule type="containsText" dxfId="16" priority="11" operator="containsText" text="Live">
      <formula>NOT(ISERROR(SEARCH("Live",G2)))</formula>
    </cfRule>
    <cfRule type="containsText" dxfId="15" priority="12" operator="containsText" text="Successful">
      <formula>NOT(ISERROR(SEARCH("Successful",G2)))</formula>
    </cfRule>
    <cfRule type="containsText" dxfId="14" priority="13" operator="containsText" text="Failed">
      <formula>NOT(ISERROR(SEARCH("Failed",G2)))</formula>
    </cfRule>
    <cfRule type="colorScale" priority="14">
      <colorScale>
        <cfvo type="formula" val="&quot;Failed&quot;"/>
        <cfvo type="formula" val="&quot;Successful&quot;"/>
        <color rgb="FFFF7128"/>
        <color rgb="FFFFEF9C"/>
      </colorScale>
    </cfRule>
    <cfRule type="colorScale" priority="15">
      <colorScale>
        <cfvo type="min"/>
        <cfvo type="max"/>
        <color rgb="FFFF9AA6"/>
        <color rgb="FF97C688"/>
      </colorScale>
    </cfRule>
    <cfRule type="containsText" dxfId="13" priority="8" operator="containsText" text="canceled">
      <formula>NOT(ISERROR(SEARCH("canceled",G2)))</formula>
    </cfRule>
    <cfRule type="containsText" dxfId="12" priority="9" operator="containsText" text="Cancelled">
      <formula>NOT(ISERROR(SEARCH("Cancelled",G2)))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ED3-FC00-724E-AA35-EF4EA999788C}">
  <sheetPr>
    <tabColor rgb="FF92D050"/>
  </sheetPr>
  <dimension ref="A1:F14"/>
  <sheetViews>
    <sheetView topLeftCell="A6" workbookViewId="0">
      <selection activeCell="K31" sqref="K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2035</v>
      </c>
      <c r="B3" s="6" t="s">
        <v>2046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2040</v>
      </c>
      <c r="E8">
        <v>4</v>
      </c>
      <c r="F8">
        <v>4</v>
      </c>
    </row>
    <row r="9" spans="1:6" x14ac:dyDescent="0.2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CCC6-7591-6D4D-B7F9-906034401EA3}">
  <sheetPr>
    <tabColor rgb="FF00B0F0"/>
  </sheetPr>
  <dimension ref="A1:F30"/>
  <sheetViews>
    <sheetView workbookViewId="0">
      <selection activeCell="H45" sqref="H4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20.5" bestFit="1" customWidth="1"/>
    <col min="10" max="10" width="24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2032</v>
      </c>
      <c r="B2" t="s">
        <v>2047</v>
      </c>
    </row>
    <row r="4" spans="1:6" x14ac:dyDescent="0.2">
      <c r="A4" s="6" t="s">
        <v>2035</v>
      </c>
      <c r="B4" s="6" t="s">
        <v>2046</v>
      </c>
    </row>
    <row r="5" spans="1:6" x14ac:dyDescent="0.2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2049</v>
      </c>
      <c r="E7">
        <v>4</v>
      </c>
      <c r="F7">
        <v>4</v>
      </c>
    </row>
    <row r="8" spans="1:6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2052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C801-3AA2-744F-A5CC-9E1E892CD458}">
  <sheetPr>
    <tabColor rgb="FF7030A0"/>
  </sheetPr>
  <dimension ref="A2:L35"/>
  <sheetViews>
    <sheetView topLeftCell="A2" workbookViewId="0">
      <selection activeCell="L35" sqref="L3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58" width="11.1640625" bestFit="1" customWidth="1"/>
    <col min="59" max="59" width="13" bestFit="1" customWidth="1"/>
    <col min="60" max="402" width="11.1640625" bestFit="1" customWidth="1"/>
    <col min="403" max="403" width="10.5" bestFit="1" customWidth="1"/>
    <col min="404" max="417" width="11.1640625" bestFit="1" customWidth="1"/>
    <col min="418" max="418" width="8.83203125" bestFit="1" customWidth="1"/>
    <col min="419" max="419" width="11.6640625" bestFit="1" customWidth="1"/>
    <col min="420" max="939" width="11.1640625" bestFit="1" customWidth="1"/>
    <col min="940" max="940" width="14.1640625" bestFit="1" customWidth="1"/>
    <col min="941" max="941" width="9.1640625" bestFit="1" customWidth="1"/>
    <col min="942" max="942" width="11.6640625" bestFit="1" customWidth="1"/>
  </cols>
  <sheetData>
    <row r="2" spans="1:5" x14ac:dyDescent="0.2">
      <c r="A2" s="6" t="s">
        <v>2032</v>
      </c>
      <c r="B2" t="s">
        <v>2047</v>
      </c>
    </row>
    <row r="3" spans="1:5" x14ac:dyDescent="0.2">
      <c r="A3" s="6" t="s">
        <v>2085</v>
      </c>
      <c r="B3" t="s">
        <v>2047</v>
      </c>
    </row>
    <row r="5" spans="1:5" x14ac:dyDescent="0.2">
      <c r="A5" s="6" t="s">
        <v>2035</v>
      </c>
      <c r="B5" s="6" t="s">
        <v>2046</v>
      </c>
    </row>
    <row r="6" spans="1:5" ht="17" customHeight="1" x14ac:dyDescent="0.2">
      <c r="A6" s="6" t="s">
        <v>2036</v>
      </c>
      <c r="B6" t="s">
        <v>74</v>
      </c>
      <c r="C6" t="s">
        <v>14</v>
      </c>
      <c r="D6" t="s">
        <v>20</v>
      </c>
      <c r="E6" t="s">
        <v>2037</v>
      </c>
    </row>
    <row r="7" spans="1:5" x14ac:dyDescent="0.2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7" t="s">
        <v>2037</v>
      </c>
      <c r="B19">
        <v>57</v>
      </c>
      <c r="C19">
        <v>364</v>
      </c>
      <c r="D19">
        <v>565</v>
      </c>
      <c r="E19">
        <v>986</v>
      </c>
    </row>
    <row r="35" spans="12:12" ht="19" x14ac:dyDescent="0.25">
      <c r="L35" s="5" t="str">
        <f>IF(G2="successful", E2/H2, "")</f>
        <v/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E0DF-A187-F143-8B18-F4BB47DC0EAE}">
  <sheetPr>
    <tabColor theme="5"/>
  </sheetPr>
  <dimension ref="A1:H13"/>
  <sheetViews>
    <sheetView workbookViewId="0">
      <selection activeCell="K17" sqref="K17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4.1640625" bestFit="1" customWidth="1"/>
    <col min="4" max="4" width="16.33203125" bestFit="1" customWidth="1"/>
    <col min="5" max="5" width="12.33203125" bestFit="1" customWidth="1"/>
    <col min="6" max="6" width="22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2095</v>
      </c>
      <c r="B2">
        <v>30</v>
      </c>
      <c r="C2">
        <v>20</v>
      </c>
      <c r="D2">
        <v>1</v>
      </c>
      <c r="E2">
        <f>SUM(B2:D2)</f>
        <v>51</v>
      </c>
      <c r="F2" s="14">
        <f>(B2/E2)*100%</f>
        <v>0.58823529411764708</v>
      </c>
      <c r="G2" s="14">
        <f>(C2/E2)*100%</f>
        <v>0.39215686274509803</v>
      </c>
      <c r="H2" s="14">
        <f>(D2/E2)*100%</f>
        <v>1.9607843137254902E-2</v>
      </c>
    </row>
    <row r="3" spans="1:8" x14ac:dyDescent="0.2">
      <c r="A3" t="s">
        <v>2094</v>
      </c>
      <c r="B3">
        <v>191</v>
      </c>
      <c r="C3">
        <v>38</v>
      </c>
      <c r="D3">
        <v>2</v>
      </c>
      <c r="E3">
        <f t="shared" ref="E3:E13" si="0">SUM(B3:D3)</f>
        <v>231</v>
      </c>
      <c r="F3" s="14">
        <f t="shared" ref="F3:F13" si="1">(B3/E3)*100%</f>
        <v>0.82683982683982682</v>
      </c>
      <c r="G3" s="14">
        <f t="shared" ref="G3:G13" si="2">(C3/E3)*100%</f>
        <v>0.16450216450216451</v>
      </c>
      <c r="H3" s="14">
        <f t="shared" ref="H3:H13" si="3">(D3/E3)*100%</f>
        <v>8.658008658008658E-3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t="s">
        <v>2105</v>
      </c>
      <c r="B11">
        <v>11</v>
      </c>
      <c r="C11">
        <v>3</v>
      </c>
      <c r="D11"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t="s">
        <v>2103</v>
      </c>
      <c r="B12">
        <v>8</v>
      </c>
      <c r="C12">
        <v>3</v>
      </c>
      <c r="D12"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t="s">
        <v>2104</v>
      </c>
      <c r="B13">
        <v>114</v>
      </c>
      <c r="C13">
        <v>163</v>
      </c>
      <c r="D13"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AB1E-9C67-E64F-8AB3-3C0C79C9C489}">
  <sheetPr>
    <tabColor theme="5"/>
  </sheetPr>
  <dimension ref="A1:L566"/>
  <sheetViews>
    <sheetView workbookViewId="0">
      <selection activeCell="H18" sqref="H18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13" bestFit="1" customWidth="1"/>
    <col min="8" max="8" width="41.6640625" bestFit="1" customWidth="1"/>
    <col min="9" max="9" width="12.6640625" style="12" customWidth="1"/>
    <col min="11" max="11" width="41.6640625" bestFit="1" customWidth="1"/>
    <col min="12" max="12" width="10.83203125" style="12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  <c r="H1" t="s">
        <v>2110</v>
      </c>
      <c r="K1" t="s">
        <v>2111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s="7" t="s">
        <v>2106</v>
      </c>
      <c r="I2" s="13">
        <f>AVERAGE(B2:B566)</f>
        <v>851.14690265486729</v>
      </c>
      <c r="K2" s="7" t="s">
        <v>2106</v>
      </c>
      <c r="L2" s="12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s="7" t="s">
        <v>2107</v>
      </c>
      <c r="I3" s="13">
        <f>MEDIAN(B2:B566)</f>
        <v>201</v>
      </c>
      <c r="K3" s="7" t="s">
        <v>2107</v>
      </c>
      <c r="L3" s="12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s="7" t="s">
        <v>2108</v>
      </c>
      <c r="I4" s="13">
        <f>MIN(B2:B566)</f>
        <v>16</v>
      </c>
      <c r="K4" s="7" t="s">
        <v>2108</v>
      </c>
      <c r="L4" s="12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s="7" t="s">
        <v>2109</v>
      </c>
      <c r="I5" s="13">
        <f>+MAX(B2:B566)</f>
        <v>7295</v>
      </c>
      <c r="K5" s="7" t="s">
        <v>2109</v>
      </c>
      <c r="L5" s="12">
        <f>+MAX(E2:E365)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2112</v>
      </c>
      <c r="I6" s="12">
        <f>_xlfn.VAR.P(B2:B566)</f>
        <v>1603373.7324019109</v>
      </c>
      <c r="K6" t="s">
        <v>2112</v>
      </c>
      <c r="L6" s="12">
        <f>_xlfn.VAR.P(E2:E365)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2113</v>
      </c>
      <c r="I7" s="12">
        <f>_xlfn.STDEV.P(B2:B566)</f>
        <v>1266.2439466397898</v>
      </c>
      <c r="K7" t="s">
        <v>2113</v>
      </c>
      <c r="L7" s="12">
        <f>_xlfn.STDEV.P(E2:E365)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1" priority="9" operator="containsText" text="canceled">
      <formula>NOT(ISERROR(SEARCH("canceled",A2)))</formula>
    </cfRule>
    <cfRule type="colorScale" priority="15">
      <colorScale>
        <cfvo type="formula" val="&quot;Failed&quot;"/>
        <cfvo type="formula" val="&quot;Successful&quot;"/>
        <color rgb="FFFF7128"/>
        <color rgb="FFFFEF9C"/>
      </colorScale>
    </cfRule>
    <cfRule type="containsText" dxfId="10" priority="14" operator="containsText" text="Failed">
      <formula>NOT(ISERROR(SEARCH("Failed",A2)))</formula>
    </cfRule>
    <cfRule type="containsText" dxfId="9" priority="13" operator="containsText" text="Successful">
      <formula>NOT(ISERROR(SEARCH("Successful",A2)))</formula>
    </cfRule>
    <cfRule type="containsText" dxfId="8" priority="12" operator="containsText" text="Live">
      <formula>NOT(ISERROR(SEARCH("Live",A2)))</formula>
    </cfRule>
    <cfRule type="containsText" dxfId="7" priority="11" operator="containsText" text="live">
      <formula>NOT(ISERROR(SEARCH("live",A2)))</formula>
    </cfRule>
    <cfRule type="containsText" dxfId="6" priority="10" operator="containsText" text="Cancelled">
      <formula>NOT(ISERROR(SEARCH("Cancelled",A2)))</formula>
    </cfRule>
    <cfRule type="colorScale" priority="16">
      <colorScale>
        <cfvo type="min"/>
        <cfvo type="max"/>
        <color rgb="FFFF9AA6"/>
        <color rgb="FF97C688"/>
      </colorScale>
    </cfRule>
  </conditionalFormatting>
  <conditionalFormatting sqref="D2:D365">
    <cfRule type="colorScale" priority="8">
      <colorScale>
        <cfvo type="min"/>
        <cfvo type="max"/>
        <color rgb="FFFF9AA6"/>
        <color rgb="FF97C688"/>
      </colorScale>
    </cfRule>
    <cfRule type="colorScale" priority="7">
      <colorScale>
        <cfvo type="formula" val="&quot;Failed&quot;"/>
        <cfvo type="formula" val="&quot;Successful&quot;"/>
        <color rgb="FFFF7128"/>
        <color rgb="FFFFEF9C"/>
      </colorScale>
    </cfRule>
    <cfRule type="containsText" dxfId="5" priority="6" operator="containsText" text="Failed">
      <formula>NOT(ISERROR(SEARCH("Failed",D2)))</formula>
    </cfRule>
    <cfRule type="containsText" dxfId="4" priority="5" operator="containsText" text="Successful">
      <formula>NOT(ISERROR(SEARCH("Successful",D2)))</formula>
    </cfRule>
    <cfRule type="containsText" dxfId="3" priority="4" operator="containsText" text="Live">
      <formula>NOT(ISERROR(SEARCH("Live",D2)))</formula>
    </cfRule>
    <cfRule type="containsText" dxfId="2" priority="3" operator="containsText" text="live">
      <formula>NOT(ISERROR(SEARCH("live",D2)))</formula>
    </cfRule>
    <cfRule type="containsText" dxfId="1" priority="2" operator="containsText" text="Cancelled">
      <formula>NOT(ISERROR(SEARCH("Cancelled",D2)))</formula>
    </cfRule>
    <cfRule type="containsText" dxfId="0" priority="1" operator="containsText" text="canceled">
      <formula>NOT(ISERROR(SEARCH("canceled",D2)))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2023-09-04T12:47:33Z</dcterms:modified>
</cp:coreProperties>
</file>