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32BA49C1-89F9-4C35-AB32-9F681D4062BA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Net Sale" sheetId="4" r:id="rId1"/>
    <sheet name="DB" sheetId="5" r:id="rId2"/>
    <sheet name="Countries" sheetId="6" r:id="rId3"/>
    <sheet name="EU" sheetId="3" r:id="rId4"/>
  </sheets>
  <definedNames>
    <definedName name="_xlnm._FilterDatabase" localSheetId="2" hidden="1">Countries!$J$3:$K$15</definedName>
    <definedName name="_xlnm._FilterDatabase" localSheetId="1" hidden="1">DB!$Q$51:$Q$72</definedName>
    <definedName name="_xlnm.Extract" localSheetId="1">DB!$Q$51:$Q$74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6" l="1"/>
  <c r="C28" i="6"/>
  <c r="C29" i="6"/>
  <c r="C30" i="6"/>
  <c r="D27" i="6"/>
  <c r="D28" i="6"/>
  <c r="D29" i="6"/>
  <c r="D30" i="6"/>
  <c r="E27" i="6"/>
  <c r="E28" i="6"/>
  <c r="E29" i="6"/>
  <c r="E30" i="6"/>
  <c r="H261" i="5"/>
  <c r="H262" i="5"/>
  <c r="H263" i="5"/>
  <c r="H264" i="5"/>
  <c r="H265" i="5"/>
  <c r="H266" i="5"/>
  <c r="H267" i="5"/>
  <c r="I267" i="5" s="1"/>
  <c r="J267" i="5" s="1"/>
  <c r="H268" i="5"/>
  <c r="I268" i="5" s="1"/>
  <c r="J268" i="5" s="1"/>
  <c r="H269" i="5"/>
  <c r="H270" i="5"/>
  <c r="H271" i="5"/>
  <c r="H272" i="5"/>
  <c r="H273" i="5"/>
  <c r="H274" i="5"/>
  <c r="H275" i="5"/>
  <c r="I275" i="5" s="1"/>
  <c r="J275" i="5" s="1"/>
  <c r="H276" i="5"/>
  <c r="I276" i="5" s="1"/>
  <c r="J276" i="5" s="1"/>
  <c r="H277" i="5"/>
  <c r="H278" i="5"/>
  <c r="H279" i="5"/>
  <c r="H280" i="5"/>
  <c r="H281" i="5"/>
  <c r="H282" i="5"/>
  <c r="H283" i="5"/>
  <c r="I283" i="5" s="1"/>
  <c r="J283" i="5" s="1"/>
  <c r="H284" i="5"/>
  <c r="I284" i="5" s="1"/>
  <c r="J284" i="5" s="1"/>
  <c r="H285" i="5"/>
  <c r="H286" i="5"/>
  <c r="H287" i="5"/>
  <c r="H288" i="5"/>
  <c r="H289" i="5"/>
  <c r="H290" i="5"/>
  <c r="H291" i="5"/>
  <c r="I291" i="5" s="1"/>
  <c r="J291" i="5" s="1"/>
  <c r="H292" i="5"/>
  <c r="I292" i="5" s="1"/>
  <c r="J292" i="5" s="1"/>
  <c r="H293" i="5"/>
  <c r="H294" i="5"/>
  <c r="H295" i="5"/>
  <c r="H296" i="5"/>
  <c r="H297" i="5"/>
  <c r="H298" i="5"/>
  <c r="H299" i="5"/>
  <c r="I299" i="5" s="1"/>
  <c r="J299" i="5" s="1"/>
  <c r="H300" i="5"/>
  <c r="I300" i="5" s="1"/>
  <c r="J300" i="5" s="1"/>
  <c r="H301" i="5"/>
  <c r="H302" i="5"/>
  <c r="H303" i="5"/>
  <c r="H304" i="5"/>
  <c r="H305" i="5"/>
  <c r="H306" i="5"/>
  <c r="H307" i="5"/>
  <c r="I307" i="5" s="1"/>
  <c r="J307" i="5" s="1"/>
  <c r="H308" i="5"/>
  <c r="I308" i="5" s="1"/>
  <c r="J308" i="5" s="1"/>
  <c r="H309" i="5"/>
  <c r="H310" i="5"/>
  <c r="H311" i="5"/>
  <c r="H312" i="5"/>
  <c r="H313" i="5"/>
  <c r="H314" i="5"/>
  <c r="H315" i="5"/>
  <c r="I315" i="5" s="1"/>
  <c r="J315" i="5" s="1"/>
  <c r="H316" i="5"/>
  <c r="I316" i="5" s="1"/>
  <c r="J316" i="5" s="1"/>
  <c r="H317" i="5"/>
  <c r="H318" i="5"/>
  <c r="H319" i="5"/>
  <c r="H320" i="5"/>
  <c r="H321" i="5"/>
  <c r="H322" i="5"/>
  <c r="H323" i="5"/>
  <c r="I323" i="5" s="1"/>
  <c r="J323" i="5" s="1"/>
  <c r="H324" i="5"/>
  <c r="I324" i="5" s="1"/>
  <c r="J324" i="5" s="1"/>
  <c r="H325" i="5"/>
  <c r="H326" i="5"/>
  <c r="H327" i="5"/>
  <c r="H328" i="5"/>
  <c r="H329" i="5"/>
  <c r="H330" i="5"/>
  <c r="H331" i="5"/>
  <c r="I331" i="5" s="1"/>
  <c r="J331" i="5" s="1"/>
  <c r="H332" i="5"/>
  <c r="I332" i="5" s="1"/>
  <c r="J332" i="5" s="1"/>
  <c r="H333" i="5"/>
  <c r="H334" i="5"/>
  <c r="H335" i="5"/>
  <c r="H336" i="5"/>
  <c r="H337" i="5"/>
  <c r="H338" i="5"/>
  <c r="H339" i="5"/>
  <c r="I339" i="5" s="1"/>
  <c r="J339" i="5" s="1"/>
  <c r="H340" i="5"/>
  <c r="I340" i="5" s="1"/>
  <c r="J340" i="5" s="1"/>
  <c r="H341" i="5"/>
  <c r="H342" i="5"/>
  <c r="H343" i="5"/>
  <c r="H344" i="5"/>
  <c r="H345" i="5"/>
  <c r="H346" i="5"/>
  <c r="H347" i="5"/>
  <c r="I347" i="5" s="1"/>
  <c r="J347" i="5" s="1"/>
  <c r="H348" i="5"/>
  <c r="I348" i="5" s="1"/>
  <c r="J348" i="5" s="1"/>
  <c r="H349" i="5"/>
  <c r="H350" i="5"/>
  <c r="H351" i="5"/>
  <c r="H352" i="5"/>
  <c r="H353" i="5"/>
  <c r="H354" i="5"/>
  <c r="H355" i="5"/>
  <c r="I355" i="5" s="1"/>
  <c r="J355" i="5" s="1"/>
  <c r="H356" i="5"/>
  <c r="I356" i="5" s="1"/>
  <c r="J356" i="5" s="1"/>
  <c r="H357" i="5"/>
  <c r="H358" i="5"/>
  <c r="H359" i="5"/>
  <c r="H360" i="5"/>
  <c r="H361" i="5"/>
  <c r="H362" i="5"/>
  <c r="H363" i="5"/>
  <c r="I363" i="5" s="1"/>
  <c r="J363" i="5" s="1"/>
  <c r="H364" i="5"/>
  <c r="I364" i="5" s="1"/>
  <c r="J364" i="5" s="1"/>
  <c r="H365" i="5"/>
  <c r="H366" i="5"/>
  <c r="H367" i="5"/>
  <c r="H368" i="5"/>
  <c r="H369" i="5"/>
  <c r="H370" i="5"/>
  <c r="H371" i="5"/>
  <c r="I371" i="5" s="1"/>
  <c r="J371" i="5" s="1"/>
  <c r="H372" i="5"/>
  <c r="I372" i="5" s="1"/>
  <c r="J372" i="5" s="1"/>
  <c r="H373" i="5"/>
  <c r="H374" i="5"/>
  <c r="H375" i="5"/>
  <c r="H376" i="5"/>
  <c r="H377" i="5"/>
  <c r="H378" i="5"/>
  <c r="H379" i="5"/>
  <c r="I379" i="5" s="1"/>
  <c r="J379" i="5" s="1"/>
  <c r="H380" i="5"/>
  <c r="I380" i="5" s="1"/>
  <c r="J380" i="5" s="1"/>
  <c r="H381" i="5"/>
  <c r="H382" i="5"/>
  <c r="H383" i="5"/>
  <c r="H384" i="5"/>
  <c r="H385" i="5"/>
  <c r="H386" i="5"/>
  <c r="H387" i="5"/>
  <c r="I387" i="5" s="1"/>
  <c r="J387" i="5" s="1"/>
  <c r="H388" i="5"/>
  <c r="I388" i="5" s="1"/>
  <c r="J388" i="5" s="1"/>
  <c r="H389" i="5"/>
  <c r="H390" i="5"/>
  <c r="H391" i="5"/>
  <c r="H392" i="5"/>
  <c r="H393" i="5"/>
  <c r="H394" i="5"/>
  <c r="H395" i="5"/>
  <c r="I395" i="5" s="1"/>
  <c r="J395" i="5" s="1"/>
  <c r="H396" i="5"/>
  <c r="I396" i="5" s="1"/>
  <c r="J396" i="5" s="1"/>
  <c r="H397" i="5"/>
  <c r="H398" i="5"/>
  <c r="H399" i="5"/>
  <c r="H400" i="5"/>
  <c r="H401" i="5"/>
  <c r="H402" i="5"/>
  <c r="H403" i="5"/>
  <c r="I403" i="5" s="1"/>
  <c r="J403" i="5" s="1"/>
  <c r="H404" i="5"/>
  <c r="I404" i="5" s="1"/>
  <c r="J404" i="5" s="1"/>
  <c r="H405" i="5"/>
  <c r="H406" i="5"/>
  <c r="H407" i="5"/>
  <c r="H408" i="5"/>
  <c r="H409" i="5"/>
  <c r="H410" i="5"/>
  <c r="H411" i="5"/>
  <c r="I411" i="5" s="1"/>
  <c r="J411" i="5" s="1"/>
  <c r="H412" i="5"/>
  <c r="I412" i="5" s="1"/>
  <c r="J412" i="5" s="1"/>
  <c r="H413" i="5"/>
  <c r="H414" i="5"/>
  <c r="H415" i="5"/>
  <c r="H416" i="5"/>
  <c r="H417" i="5"/>
  <c r="H418" i="5"/>
  <c r="H419" i="5"/>
  <c r="I419" i="5" s="1"/>
  <c r="J419" i="5" s="1"/>
  <c r="H420" i="5"/>
  <c r="I420" i="5" s="1"/>
  <c r="J420" i="5" s="1"/>
  <c r="H421" i="5"/>
  <c r="H422" i="5"/>
  <c r="H423" i="5"/>
  <c r="H424" i="5"/>
  <c r="H425" i="5"/>
  <c r="H426" i="5"/>
  <c r="H427" i="5"/>
  <c r="I427" i="5" s="1"/>
  <c r="J427" i="5" s="1"/>
  <c r="H428" i="5"/>
  <c r="I428" i="5" s="1"/>
  <c r="J428" i="5" s="1"/>
  <c r="H429" i="5"/>
  <c r="H430" i="5"/>
  <c r="H431" i="5"/>
  <c r="H432" i="5"/>
  <c r="H433" i="5"/>
  <c r="H434" i="5"/>
  <c r="H435" i="5"/>
  <c r="I435" i="5" s="1"/>
  <c r="J435" i="5" s="1"/>
  <c r="H436" i="5"/>
  <c r="I436" i="5" s="1"/>
  <c r="J436" i="5" s="1"/>
  <c r="H437" i="5"/>
  <c r="H438" i="5"/>
  <c r="H439" i="5"/>
  <c r="H440" i="5"/>
  <c r="H441" i="5"/>
  <c r="H442" i="5"/>
  <c r="H443" i="5"/>
  <c r="I443" i="5" s="1"/>
  <c r="J443" i="5" s="1"/>
  <c r="H444" i="5"/>
  <c r="I444" i="5" s="1"/>
  <c r="J444" i="5" s="1"/>
  <c r="H445" i="5"/>
  <c r="H446" i="5"/>
  <c r="H447" i="5"/>
  <c r="H448" i="5"/>
  <c r="H449" i="5"/>
  <c r="H450" i="5"/>
  <c r="H451" i="5"/>
  <c r="I451" i="5" s="1"/>
  <c r="J451" i="5" s="1"/>
  <c r="H452" i="5"/>
  <c r="I452" i="5" s="1"/>
  <c r="J452" i="5" s="1"/>
  <c r="H453" i="5"/>
  <c r="H454" i="5"/>
  <c r="H455" i="5"/>
  <c r="H456" i="5"/>
  <c r="H457" i="5"/>
  <c r="H458" i="5"/>
  <c r="H459" i="5"/>
  <c r="I459" i="5" s="1"/>
  <c r="J459" i="5" s="1"/>
  <c r="H460" i="5"/>
  <c r="I460" i="5" s="1"/>
  <c r="J460" i="5" s="1"/>
  <c r="H461" i="5"/>
  <c r="H462" i="5"/>
  <c r="H463" i="5"/>
  <c r="H464" i="5"/>
  <c r="H465" i="5"/>
  <c r="H466" i="5"/>
  <c r="H467" i="5"/>
  <c r="I467" i="5" s="1"/>
  <c r="J467" i="5" s="1"/>
  <c r="H468" i="5"/>
  <c r="I468" i="5" s="1"/>
  <c r="J468" i="5" s="1"/>
  <c r="H469" i="5"/>
  <c r="H470" i="5"/>
  <c r="H471" i="5"/>
  <c r="H472" i="5"/>
  <c r="H473" i="5"/>
  <c r="H474" i="5"/>
  <c r="H475" i="5"/>
  <c r="I475" i="5" s="1"/>
  <c r="J475" i="5" s="1"/>
  <c r="H476" i="5"/>
  <c r="I476" i="5" s="1"/>
  <c r="J476" i="5" s="1"/>
  <c r="H477" i="5"/>
  <c r="H478" i="5"/>
  <c r="H479" i="5"/>
  <c r="H480" i="5"/>
  <c r="H481" i="5"/>
  <c r="H482" i="5"/>
  <c r="H483" i="5"/>
  <c r="I483" i="5" s="1"/>
  <c r="J483" i="5" s="1"/>
  <c r="H484" i="5"/>
  <c r="I484" i="5" s="1"/>
  <c r="J484" i="5" s="1"/>
  <c r="H485" i="5"/>
  <c r="H486" i="5"/>
  <c r="H487" i="5"/>
  <c r="H488" i="5"/>
  <c r="H489" i="5"/>
  <c r="H490" i="5"/>
  <c r="H491" i="5"/>
  <c r="I491" i="5" s="1"/>
  <c r="J491" i="5" s="1"/>
  <c r="H492" i="5"/>
  <c r="I492" i="5" s="1"/>
  <c r="J492" i="5" s="1"/>
  <c r="H493" i="5"/>
  <c r="H494" i="5"/>
  <c r="H495" i="5"/>
  <c r="H496" i="5"/>
  <c r="H497" i="5"/>
  <c r="H498" i="5"/>
  <c r="H499" i="5"/>
  <c r="I499" i="5" s="1"/>
  <c r="J499" i="5" s="1"/>
  <c r="H500" i="5"/>
  <c r="I500" i="5" s="1"/>
  <c r="J500" i="5" s="1"/>
  <c r="H501" i="5"/>
  <c r="H502" i="5"/>
  <c r="H503" i="5"/>
  <c r="H504" i="5"/>
  <c r="H505" i="5"/>
  <c r="H506" i="5"/>
  <c r="H507" i="5"/>
  <c r="I507" i="5" s="1"/>
  <c r="J507" i="5" s="1"/>
  <c r="H508" i="5"/>
  <c r="I508" i="5" s="1"/>
  <c r="J508" i="5" s="1"/>
  <c r="H509" i="5"/>
  <c r="H510" i="5"/>
  <c r="H511" i="5"/>
  <c r="H512" i="5"/>
  <c r="H513" i="5"/>
  <c r="H514" i="5"/>
  <c r="H515" i="5"/>
  <c r="I515" i="5" s="1"/>
  <c r="J515" i="5" s="1"/>
  <c r="H516" i="5"/>
  <c r="I516" i="5" s="1"/>
  <c r="J516" i="5" s="1"/>
  <c r="H517" i="5"/>
  <c r="H518" i="5"/>
  <c r="H519" i="5"/>
  <c r="H520" i="5"/>
  <c r="H521" i="5"/>
  <c r="I261" i="5"/>
  <c r="J261" i="5" s="1"/>
  <c r="I262" i="5"/>
  <c r="J262" i="5" s="1"/>
  <c r="I263" i="5"/>
  <c r="J263" i="5" s="1"/>
  <c r="I264" i="5"/>
  <c r="I265" i="5"/>
  <c r="I266" i="5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I277" i="5"/>
  <c r="J277" i="5" s="1"/>
  <c r="I278" i="5"/>
  <c r="I279" i="5"/>
  <c r="J279" i="5" s="1"/>
  <c r="I280" i="5"/>
  <c r="J280" i="5" s="1"/>
  <c r="I281" i="5"/>
  <c r="J281" i="5" s="1"/>
  <c r="I282" i="5"/>
  <c r="J282" i="5" s="1"/>
  <c r="I285" i="5"/>
  <c r="J285" i="5" s="1"/>
  <c r="I286" i="5"/>
  <c r="I287" i="5"/>
  <c r="I288" i="5"/>
  <c r="J288" i="5" s="1"/>
  <c r="I289" i="5"/>
  <c r="J289" i="5" s="1"/>
  <c r="I290" i="5"/>
  <c r="I293" i="5"/>
  <c r="J293" i="5" s="1"/>
  <c r="I294" i="5"/>
  <c r="J294" i="5" s="1"/>
  <c r="I295" i="5"/>
  <c r="J295" i="5" s="1"/>
  <c r="I296" i="5"/>
  <c r="I297" i="5"/>
  <c r="J297" i="5" s="1"/>
  <c r="I298" i="5"/>
  <c r="J298" i="5" s="1"/>
  <c r="I301" i="5"/>
  <c r="J301" i="5" s="1"/>
  <c r="I302" i="5"/>
  <c r="I303" i="5"/>
  <c r="J303" i="5" s="1"/>
  <c r="I304" i="5"/>
  <c r="J304" i="5" s="1"/>
  <c r="I305" i="5"/>
  <c r="J305" i="5" s="1"/>
  <c r="I306" i="5"/>
  <c r="I309" i="5"/>
  <c r="J309" i="5" s="1"/>
  <c r="I310" i="5"/>
  <c r="I311" i="5"/>
  <c r="I312" i="5"/>
  <c r="I313" i="5"/>
  <c r="J313" i="5" s="1"/>
  <c r="I314" i="5"/>
  <c r="J314" i="5" s="1"/>
  <c r="I317" i="5"/>
  <c r="J317" i="5" s="1"/>
  <c r="I318" i="5"/>
  <c r="I319" i="5"/>
  <c r="I320" i="5"/>
  <c r="I321" i="5"/>
  <c r="I322" i="5"/>
  <c r="J322" i="5" s="1"/>
  <c r="I325" i="5"/>
  <c r="J325" i="5" s="1"/>
  <c r="I326" i="5"/>
  <c r="J326" i="5" s="1"/>
  <c r="I327" i="5"/>
  <c r="J327" i="5" s="1"/>
  <c r="I328" i="5"/>
  <c r="I329" i="5"/>
  <c r="I330" i="5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I341" i="5"/>
  <c r="J341" i="5" s="1"/>
  <c r="I342" i="5"/>
  <c r="I343" i="5"/>
  <c r="J343" i="5" s="1"/>
  <c r="I344" i="5"/>
  <c r="J344" i="5" s="1"/>
  <c r="I345" i="5"/>
  <c r="J345" i="5" s="1"/>
  <c r="I346" i="5"/>
  <c r="J346" i="5" s="1"/>
  <c r="I349" i="5"/>
  <c r="J349" i="5" s="1"/>
  <c r="I350" i="5"/>
  <c r="I351" i="5"/>
  <c r="I352" i="5"/>
  <c r="J352" i="5" s="1"/>
  <c r="I353" i="5"/>
  <c r="J353" i="5" s="1"/>
  <c r="I354" i="5"/>
  <c r="J354" i="5" s="1"/>
  <c r="I357" i="5"/>
  <c r="J357" i="5" s="1"/>
  <c r="I358" i="5"/>
  <c r="J358" i="5" s="1"/>
  <c r="I359" i="5"/>
  <c r="J359" i="5" s="1"/>
  <c r="I360" i="5"/>
  <c r="I361" i="5"/>
  <c r="J361" i="5" s="1"/>
  <c r="I362" i="5"/>
  <c r="J362" i="5" s="1"/>
  <c r="I365" i="5"/>
  <c r="J365" i="5" s="1"/>
  <c r="I366" i="5"/>
  <c r="J366" i="5" s="1"/>
  <c r="I367" i="5"/>
  <c r="J367" i="5" s="1"/>
  <c r="I368" i="5"/>
  <c r="J368" i="5" s="1"/>
  <c r="I369" i="5"/>
  <c r="J369" i="5" s="1"/>
  <c r="I370" i="5"/>
  <c r="J370" i="5" s="1"/>
  <c r="I373" i="5"/>
  <c r="J373" i="5" s="1"/>
  <c r="I374" i="5"/>
  <c r="I375" i="5"/>
  <c r="I376" i="5"/>
  <c r="J376" i="5" s="1"/>
  <c r="I377" i="5"/>
  <c r="J377" i="5" s="1"/>
  <c r="I378" i="5"/>
  <c r="J378" i="5" s="1"/>
  <c r="I381" i="5"/>
  <c r="J381" i="5" s="1"/>
  <c r="I382" i="5"/>
  <c r="I383" i="5"/>
  <c r="I384" i="5"/>
  <c r="I385" i="5"/>
  <c r="I386" i="5"/>
  <c r="J386" i="5" s="1"/>
  <c r="I389" i="5"/>
  <c r="J389" i="5" s="1"/>
  <c r="I390" i="5"/>
  <c r="J390" i="5" s="1"/>
  <c r="I391" i="5"/>
  <c r="J391" i="5" s="1"/>
  <c r="I392" i="5"/>
  <c r="I393" i="5"/>
  <c r="J393" i="5" s="1"/>
  <c r="I394" i="5"/>
  <c r="I397" i="5"/>
  <c r="J397" i="5" s="1"/>
  <c r="I398" i="5"/>
  <c r="J398" i="5" s="1"/>
  <c r="I399" i="5"/>
  <c r="J399" i="5" s="1"/>
  <c r="I400" i="5"/>
  <c r="I401" i="5"/>
  <c r="J401" i="5" s="1"/>
  <c r="I402" i="5"/>
  <c r="I405" i="5"/>
  <c r="J405" i="5" s="1"/>
  <c r="I406" i="5"/>
  <c r="I407" i="5"/>
  <c r="J407" i="5" s="1"/>
  <c r="I408" i="5"/>
  <c r="J408" i="5" s="1"/>
  <c r="I409" i="5"/>
  <c r="J409" i="5" s="1"/>
  <c r="I410" i="5"/>
  <c r="J410" i="5" s="1"/>
  <c r="I413" i="5"/>
  <c r="J413" i="5" s="1"/>
  <c r="I414" i="5"/>
  <c r="I415" i="5"/>
  <c r="J415" i="5" s="1"/>
  <c r="I416" i="5"/>
  <c r="J416" i="5" s="1"/>
  <c r="I417" i="5"/>
  <c r="J417" i="5" s="1"/>
  <c r="I418" i="5"/>
  <c r="J418" i="5" s="1"/>
  <c r="I421" i="5"/>
  <c r="J421" i="5" s="1"/>
  <c r="I422" i="5"/>
  <c r="J422" i="5" s="1"/>
  <c r="I423" i="5"/>
  <c r="J423" i="5" s="1"/>
  <c r="I424" i="5"/>
  <c r="I425" i="5"/>
  <c r="J425" i="5" s="1"/>
  <c r="I426" i="5"/>
  <c r="J426" i="5" s="1"/>
  <c r="I429" i="5"/>
  <c r="J429" i="5" s="1"/>
  <c r="I430" i="5"/>
  <c r="J430" i="5" s="1"/>
  <c r="I431" i="5"/>
  <c r="J431" i="5" s="1"/>
  <c r="I432" i="5"/>
  <c r="J432" i="5" s="1"/>
  <c r="I433" i="5"/>
  <c r="J433" i="5" s="1"/>
  <c r="I434" i="5"/>
  <c r="J434" i="5" s="1"/>
  <c r="I437" i="5"/>
  <c r="J437" i="5" s="1"/>
  <c r="I438" i="5"/>
  <c r="I439" i="5"/>
  <c r="I440" i="5"/>
  <c r="I441" i="5"/>
  <c r="J441" i="5" s="1"/>
  <c r="I442" i="5"/>
  <c r="J442" i="5" s="1"/>
  <c r="I445" i="5"/>
  <c r="J445" i="5" s="1"/>
  <c r="I446" i="5"/>
  <c r="I447" i="5"/>
  <c r="I448" i="5"/>
  <c r="I449" i="5"/>
  <c r="I450" i="5"/>
  <c r="I453" i="5"/>
  <c r="J453" i="5" s="1"/>
  <c r="I454" i="5"/>
  <c r="J454" i="5" s="1"/>
  <c r="I455" i="5"/>
  <c r="J455" i="5" s="1"/>
  <c r="I456" i="5"/>
  <c r="I457" i="5"/>
  <c r="I458" i="5"/>
  <c r="J458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I485" i="5"/>
  <c r="J485" i="5" s="1"/>
  <c r="I486" i="5"/>
  <c r="J486" i="5" s="1"/>
  <c r="I487" i="5"/>
  <c r="J487" i="5" s="1"/>
  <c r="I488" i="5"/>
  <c r="I489" i="5"/>
  <c r="J489" i="5" s="1"/>
  <c r="I490" i="5"/>
  <c r="J490" i="5" s="1"/>
  <c r="I493" i="5"/>
  <c r="J493" i="5" s="1"/>
  <c r="I494" i="5"/>
  <c r="I495" i="5"/>
  <c r="J495" i="5" s="1"/>
  <c r="I496" i="5"/>
  <c r="J496" i="5" s="1"/>
  <c r="I497" i="5"/>
  <c r="J497" i="5" s="1"/>
  <c r="I498" i="5"/>
  <c r="J498" i="5" s="1"/>
  <c r="I501" i="5"/>
  <c r="I502" i="5"/>
  <c r="J502" i="5" s="1"/>
  <c r="I503" i="5"/>
  <c r="I504" i="5"/>
  <c r="J504" i="5" s="1"/>
  <c r="I505" i="5"/>
  <c r="J505" i="5" s="1"/>
  <c r="I506" i="5"/>
  <c r="J506" i="5" s="1"/>
  <c r="I509" i="5"/>
  <c r="J509" i="5" s="1"/>
  <c r="I510" i="5"/>
  <c r="J510" i="5" s="1"/>
  <c r="I511" i="5"/>
  <c r="I512" i="5"/>
  <c r="I513" i="5"/>
  <c r="I514" i="5"/>
  <c r="I517" i="5"/>
  <c r="J517" i="5" s="1"/>
  <c r="I518" i="5"/>
  <c r="J518" i="5" s="1"/>
  <c r="I519" i="5"/>
  <c r="J519" i="5" s="1"/>
  <c r="I520" i="5"/>
  <c r="I521" i="5"/>
  <c r="J521" i="5" s="1"/>
  <c r="J264" i="5"/>
  <c r="J265" i="5"/>
  <c r="J266" i="5"/>
  <c r="J274" i="5"/>
  <c r="J278" i="5"/>
  <c r="J286" i="5"/>
  <c r="J287" i="5"/>
  <c r="J290" i="5"/>
  <c r="J296" i="5"/>
  <c r="J302" i="5"/>
  <c r="J306" i="5"/>
  <c r="J310" i="5"/>
  <c r="J311" i="5"/>
  <c r="J312" i="5"/>
  <c r="J318" i="5"/>
  <c r="J319" i="5"/>
  <c r="J320" i="5"/>
  <c r="J321" i="5"/>
  <c r="J328" i="5"/>
  <c r="J329" i="5"/>
  <c r="J330" i="5"/>
  <c r="J338" i="5"/>
  <c r="J342" i="5"/>
  <c r="J350" i="5"/>
  <c r="J351" i="5"/>
  <c r="J360" i="5"/>
  <c r="J374" i="5"/>
  <c r="J375" i="5"/>
  <c r="J382" i="5"/>
  <c r="J383" i="5"/>
  <c r="J384" i="5"/>
  <c r="J385" i="5"/>
  <c r="J392" i="5"/>
  <c r="J394" i="5"/>
  <c r="J400" i="5"/>
  <c r="J402" i="5"/>
  <c r="J406" i="5"/>
  <c r="J414" i="5"/>
  <c r="J424" i="5"/>
  <c r="J438" i="5"/>
  <c r="J439" i="5"/>
  <c r="J440" i="5"/>
  <c r="J446" i="5"/>
  <c r="J447" i="5"/>
  <c r="J448" i="5"/>
  <c r="J449" i="5"/>
  <c r="J450" i="5"/>
  <c r="J456" i="5"/>
  <c r="J457" i="5"/>
  <c r="J466" i="5"/>
  <c r="J482" i="5"/>
  <c r="J488" i="5"/>
  <c r="J494" i="5"/>
  <c r="J501" i="5"/>
  <c r="J503" i="5"/>
  <c r="J511" i="5"/>
  <c r="J512" i="5"/>
  <c r="J513" i="5"/>
  <c r="J514" i="5"/>
  <c r="J520" i="5"/>
  <c r="M6" i="4"/>
  <c r="L6" i="4"/>
  <c r="K6" i="4"/>
  <c r="M4" i="4"/>
  <c r="L4" i="4"/>
  <c r="K4" i="4"/>
  <c r="F3" i="4"/>
  <c r="I7" i="4"/>
  <c r="I10" i="4" l="1"/>
  <c r="H249" i="5"/>
  <c r="I249" i="5" s="1"/>
  <c r="J249" i="5" s="1"/>
  <c r="H250" i="5"/>
  <c r="I250" i="5" s="1"/>
  <c r="J250" i="5" s="1"/>
  <c r="H251" i="5"/>
  <c r="I251" i="5" s="1"/>
  <c r="J251" i="5" s="1"/>
  <c r="H252" i="5"/>
  <c r="I252" i="5" s="1"/>
  <c r="J252" i="5" s="1"/>
  <c r="H253" i="5"/>
  <c r="I253" i="5" s="1"/>
  <c r="J253" i="5" s="1"/>
  <c r="H254" i="5"/>
  <c r="I254" i="5" s="1"/>
  <c r="J254" i="5" s="1"/>
  <c r="H255" i="5"/>
  <c r="I255" i="5" s="1"/>
  <c r="J255" i="5" s="1"/>
  <c r="H256" i="5"/>
  <c r="I256" i="5" s="1"/>
  <c r="J256" i="5" s="1"/>
  <c r="H257" i="5"/>
  <c r="I257" i="5" s="1"/>
  <c r="J257" i="5" s="1"/>
  <c r="H258" i="5"/>
  <c r="I258" i="5" s="1"/>
  <c r="J258" i="5" s="1"/>
  <c r="H259" i="5"/>
  <c r="I259" i="5" s="1"/>
  <c r="J259" i="5" s="1"/>
  <c r="H260" i="5"/>
  <c r="I260" i="5" s="1"/>
  <c r="J260" i="5" s="1"/>
  <c r="E18" i="6" l="1"/>
  <c r="E19" i="6"/>
  <c r="E20" i="6"/>
  <c r="E21" i="6"/>
  <c r="E22" i="6"/>
  <c r="E23" i="6"/>
  <c r="E24" i="6"/>
  <c r="E25" i="6"/>
  <c r="E26" i="6"/>
  <c r="I9" i="4"/>
  <c r="H76" i="5"/>
  <c r="I76" i="5" s="1"/>
  <c r="J76" i="5" s="1"/>
  <c r="H77" i="5"/>
  <c r="I77" i="5" s="1"/>
  <c r="J77" i="5" s="1"/>
  <c r="H78" i="5"/>
  <c r="I78" i="5" s="1"/>
  <c r="J78" i="5" s="1"/>
  <c r="H79" i="5"/>
  <c r="I79" i="5" s="1"/>
  <c r="J79" i="5" s="1"/>
  <c r="H80" i="5"/>
  <c r="I80" i="5" s="1"/>
  <c r="J80" i="5" s="1"/>
  <c r="H81" i="5"/>
  <c r="H82" i="5"/>
  <c r="H83" i="5"/>
  <c r="I83" i="5" s="1"/>
  <c r="J83" i="5" s="1"/>
  <c r="H84" i="5"/>
  <c r="H85" i="5"/>
  <c r="I85" i="5" s="1"/>
  <c r="J85" i="5" s="1"/>
  <c r="H86" i="5"/>
  <c r="I86" i="5" s="1"/>
  <c r="J86" i="5" s="1"/>
  <c r="H87" i="5"/>
  <c r="I87" i="5" s="1"/>
  <c r="J87" i="5" s="1"/>
  <c r="H88" i="5"/>
  <c r="I88" i="5" s="1"/>
  <c r="J88" i="5" s="1"/>
  <c r="H89" i="5"/>
  <c r="I89" i="5" s="1"/>
  <c r="J89" i="5" s="1"/>
  <c r="H90" i="5"/>
  <c r="H91" i="5"/>
  <c r="I91" i="5" s="1"/>
  <c r="J91" i="5" s="1"/>
  <c r="H92" i="5"/>
  <c r="H93" i="5"/>
  <c r="I93" i="5" s="1"/>
  <c r="J93" i="5" s="1"/>
  <c r="H94" i="5"/>
  <c r="I94" i="5" s="1"/>
  <c r="J94" i="5" s="1"/>
  <c r="H95" i="5"/>
  <c r="I95" i="5" s="1"/>
  <c r="J95" i="5" s="1"/>
  <c r="H96" i="5"/>
  <c r="I96" i="5" s="1"/>
  <c r="J96" i="5" s="1"/>
  <c r="H97" i="5"/>
  <c r="I97" i="5" s="1"/>
  <c r="J97" i="5" s="1"/>
  <c r="H98" i="5"/>
  <c r="H99" i="5"/>
  <c r="I99" i="5" s="1"/>
  <c r="J99" i="5" s="1"/>
  <c r="H100" i="5"/>
  <c r="I100" i="5" s="1"/>
  <c r="J100" i="5" s="1"/>
  <c r="H101" i="5"/>
  <c r="I101" i="5" s="1"/>
  <c r="J101" i="5" s="1"/>
  <c r="H102" i="5"/>
  <c r="I102" i="5" s="1"/>
  <c r="J102" i="5" s="1"/>
  <c r="H103" i="5"/>
  <c r="I103" i="5" s="1"/>
  <c r="J103" i="5" s="1"/>
  <c r="H104" i="5"/>
  <c r="I104" i="5" s="1"/>
  <c r="J104" i="5" s="1"/>
  <c r="H105" i="5"/>
  <c r="I105" i="5" s="1"/>
  <c r="J105" i="5" s="1"/>
  <c r="H106" i="5"/>
  <c r="H107" i="5"/>
  <c r="I107" i="5" s="1"/>
  <c r="J107" i="5" s="1"/>
  <c r="H108" i="5"/>
  <c r="H109" i="5"/>
  <c r="I109" i="5" s="1"/>
  <c r="J109" i="5" s="1"/>
  <c r="H110" i="5"/>
  <c r="I110" i="5" s="1"/>
  <c r="J110" i="5" s="1"/>
  <c r="H111" i="5"/>
  <c r="I111" i="5" s="1"/>
  <c r="J111" i="5" s="1"/>
  <c r="H112" i="5"/>
  <c r="I112" i="5" s="1"/>
  <c r="J112" i="5" s="1"/>
  <c r="H113" i="5"/>
  <c r="I113" i="5" s="1"/>
  <c r="J113" i="5" s="1"/>
  <c r="H114" i="5"/>
  <c r="H115" i="5"/>
  <c r="I115" i="5" s="1"/>
  <c r="J115" i="5" s="1"/>
  <c r="H116" i="5"/>
  <c r="I116" i="5" s="1"/>
  <c r="J116" i="5" s="1"/>
  <c r="H117" i="5"/>
  <c r="I117" i="5" s="1"/>
  <c r="J117" i="5" s="1"/>
  <c r="H118" i="5"/>
  <c r="I118" i="5" s="1"/>
  <c r="J118" i="5" s="1"/>
  <c r="H119" i="5"/>
  <c r="I119" i="5" s="1"/>
  <c r="J119" i="5" s="1"/>
  <c r="H120" i="5"/>
  <c r="I120" i="5" s="1"/>
  <c r="J120" i="5" s="1"/>
  <c r="H121" i="5"/>
  <c r="I121" i="5" s="1"/>
  <c r="J121" i="5" s="1"/>
  <c r="H122" i="5"/>
  <c r="H123" i="5"/>
  <c r="I123" i="5" s="1"/>
  <c r="J123" i="5" s="1"/>
  <c r="H124" i="5"/>
  <c r="I124" i="5" s="1"/>
  <c r="J124" i="5" s="1"/>
  <c r="H125" i="5"/>
  <c r="I125" i="5" s="1"/>
  <c r="J125" i="5" s="1"/>
  <c r="H126" i="5"/>
  <c r="I126" i="5" s="1"/>
  <c r="J126" i="5" s="1"/>
  <c r="H127" i="5"/>
  <c r="I127" i="5" s="1"/>
  <c r="J127" i="5" s="1"/>
  <c r="H128" i="5"/>
  <c r="I128" i="5" s="1"/>
  <c r="J128" i="5" s="1"/>
  <c r="H129" i="5"/>
  <c r="I129" i="5" s="1"/>
  <c r="J129" i="5" s="1"/>
  <c r="H130" i="5"/>
  <c r="H131" i="5"/>
  <c r="I131" i="5" s="1"/>
  <c r="J131" i="5" s="1"/>
  <c r="H132" i="5"/>
  <c r="H133" i="5"/>
  <c r="H134" i="5"/>
  <c r="I134" i="5" s="1"/>
  <c r="J134" i="5" s="1"/>
  <c r="H135" i="5"/>
  <c r="I135" i="5" s="1"/>
  <c r="J135" i="5" s="1"/>
  <c r="H136" i="5"/>
  <c r="I136" i="5" s="1"/>
  <c r="J136" i="5" s="1"/>
  <c r="H137" i="5"/>
  <c r="I137" i="5" s="1"/>
  <c r="J137" i="5" s="1"/>
  <c r="H138" i="5"/>
  <c r="H139" i="5"/>
  <c r="I139" i="5" s="1"/>
  <c r="J139" i="5" s="1"/>
  <c r="H140" i="5"/>
  <c r="I140" i="5" s="1"/>
  <c r="J140" i="5" s="1"/>
  <c r="H141" i="5"/>
  <c r="H142" i="5"/>
  <c r="I142" i="5" s="1"/>
  <c r="J142" i="5" s="1"/>
  <c r="H143" i="5"/>
  <c r="I143" i="5" s="1"/>
  <c r="J143" i="5" s="1"/>
  <c r="H144" i="5"/>
  <c r="I144" i="5" s="1"/>
  <c r="J144" i="5" s="1"/>
  <c r="H145" i="5"/>
  <c r="I145" i="5" s="1"/>
  <c r="J145" i="5" s="1"/>
  <c r="H146" i="5"/>
  <c r="H147" i="5"/>
  <c r="I147" i="5" s="1"/>
  <c r="J147" i="5" s="1"/>
  <c r="H148" i="5"/>
  <c r="I148" i="5" s="1"/>
  <c r="J148" i="5" s="1"/>
  <c r="H149" i="5"/>
  <c r="I149" i="5" s="1"/>
  <c r="J149" i="5" s="1"/>
  <c r="H150" i="5"/>
  <c r="I150" i="5" s="1"/>
  <c r="J150" i="5" s="1"/>
  <c r="H151" i="5"/>
  <c r="I151" i="5" s="1"/>
  <c r="J151" i="5" s="1"/>
  <c r="H152" i="5"/>
  <c r="I152" i="5" s="1"/>
  <c r="J152" i="5" s="1"/>
  <c r="H153" i="5"/>
  <c r="I153" i="5" s="1"/>
  <c r="J153" i="5" s="1"/>
  <c r="H154" i="5"/>
  <c r="H155" i="5"/>
  <c r="I155" i="5" s="1"/>
  <c r="J155" i="5" s="1"/>
  <c r="H156" i="5"/>
  <c r="I156" i="5" s="1"/>
  <c r="J156" i="5" s="1"/>
  <c r="H157" i="5"/>
  <c r="I157" i="5" s="1"/>
  <c r="J157" i="5" s="1"/>
  <c r="H158" i="5"/>
  <c r="I158" i="5" s="1"/>
  <c r="J158" i="5" s="1"/>
  <c r="H159" i="5"/>
  <c r="I159" i="5" s="1"/>
  <c r="J159" i="5" s="1"/>
  <c r="H160" i="5"/>
  <c r="I160" i="5" s="1"/>
  <c r="J160" i="5" s="1"/>
  <c r="H161" i="5"/>
  <c r="I161" i="5" s="1"/>
  <c r="J161" i="5" s="1"/>
  <c r="H162" i="5"/>
  <c r="H163" i="5"/>
  <c r="I163" i="5" s="1"/>
  <c r="J163" i="5" s="1"/>
  <c r="H164" i="5"/>
  <c r="H165" i="5"/>
  <c r="H166" i="5"/>
  <c r="I166" i="5" s="1"/>
  <c r="J166" i="5" s="1"/>
  <c r="H167" i="5"/>
  <c r="I167" i="5" s="1"/>
  <c r="J167" i="5" s="1"/>
  <c r="H168" i="5"/>
  <c r="I168" i="5" s="1"/>
  <c r="J168" i="5" s="1"/>
  <c r="H169" i="5"/>
  <c r="I169" i="5" s="1"/>
  <c r="J169" i="5" s="1"/>
  <c r="H170" i="5"/>
  <c r="H171" i="5"/>
  <c r="I171" i="5" s="1"/>
  <c r="J171" i="5" s="1"/>
  <c r="H172" i="5"/>
  <c r="I172" i="5" s="1"/>
  <c r="J172" i="5" s="1"/>
  <c r="H173" i="5"/>
  <c r="H174" i="5"/>
  <c r="I174" i="5" s="1"/>
  <c r="J174" i="5" s="1"/>
  <c r="H175" i="5"/>
  <c r="I175" i="5" s="1"/>
  <c r="J175" i="5" s="1"/>
  <c r="H176" i="5"/>
  <c r="I176" i="5" s="1"/>
  <c r="J176" i="5" s="1"/>
  <c r="H177" i="5"/>
  <c r="I177" i="5" s="1"/>
  <c r="J177" i="5" s="1"/>
  <c r="H178" i="5"/>
  <c r="H179" i="5"/>
  <c r="I179" i="5" s="1"/>
  <c r="J179" i="5" s="1"/>
  <c r="H180" i="5"/>
  <c r="I180" i="5" s="1"/>
  <c r="J180" i="5" s="1"/>
  <c r="H181" i="5"/>
  <c r="I181" i="5" s="1"/>
  <c r="J181" i="5" s="1"/>
  <c r="H182" i="5"/>
  <c r="I182" i="5" s="1"/>
  <c r="J182" i="5" s="1"/>
  <c r="H183" i="5"/>
  <c r="I183" i="5" s="1"/>
  <c r="J183" i="5" s="1"/>
  <c r="H184" i="5"/>
  <c r="I184" i="5" s="1"/>
  <c r="J184" i="5" s="1"/>
  <c r="H185" i="5"/>
  <c r="I185" i="5" s="1"/>
  <c r="J185" i="5" s="1"/>
  <c r="H186" i="5"/>
  <c r="H187" i="5"/>
  <c r="I187" i="5" s="1"/>
  <c r="J187" i="5" s="1"/>
  <c r="H188" i="5"/>
  <c r="I188" i="5" s="1"/>
  <c r="J188" i="5" s="1"/>
  <c r="H189" i="5"/>
  <c r="I189" i="5" s="1"/>
  <c r="J189" i="5" s="1"/>
  <c r="H190" i="5"/>
  <c r="I190" i="5" s="1"/>
  <c r="J190" i="5" s="1"/>
  <c r="H191" i="5"/>
  <c r="I191" i="5" s="1"/>
  <c r="J191" i="5" s="1"/>
  <c r="H192" i="5"/>
  <c r="I192" i="5" s="1"/>
  <c r="J192" i="5" s="1"/>
  <c r="H193" i="5"/>
  <c r="I193" i="5" s="1"/>
  <c r="J193" i="5" s="1"/>
  <c r="H194" i="5"/>
  <c r="H195" i="5"/>
  <c r="I195" i="5" s="1"/>
  <c r="J195" i="5" s="1"/>
  <c r="H196" i="5"/>
  <c r="I196" i="5" s="1"/>
  <c r="J196" i="5" s="1"/>
  <c r="H197" i="5"/>
  <c r="I197" i="5" s="1"/>
  <c r="J197" i="5" s="1"/>
  <c r="H198" i="5"/>
  <c r="I198" i="5" s="1"/>
  <c r="J198" i="5" s="1"/>
  <c r="H199" i="5"/>
  <c r="I199" i="5" s="1"/>
  <c r="J199" i="5" s="1"/>
  <c r="H200" i="5"/>
  <c r="I200" i="5" s="1"/>
  <c r="J200" i="5" s="1"/>
  <c r="H201" i="5"/>
  <c r="I201" i="5" s="1"/>
  <c r="J201" i="5" s="1"/>
  <c r="H202" i="5"/>
  <c r="I202" i="5" s="1"/>
  <c r="J202" i="5" s="1"/>
  <c r="H203" i="5"/>
  <c r="I203" i="5" s="1"/>
  <c r="J203" i="5" s="1"/>
  <c r="H204" i="5"/>
  <c r="I204" i="5" s="1"/>
  <c r="J204" i="5" s="1"/>
  <c r="H205" i="5"/>
  <c r="I205" i="5" s="1"/>
  <c r="J205" i="5" s="1"/>
  <c r="H206" i="5"/>
  <c r="I206" i="5" s="1"/>
  <c r="J206" i="5" s="1"/>
  <c r="H207" i="5"/>
  <c r="I207" i="5" s="1"/>
  <c r="J207" i="5" s="1"/>
  <c r="H208" i="5"/>
  <c r="I208" i="5" s="1"/>
  <c r="J208" i="5" s="1"/>
  <c r="H209" i="5"/>
  <c r="I209" i="5" s="1"/>
  <c r="J209" i="5" s="1"/>
  <c r="H210" i="5"/>
  <c r="H211" i="5"/>
  <c r="I211" i="5" s="1"/>
  <c r="J211" i="5" s="1"/>
  <c r="H212" i="5"/>
  <c r="I212" i="5" s="1"/>
  <c r="J212" i="5" s="1"/>
  <c r="H213" i="5"/>
  <c r="I213" i="5" s="1"/>
  <c r="J213" i="5" s="1"/>
  <c r="H214" i="5"/>
  <c r="I214" i="5" s="1"/>
  <c r="J214" i="5" s="1"/>
  <c r="H215" i="5"/>
  <c r="I215" i="5" s="1"/>
  <c r="J215" i="5" s="1"/>
  <c r="H216" i="5"/>
  <c r="I216" i="5" s="1"/>
  <c r="J216" i="5" s="1"/>
  <c r="H217" i="5"/>
  <c r="I217" i="5" s="1"/>
  <c r="J217" i="5" s="1"/>
  <c r="H218" i="5"/>
  <c r="I218" i="5" s="1"/>
  <c r="J218" i="5" s="1"/>
  <c r="H219" i="5"/>
  <c r="I219" i="5" s="1"/>
  <c r="J219" i="5" s="1"/>
  <c r="H220" i="5"/>
  <c r="I220" i="5" s="1"/>
  <c r="J220" i="5" s="1"/>
  <c r="H221" i="5"/>
  <c r="I221" i="5" s="1"/>
  <c r="J221" i="5" s="1"/>
  <c r="H222" i="5"/>
  <c r="I222" i="5" s="1"/>
  <c r="J222" i="5" s="1"/>
  <c r="H223" i="5"/>
  <c r="I223" i="5" s="1"/>
  <c r="J223" i="5" s="1"/>
  <c r="H224" i="5"/>
  <c r="I224" i="5" s="1"/>
  <c r="J224" i="5" s="1"/>
  <c r="H225" i="5"/>
  <c r="I225" i="5" s="1"/>
  <c r="J225" i="5" s="1"/>
  <c r="H226" i="5"/>
  <c r="I226" i="5" s="1"/>
  <c r="J226" i="5" s="1"/>
  <c r="H227" i="5"/>
  <c r="I227" i="5" s="1"/>
  <c r="J227" i="5" s="1"/>
  <c r="H228" i="5"/>
  <c r="I228" i="5" s="1"/>
  <c r="J228" i="5" s="1"/>
  <c r="H229" i="5"/>
  <c r="I229" i="5" s="1"/>
  <c r="J229" i="5" s="1"/>
  <c r="H230" i="5"/>
  <c r="I230" i="5" s="1"/>
  <c r="J230" i="5" s="1"/>
  <c r="H231" i="5"/>
  <c r="I231" i="5" s="1"/>
  <c r="J231" i="5" s="1"/>
  <c r="H232" i="5"/>
  <c r="I232" i="5" s="1"/>
  <c r="J232" i="5" s="1"/>
  <c r="H233" i="5"/>
  <c r="I233" i="5" s="1"/>
  <c r="J233" i="5" s="1"/>
  <c r="H234" i="5"/>
  <c r="I234" i="5" s="1"/>
  <c r="J234" i="5" s="1"/>
  <c r="H235" i="5"/>
  <c r="I235" i="5" s="1"/>
  <c r="J235" i="5" s="1"/>
  <c r="H236" i="5"/>
  <c r="I236" i="5" s="1"/>
  <c r="J236" i="5" s="1"/>
  <c r="H237" i="5"/>
  <c r="I237" i="5" s="1"/>
  <c r="J237" i="5" s="1"/>
  <c r="H238" i="5"/>
  <c r="I238" i="5" s="1"/>
  <c r="J238" i="5" s="1"/>
  <c r="H239" i="5"/>
  <c r="I239" i="5" s="1"/>
  <c r="J239" i="5" s="1"/>
  <c r="H240" i="5"/>
  <c r="I240" i="5" s="1"/>
  <c r="J240" i="5" s="1"/>
  <c r="H241" i="5"/>
  <c r="I241" i="5" s="1"/>
  <c r="J241" i="5" s="1"/>
  <c r="H242" i="5"/>
  <c r="I242" i="5" s="1"/>
  <c r="J242" i="5" s="1"/>
  <c r="H243" i="5"/>
  <c r="I243" i="5" s="1"/>
  <c r="J243" i="5" s="1"/>
  <c r="H244" i="5"/>
  <c r="I244" i="5" s="1"/>
  <c r="J244" i="5" s="1"/>
  <c r="H245" i="5"/>
  <c r="I245" i="5" s="1"/>
  <c r="J245" i="5" s="1"/>
  <c r="H246" i="5"/>
  <c r="I246" i="5" s="1"/>
  <c r="J246" i="5" s="1"/>
  <c r="H247" i="5"/>
  <c r="I247" i="5" s="1"/>
  <c r="J247" i="5" s="1"/>
  <c r="H248" i="5"/>
  <c r="I248" i="5" s="1"/>
  <c r="J248" i="5" s="1"/>
  <c r="I81" i="5"/>
  <c r="J81" i="5" s="1"/>
  <c r="I82" i="5"/>
  <c r="J82" i="5" s="1"/>
  <c r="I84" i="5"/>
  <c r="J84" i="5" s="1"/>
  <c r="I90" i="5"/>
  <c r="J90" i="5" s="1"/>
  <c r="I92" i="5"/>
  <c r="J92" i="5" s="1"/>
  <c r="I98" i="5"/>
  <c r="J98" i="5" s="1"/>
  <c r="I106" i="5"/>
  <c r="J106" i="5" s="1"/>
  <c r="I108" i="5"/>
  <c r="J108" i="5" s="1"/>
  <c r="I114" i="5"/>
  <c r="J114" i="5" s="1"/>
  <c r="I122" i="5"/>
  <c r="J122" i="5" s="1"/>
  <c r="I130" i="5"/>
  <c r="J130" i="5" s="1"/>
  <c r="I132" i="5"/>
  <c r="J132" i="5" s="1"/>
  <c r="I133" i="5"/>
  <c r="J133" i="5" s="1"/>
  <c r="I138" i="5"/>
  <c r="J138" i="5" s="1"/>
  <c r="I141" i="5"/>
  <c r="J141" i="5" s="1"/>
  <c r="I146" i="5"/>
  <c r="J146" i="5" s="1"/>
  <c r="I154" i="5"/>
  <c r="J154" i="5" s="1"/>
  <c r="I162" i="5"/>
  <c r="J162" i="5" s="1"/>
  <c r="I164" i="5"/>
  <c r="J164" i="5" s="1"/>
  <c r="I165" i="5"/>
  <c r="J165" i="5" s="1"/>
  <c r="I170" i="5"/>
  <c r="J170" i="5" s="1"/>
  <c r="I173" i="5"/>
  <c r="J173" i="5" s="1"/>
  <c r="I178" i="5"/>
  <c r="J178" i="5" s="1"/>
  <c r="I186" i="5"/>
  <c r="J186" i="5" s="1"/>
  <c r="I194" i="5"/>
  <c r="J194" i="5" s="1"/>
  <c r="I210" i="5"/>
  <c r="J210" i="5" s="1"/>
  <c r="E17" i="6" l="1"/>
  <c r="I8" i="4" l="1"/>
  <c r="H4" i="5" l="1"/>
  <c r="H5" i="5"/>
  <c r="I5" i="5" s="1"/>
  <c r="J5" i="5" s="1"/>
  <c r="H6" i="5"/>
  <c r="I6" i="5" s="1"/>
  <c r="J6" i="5" s="1"/>
  <c r="H7" i="5"/>
  <c r="I7" i="5" s="1"/>
  <c r="J7" i="5" s="1"/>
  <c r="H8" i="5"/>
  <c r="I8" i="5" s="1"/>
  <c r="J8" i="5" s="1"/>
  <c r="H9" i="5"/>
  <c r="I9" i="5" s="1"/>
  <c r="J9" i="5" s="1"/>
  <c r="H10" i="5"/>
  <c r="I10" i="5" s="1"/>
  <c r="J10" i="5" s="1"/>
  <c r="H11" i="5"/>
  <c r="I11" i="5" s="1"/>
  <c r="J11" i="5" s="1"/>
  <c r="H12" i="5"/>
  <c r="I12" i="5" s="1"/>
  <c r="J12" i="5" s="1"/>
  <c r="H13" i="5"/>
  <c r="I13" i="5" s="1"/>
  <c r="J13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21" i="5"/>
  <c r="I21" i="5" s="1"/>
  <c r="J21" i="5" s="1"/>
  <c r="H22" i="5"/>
  <c r="I22" i="5" s="1"/>
  <c r="J22" i="5" s="1"/>
  <c r="H23" i="5"/>
  <c r="I23" i="5" s="1"/>
  <c r="J23" i="5" s="1"/>
  <c r="H24" i="5"/>
  <c r="I24" i="5" s="1"/>
  <c r="J24" i="5" s="1"/>
  <c r="H25" i="5"/>
  <c r="I25" i="5" s="1"/>
  <c r="J25" i="5" s="1"/>
  <c r="H26" i="5"/>
  <c r="I26" i="5" s="1"/>
  <c r="J26" i="5" s="1"/>
  <c r="H27" i="5"/>
  <c r="I27" i="5" s="1"/>
  <c r="J27" i="5" s="1"/>
  <c r="H28" i="5"/>
  <c r="I28" i="5" s="1"/>
  <c r="J28" i="5" s="1"/>
  <c r="H29" i="5"/>
  <c r="I29" i="5" s="1"/>
  <c r="J29" i="5" s="1"/>
  <c r="H30" i="5"/>
  <c r="I30" i="5" s="1"/>
  <c r="J30" i="5" s="1"/>
  <c r="H31" i="5"/>
  <c r="I31" i="5" s="1"/>
  <c r="J31" i="5" s="1"/>
  <c r="H32" i="5"/>
  <c r="I32" i="5" s="1"/>
  <c r="J32" i="5" s="1"/>
  <c r="H33" i="5"/>
  <c r="I33" i="5" s="1"/>
  <c r="J33" i="5" s="1"/>
  <c r="H34" i="5"/>
  <c r="I34" i="5" s="1"/>
  <c r="J34" i="5" s="1"/>
  <c r="H35" i="5"/>
  <c r="I35" i="5" s="1"/>
  <c r="J35" i="5" s="1"/>
  <c r="H36" i="5"/>
  <c r="I36" i="5" s="1"/>
  <c r="J36" i="5" s="1"/>
  <c r="H37" i="5"/>
  <c r="I37" i="5" s="1"/>
  <c r="J37" i="5" s="1"/>
  <c r="H38" i="5"/>
  <c r="I38" i="5" s="1"/>
  <c r="J38" i="5" s="1"/>
  <c r="H39" i="5"/>
  <c r="I39" i="5" s="1"/>
  <c r="J39" i="5" s="1"/>
  <c r="H40" i="5"/>
  <c r="I40" i="5" s="1"/>
  <c r="J40" i="5" s="1"/>
  <c r="H41" i="5"/>
  <c r="I41" i="5" s="1"/>
  <c r="J41" i="5" s="1"/>
  <c r="H42" i="5"/>
  <c r="I42" i="5" s="1"/>
  <c r="J42" i="5" s="1"/>
  <c r="H43" i="5"/>
  <c r="I43" i="5" s="1"/>
  <c r="J43" i="5" s="1"/>
  <c r="H44" i="5"/>
  <c r="I44" i="5" s="1"/>
  <c r="J44" i="5" s="1"/>
  <c r="H45" i="5"/>
  <c r="I45" i="5" s="1"/>
  <c r="J45" i="5" s="1"/>
  <c r="H46" i="5"/>
  <c r="I46" i="5" s="1"/>
  <c r="J46" i="5" s="1"/>
  <c r="H47" i="5"/>
  <c r="I47" i="5" s="1"/>
  <c r="J47" i="5" s="1"/>
  <c r="H48" i="5"/>
  <c r="I48" i="5" s="1"/>
  <c r="J48" i="5" s="1"/>
  <c r="H49" i="5"/>
  <c r="I49" i="5" s="1"/>
  <c r="J49" i="5" s="1"/>
  <c r="H50" i="5"/>
  <c r="I50" i="5" s="1"/>
  <c r="J50" i="5" s="1"/>
  <c r="H51" i="5"/>
  <c r="I51" i="5" s="1"/>
  <c r="J51" i="5" s="1"/>
  <c r="H52" i="5"/>
  <c r="I52" i="5" s="1"/>
  <c r="J52" i="5" s="1"/>
  <c r="H53" i="5"/>
  <c r="I53" i="5" s="1"/>
  <c r="J53" i="5" s="1"/>
  <c r="H54" i="5"/>
  <c r="I54" i="5" s="1"/>
  <c r="J54" i="5" s="1"/>
  <c r="H55" i="5"/>
  <c r="I55" i="5" s="1"/>
  <c r="J55" i="5" s="1"/>
  <c r="H56" i="5"/>
  <c r="I56" i="5" s="1"/>
  <c r="J56" i="5" s="1"/>
  <c r="H57" i="5"/>
  <c r="I57" i="5" s="1"/>
  <c r="J57" i="5" s="1"/>
  <c r="H58" i="5"/>
  <c r="I58" i="5" s="1"/>
  <c r="J58" i="5" s="1"/>
  <c r="H59" i="5"/>
  <c r="I59" i="5" s="1"/>
  <c r="J59" i="5" s="1"/>
  <c r="H60" i="5"/>
  <c r="I60" i="5" s="1"/>
  <c r="J60" i="5" s="1"/>
  <c r="H61" i="5"/>
  <c r="I61" i="5" s="1"/>
  <c r="J61" i="5" s="1"/>
  <c r="H62" i="5"/>
  <c r="I62" i="5" s="1"/>
  <c r="J62" i="5" s="1"/>
  <c r="H63" i="5"/>
  <c r="I63" i="5" s="1"/>
  <c r="J63" i="5" s="1"/>
  <c r="H64" i="5"/>
  <c r="I64" i="5" s="1"/>
  <c r="J64" i="5" s="1"/>
  <c r="H65" i="5"/>
  <c r="I65" i="5" s="1"/>
  <c r="J65" i="5" s="1"/>
  <c r="H66" i="5"/>
  <c r="I66" i="5" s="1"/>
  <c r="J66" i="5" s="1"/>
  <c r="H67" i="5"/>
  <c r="I67" i="5" s="1"/>
  <c r="J67" i="5" s="1"/>
  <c r="H68" i="5"/>
  <c r="I68" i="5" s="1"/>
  <c r="J68" i="5" s="1"/>
  <c r="H69" i="5"/>
  <c r="I69" i="5" s="1"/>
  <c r="J69" i="5" s="1"/>
  <c r="H70" i="5"/>
  <c r="I70" i="5" s="1"/>
  <c r="J70" i="5" s="1"/>
  <c r="H71" i="5"/>
  <c r="I71" i="5" s="1"/>
  <c r="J71" i="5" s="1"/>
  <c r="H72" i="5"/>
  <c r="I72" i="5" s="1"/>
  <c r="J72" i="5" s="1"/>
  <c r="H73" i="5"/>
  <c r="I73" i="5" s="1"/>
  <c r="J73" i="5" s="1"/>
  <c r="H74" i="5"/>
  <c r="I74" i="5" s="1"/>
  <c r="J74" i="5" s="1"/>
  <c r="H75" i="5"/>
  <c r="I75" i="5" s="1"/>
  <c r="J75" i="5" s="1"/>
  <c r="M7" i="4" l="1"/>
  <c r="C7" i="4"/>
  <c r="D7" i="4"/>
  <c r="E7" i="4"/>
  <c r="L7" i="4"/>
  <c r="C18" i="6"/>
  <c r="C26" i="6"/>
  <c r="D24" i="6"/>
  <c r="C19" i="6"/>
  <c r="D25" i="6"/>
  <c r="C20" i="6"/>
  <c r="D18" i="6"/>
  <c r="C21" i="6"/>
  <c r="D19" i="6"/>
  <c r="C22" i="6"/>
  <c r="D20" i="6"/>
  <c r="C23" i="6"/>
  <c r="D21" i="6"/>
  <c r="D23" i="6"/>
  <c r="C24" i="6"/>
  <c r="D22" i="6"/>
  <c r="C25" i="6"/>
  <c r="C17" i="6"/>
  <c r="D17" i="6"/>
  <c r="I4" i="5"/>
  <c r="J4" i="5" s="1"/>
  <c r="K7" i="4" s="1"/>
  <c r="E14" i="6"/>
  <c r="E15" i="6"/>
  <c r="E16" i="6"/>
  <c r="G7" i="4" l="1"/>
  <c r="O7" i="4"/>
  <c r="D26" i="6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G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5" i="6" l="1"/>
  <c r="E6" i="6"/>
  <c r="E7" i="6"/>
  <c r="E8" i="6"/>
  <c r="E9" i="6"/>
  <c r="E10" i="6"/>
  <c r="E11" i="6"/>
  <c r="E12" i="6"/>
  <c r="E13" i="6"/>
  <c r="C14" i="6" l="1"/>
  <c r="D14" i="6"/>
  <c r="C15" i="6"/>
  <c r="D15" i="6"/>
  <c r="C16" i="6"/>
  <c r="D16" i="6"/>
  <c r="C12" i="6"/>
  <c r="D12" i="6"/>
  <c r="A1" i="6" l="1"/>
  <c r="F2" i="5" l="1"/>
  <c r="D6" i="6" l="1"/>
  <c r="D9" i="6"/>
  <c r="C8" i="6"/>
  <c r="C13" i="6"/>
  <c r="D5" i="6"/>
  <c r="D7" i="6"/>
  <c r="D10" i="6"/>
  <c r="D11" i="6"/>
  <c r="C5" i="6"/>
  <c r="C10" i="6"/>
  <c r="D8" i="6"/>
  <c r="D13" i="6"/>
  <c r="C6" i="6"/>
  <c r="C9" i="6"/>
  <c r="C7" i="6"/>
  <c r="C11" i="6"/>
  <c r="C3" i="6" l="1"/>
  <c r="D3" i="6"/>
  <c r="J2" i="5" l="1"/>
  <c r="K10" i="4" l="1"/>
  <c r="K9" i="4"/>
  <c r="C10" i="4"/>
  <c r="C9" i="4"/>
  <c r="M9" i="4"/>
  <c r="E9" i="4"/>
  <c r="M10" i="4"/>
  <c r="E10" i="4"/>
  <c r="L9" i="4"/>
  <c r="L10" i="4"/>
  <c r="D9" i="4"/>
  <c r="D10" i="4"/>
  <c r="E8" i="4"/>
  <c r="M8" i="4"/>
  <c r="D8" i="4"/>
  <c r="L8" i="4"/>
  <c r="C8" i="4"/>
  <c r="C3" i="4" s="1"/>
  <c r="K8" i="4"/>
  <c r="L3" i="4" l="1"/>
  <c r="M3" i="4"/>
  <c r="E3" i="4"/>
  <c r="O8" i="4"/>
  <c r="K3" i="4"/>
  <c r="G10" i="4"/>
  <c r="G8" i="4"/>
  <c r="D3" i="4"/>
  <c r="O9" i="4"/>
  <c r="O10" i="4"/>
  <c r="G9" i="4"/>
  <c r="G3" i="4" l="1"/>
  <c r="O3" i="4"/>
  <c r="C2" i="6" l="1"/>
  <c r="F1" i="5"/>
  <c r="D2" i="6"/>
  <c r="J1" i="5"/>
</calcChain>
</file>

<file path=xl/sharedStrings.xml><?xml version="1.0" encoding="utf-8"?>
<sst xmlns="http://schemas.openxmlformats.org/spreadsheetml/2006/main" count="2414" uniqueCount="790">
  <si>
    <t>Net Sale</t>
  </si>
  <si>
    <t>CHE</t>
  </si>
  <si>
    <t>ESP</t>
  </si>
  <si>
    <t>FRA</t>
  </si>
  <si>
    <t>AUT</t>
  </si>
  <si>
    <t>BEL</t>
  </si>
  <si>
    <t>DNK</t>
  </si>
  <si>
    <t>ITA</t>
  </si>
  <si>
    <t>JPN</t>
  </si>
  <si>
    <t>NOR</t>
  </si>
  <si>
    <t>NZL</t>
  </si>
  <si>
    <t>PRT</t>
  </si>
  <si>
    <t>SWE</t>
  </si>
  <si>
    <t>DEU</t>
  </si>
  <si>
    <t>BE</t>
  </si>
  <si>
    <t>BG</t>
  </si>
  <si>
    <t>CH</t>
  </si>
  <si>
    <t>DK</t>
  </si>
  <si>
    <t>ES</t>
  </si>
  <si>
    <t>FR</t>
  </si>
  <si>
    <t>IT</t>
  </si>
  <si>
    <t>PT</t>
  </si>
  <si>
    <t>SE</t>
  </si>
  <si>
    <t>NO</t>
  </si>
  <si>
    <t>AT</t>
  </si>
  <si>
    <t>FI</t>
  </si>
  <si>
    <t>HU</t>
  </si>
  <si>
    <t>NZ</t>
  </si>
  <si>
    <t>ISO Code 3</t>
  </si>
  <si>
    <t>ISO Code 2</t>
  </si>
  <si>
    <t>Country</t>
  </si>
  <si>
    <t>Code</t>
  </si>
  <si>
    <t>Region</t>
  </si>
  <si>
    <t>MOSS VAT Rate, %</t>
  </si>
  <si>
    <t>Column1</t>
  </si>
  <si>
    <t>https://ec.europa.eu/taxation_customs/business/vat/eu-vat-rules-topic/territorial-status-eu-countries-certain-territories_en</t>
  </si>
  <si>
    <t>ABW</t>
  </si>
  <si>
    <t>AW</t>
  </si>
  <si>
    <t>ARUBA</t>
  </si>
  <si>
    <t>https://ec.europa.eu/taxation_customs/sites/taxation/files/resources/documents/taxation/vat/how_vat_works/rates/vat_rates_en.pdf</t>
  </si>
  <si>
    <t>AFG</t>
  </si>
  <si>
    <t>AF</t>
  </si>
  <si>
    <t>AFGHANISTAN</t>
  </si>
  <si>
    <t>https://www.amazon.co.uk/gp/help/customer/display.html?nodeId=201895820</t>
  </si>
  <si>
    <t>AGO</t>
  </si>
  <si>
    <t>AO</t>
  </si>
  <si>
    <t>ANGOLA</t>
  </si>
  <si>
    <t>AIA</t>
  </si>
  <si>
    <t>AI</t>
  </si>
  <si>
    <t>ANGUILLA</t>
  </si>
  <si>
    <t>ALA</t>
  </si>
  <si>
    <t>AX</t>
  </si>
  <si>
    <t>AALAND ISLANDS</t>
  </si>
  <si>
    <t>EU</t>
  </si>
  <si>
    <t>-</t>
  </si>
  <si>
    <t>ALB</t>
  </si>
  <si>
    <t>AL</t>
  </si>
  <si>
    <t>ALBANIA</t>
  </si>
  <si>
    <t>AND</t>
  </si>
  <si>
    <t>AD</t>
  </si>
  <si>
    <t>ANDORRA</t>
  </si>
  <si>
    <t>ANT</t>
  </si>
  <si>
    <t>AN</t>
  </si>
  <si>
    <t>NETHERLANDS ANTILLES</t>
  </si>
  <si>
    <t>ARE</t>
  </si>
  <si>
    <t>AE</t>
  </si>
  <si>
    <t>UNITED ARAB EMIRATES</t>
  </si>
  <si>
    <t>ARG</t>
  </si>
  <si>
    <t>AR</t>
  </si>
  <si>
    <t>ARGENTINA</t>
  </si>
  <si>
    <t>ARM</t>
  </si>
  <si>
    <t>AM</t>
  </si>
  <si>
    <t>ARMENIA</t>
  </si>
  <si>
    <t>ASM</t>
  </si>
  <si>
    <t>AS</t>
  </si>
  <si>
    <t>AMERICAN SAMOA</t>
  </si>
  <si>
    <t>ATA</t>
  </si>
  <si>
    <t>AQ</t>
  </si>
  <si>
    <t>ANTARCTICA</t>
  </si>
  <si>
    <t>ATF</t>
  </si>
  <si>
    <t>TF</t>
  </si>
  <si>
    <t>FRENCH SOUTHERN TERRITORIES</t>
  </si>
  <si>
    <t>ATG</t>
  </si>
  <si>
    <t>AG</t>
  </si>
  <si>
    <t>ANTIGUA AND BARBUDA</t>
  </si>
  <si>
    <t>AUS</t>
  </si>
  <si>
    <t>AU</t>
  </si>
  <si>
    <t>AUSTRALIA</t>
  </si>
  <si>
    <t>AUSTRIA</t>
  </si>
  <si>
    <t>AZE</t>
  </si>
  <si>
    <t>AZ</t>
  </si>
  <si>
    <t>AZERBAIJAN</t>
  </si>
  <si>
    <t>BDI</t>
  </si>
  <si>
    <t>BI</t>
  </si>
  <si>
    <t>BURUNDI</t>
  </si>
  <si>
    <t>BELGIUM</t>
  </si>
  <si>
    <t>BEN</t>
  </si>
  <si>
    <t>BJ</t>
  </si>
  <si>
    <t>BENIN</t>
  </si>
  <si>
    <t>BFA</t>
  </si>
  <si>
    <t>BF</t>
  </si>
  <si>
    <t>BURKINA FASO</t>
  </si>
  <si>
    <t>BGD</t>
  </si>
  <si>
    <t>BD</t>
  </si>
  <si>
    <t>BANGLADESH</t>
  </si>
  <si>
    <t>BGR</t>
  </si>
  <si>
    <t>BULGARIA</t>
  </si>
  <si>
    <t>BHR</t>
  </si>
  <si>
    <t>BH</t>
  </si>
  <si>
    <t>BAHRAIN</t>
  </si>
  <si>
    <t>BHS</t>
  </si>
  <si>
    <t>BS</t>
  </si>
  <si>
    <t>BAHAMAS</t>
  </si>
  <si>
    <t>BIH</t>
  </si>
  <si>
    <t>BA</t>
  </si>
  <si>
    <t>BOSNIA AND HERZEGOWINA</t>
  </si>
  <si>
    <t>BLR</t>
  </si>
  <si>
    <t>BY</t>
  </si>
  <si>
    <t>BELARUS</t>
  </si>
  <si>
    <t>BLZ</t>
  </si>
  <si>
    <t>BZ</t>
  </si>
  <si>
    <t>BELIZE</t>
  </si>
  <si>
    <t>BMU</t>
  </si>
  <si>
    <t>BM</t>
  </si>
  <si>
    <t>BERMUDA</t>
  </si>
  <si>
    <t>BOL</t>
  </si>
  <si>
    <t>BO</t>
  </si>
  <si>
    <t>BOLIVIA</t>
  </si>
  <si>
    <t>BRA</t>
  </si>
  <si>
    <t>BR</t>
  </si>
  <si>
    <t>BRAZIL</t>
  </si>
  <si>
    <t>BRB</t>
  </si>
  <si>
    <t>BB</t>
  </si>
  <si>
    <t>BARBADOS</t>
  </si>
  <si>
    <t>BRN</t>
  </si>
  <si>
    <t>BN</t>
  </si>
  <si>
    <t>BRUNEI DARUSSALAM</t>
  </si>
  <si>
    <t>BTN</t>
  </si>
  <si>
    <t>BT</t>
  </si>
  <si>
    <t>BHUTAN</t>
  </si>
  <si>
    <t>BVT</t>
  </si>
  <si>
    <t>BV</t>
  </si>
  <si>
    <t>BOUVET ISLAND</t>
  </si>
  <si>
    <t>BWA</t>
  </si>
  <si>
    <t>BW</t>
  </si>
  <si>
    <t>BOTSWANA</t>
  </si>
  <si>
    <t>CAF</t>
  </si>
  <si>
    <t>CF</t>
  </si>
  <si>
    <t>CENTRAL AFRICAN REPUBLIC</t>
  </si>
  <si>
    <t>CAN</t>
  </si>
  <si>
    <t>CA</t>
  </si>
  <si>
    <t>CANADA</t>
  </si>
  <si>
    <t>CCK</t>
  </si>
  <si>
    <t>CC</t>
  </si>
  <si>
    <t>COCOS (KEELING) ISLANDS</t>
  </si>
  <si>
    <t>SWITZERLAND</t>
  </si>
  <si>
    <t>CHL</t>
  </si>
  <si>
    <t>CL</t>
  </si>
  <si>
    <t>CHILE</t>
  </si>
  <si>
    <t>CHN</t>
  </si>
  <si>
    <t>CN</t>
  </si>
  <si>
    <t>CHINA</t>
  </si>
  <si>
    <t>CIV</t>
  </si>
  <si>
    <t>CI</t>
  </si>
  <si>
    <t>COTE D'IVOIRE</t>
  </si>
  <si>
    <t>CMR</t>
  </si>
  <si>
    <t>CM</t>
  </si>
  <si>
    <t>CAMEROON</t>
  </si>
  <si>
    <t>COD</t>
  </si>
  <si>
    <t>CD</t>
  </si>
  <si>
    <t>CONGO, Democratic Republic (was Zaire)</t>
  </si>
  <si>
    <t>COG</t>
  </si>
  <si>
    <t>CG</t>
  </si>
  <si>
    <t>CONGO, Republic</t>
  </si>
  <si>
    <t>COK</t>
  </si>
  <si>
    <t>CK</t>
  </si>
  <si>
    <t>COOK ISLANDS</t>
  </si>
  <si>
    <t>COL</t>
  </si>
  <si>
    <t>CO</t>
  </si>
  <si>
    <t>COLOMBIA</t>
  </si>
  <si>
    <t>COM</t>
  </si>
  <si>
    <t>KM</t>
  </si>
  <si>
    <t>COMOROS</t>
  </si>
  <si>
    <t>CPV</t>
  </si>
  <si>
    <t>CV</t>
  </si>
  <si>
    <t>CAPE VERDE</t>
  </si>
  <si>
    <t>CRI</t>
  </si>
  <si>
    <t>CR</t>
  </si>
  <si>
    <t>COSTA RICA</t>
  </si>
  <si>
    <t>CUB</t>
  </si>
  <si>
    <t>CU</t>
  </si>
  <si>
    <t>CUBA</t>
  </si>
  <si>
    <t>CXR</t>
  </si>
  <si>
    <t>CX</t>
  </si>
  <si>
    <t>CHRISTMAS ISLAND</t>
  </si>
  <si>
    <t>CYM</t>
  </si>
  <si>
    <t>KY</t>
  </si>
  <si>
    <t>CAYMAN ISLANDS</t>
  </si>
  <si>
    <t>CYP</t>
  </si>
  <si>
    <t>CY</t>
  </si>
  <si>
    <t>CYPRUS</t>
  </si>
  <si>
    <t>CZE</t>
  </si>
  <si>
    <t>CZ</t>
  </si>
  <si>
    <t>CZECH REPUBLIC</t>
  </si>
  <si>
    <t>DE</t>
  </si>
  <si>
    <t>GERMANY</t>
  </si>
  <si>
    <t>DJI</t>
  </si>
  <si>
    <t>DJ</t>
  </si>
  <si>
    <t>DJIBOUTI</t>
  </si>
  <si>
    <t>DMA</t>
  </si>
  <si>
    <t>DM</t>
  </si>
  <si>
    <t>DOMINICA</t>
  </si>
  <si>
    <t>DENMARK</t>
  </si>
  <si>
    <t>DOM</t>
  </si>
  <si>
    <t>DO</t>
  </si>
  <si>
    <t>DOMINICAN REPUBLIC</t>
  </si>
  <si>
    <t>DZA</t>
  </si>
  <si>
    <t>DZ</t>
  </si>
  <si>
    <t>ALGERIA</t>
  </si>
  <si>
    <t>ECU</t>
  </si>
  <si>
    <t>EC</t>
  </si>
  <si>
    <t>ECUADOR</t>
  </si>
  <si>
    <t>EGY</t>
  </si>
  <si>
    <t>EG</t>
  </si>
  <si>
    <t>EGYPT</t>
  </si>
  <si>
    <t>ERI</t>
  </si>
  <si>
    <t>ER</t>
  </si>
  <si>
    <t>ERITREA</t>
  </si>
  <si>
    <t>ESH</t>
  </si>
  <si>
    <t>EH</t>
  </si>
  <si>
    <t>WESTERN SAHARA</t>
  </si>
  <si>
    <t>SPAIN</t>
  </si>
  <si>
    <t>EST</t>
  </si>
  <si>
    <t>EE</t>
  </si>
  <si>
    <t>ESTONIA</t>
  </si>
  <si>
    <t>ETH</t>
  </si>
  <si>
    <t>ET</t>
  </si>
  <si>
    <t>ETHIOPIA</t>
  </si>
  <si>
    <t>FIN</t>
  </si>
  <si>
    <t>FINLAND</t>
  </si>
  <si>
    <t>FJI</t>
  </si>
  <si>
    <t>FJ</t>
  </si>
  <si>
    <t>FIJI</t>
  </si>
  <si>
    <t>FLK</t>
  </si>
  <si>
    <t>FK</t>
  </si>
  <si>
    <t>FALKLAND ISLANDS (MALVINAS)</t>
  </si>
  <si>
    <t>FRANCE</t>
  </si>
  <si>
    <t>FRO</t>
  </si>
  <si>
    <t>FO</t>
  </si>
  <si>
    <t>FAROE ISLANDS</t>
  </si>
  <si>
    <t>FSM</t>
  </si>
  <si>
    <t>FM</t>
  </si>
  <si>
    <t>MICRONESIA, FEDERATED STATES OF</t>
  </si>
  <si>
    <t>GAB</t>
  </si>
  <si>
    <t>GA</t>
  </si>
  <si>
    <t>GABON</t>
  </si>
  <si>
    <t>GBR</t>
  </si>
  <si>
    <t>GB</t>
  </si>
  <si>
    <t>UNITED KINGDOM</t>
  </si>
  <si>
    <t>GEO</t>
  </si>
  <si>
    <t>GE</t>
  </si>
  <si>
    <t>GEORGIA</t>
  </si>
  <si>
    <t>GHA</t>
  </si>
  <si>
    <t>GH</t>
  </si>
  <si>
    <t>GHANA</t>
  </si>
  <si>
    <t>GIB</t>
  </si>
  <si>
    <t>GI</t>
  </si>
  <si>
    <t>GIBRALTAR</t>
  </si>
  <si>
    <t>GIN</t>
  </si>
  <si>
    <t>GN</t>
  </si>
  <si>
    <t>GUINEA</t>
  </si>
  <si>
    <t>GLP</t>
  </si>
  <si>
    <t>GP</t>
  </si>
  <si>
    <t>GUADELOUPE</t>
  </si>
  <si>
    <t>GMB</t>
  </si>
  <si>
    <t>GM</t>
  </si>
  <si>
    <t>GAMBIA</t>
  </si>
  <si>
    <t>GNB</t>
  </si>
  <si>
    <t>GW</t>
  </si>
  <si>
    <t>GUINEA-BISSAU</t>
  </si>
  <si>
    <t>GNQ</t>
  </si>
  <si>
    <t>GQ</t>
  </si>
  <si>
    <t>EQUATORIAL GUINEA</t>
  </si>
  <si>
    <t>GRC</t>
  </si>
  <si>
    <t>GR</t>
  </si>
  <si>
    <t>GREECE</t>
  </si>
  <si>
    <t>GRD</t>
  </si>
  <si>
    <t>GD</t>
  </si>
  <si>
    <t>GRENADA</t>
  </si>
  <si>
    <t>GRL</t>
  </si>
  <si>
    <t>GL</t>
  </si>
  <si>
    <t>GREENLAND</t>
  </si>
  <si>
    <t>GTM</t>
  </si>
  <si>
    <t>GT</t>
  </si>
  <si>
    <t>GUATEMALA</t>
  </si>
  <si>
    <t>GUF</t>
  </si>
  <si>
    <t>GF</t>
  </si>
  <si>
    <t>FRENCH GUIANA</t>
  </si>
  <si>
    <t>GUM</t>
  </si>
  <si>
    <t>GU</t>
  </si>
  <si>
    <t>GUAM</t>
  </si>
  <si>
    <t>GUY</t>
  </si>
  <si>
    <t>GY</t>
  </si>
  <si>
    <t>GUYANA</t>
  </si>
  <si>
    <t>HKG</t>
  </si>
  <si>
    <t>HK</t>
  </si>
  <si>
    <t>HONG KONG</t>
  </si>
  <si>
    <t>HMD</t>
  </si>
  <si>
    <t>HM</t>
  </si>
  <si>
    <t>HEARD AND MC DONALD ISLANDS</t>
  </si>
  <si>
    <t>HND</t>
  </si>
  <si>
    <t>HN</t>
  </si>
  <si>
    <t>HONDURAS</t>
  </si>
  <si>
    <t>HRV</t>
  </si>
  <si>
    <t>HR</t>
  </si>
  <si>
    <t>CROATIA (local name: Hrvatska)</t>
  </si>
  <si>
    <t>HTI</t>
  </si>
  <si>
    <t>HT</t>
  </si>
  <si>
    <t>HAITI</t>
  </si>
  <si>
    <t>HUN</t>
  </si>
  <si>
    <t>HUNGARY</t>
  </si>
  <si>
    <t>IDN</t>
  </si>
  <si>
    <t>ID</t>
  </si>
  <si>
    <t>INDONESIA</t>
  </si>
  <si>
    <t>IND</t>
  </si>
  <si>
    <t>IN</t>
  </si>
  <si>
    <t>INDIA</t>
  </si>
  <si>
    <t>IOT</t>
  </si>
  <si>
    <t>IO</t>
  </si>
  <si>
    <t>BRITISH INDIAN OCEAN TERRITORY</t>
  </si>
  <si>
    <t>IRL</t>
  </si>
  <si>
    <t>IE</t>
  </si>
  <si>
    <t>IRELAND</t>
  </si>
  <si>
    <t>IRN</t>
  </si>
  <si>
    <t>IR</t>
  </si>
  <si>
    <t>IRAN (ISLAMIC REPUBLIC OF)</t>
  </si>
  <si>
    <t>IRQ</t>
  </si>
  <si>
    <t>IQ</t>
  </si>
  <si>
    <t>IRAQ</t>
  </si>
  <si>
    <t>ISL</t>
  </si>
  <si>
    <t>IS</t>
  </si>
  <si>
    <t>ICELAND</t>
  </si>
  <si>
    <t>ISR</t>
  </si>
  <si>
    <t>IL</t>
  </si>
  <si>
    <t>ISRAEL</t>
  </si>
  <si>
    <t>ITALY</t>
  </si>
  <si>
    <t>JAM</t>
  </si>
  <si>
    <t>JM</t>
  </si>
  <si>
    <t>JAMAICA</t>
  </si>
  <si>
    <t>JOR</t>
  </si>
  <si>
    <t>JO</t>
  </si>
  <si>
    <t>JORDAN</t>
  </si>
  <si>
    <t>JP</t>
  </si>
  <si>
    <t>JAPAN</t>
  </si>
  <si>
    <t>KAZ</t>
  </si>
  <si>
    <t>KZ</t>
  </si>
  <si>
    <t>KAZAKHSTAN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</si>
  <si>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</si>
  <si>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</si>
  <si>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</si>
  <si>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</si>
  <si>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</si>
  <si>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</si>
  <si>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</si>
  <si>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</si>
  <si>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</si>
  <si>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KIR</t>
  </si>
  <si>
    <t>KI</t>
  </si>
  <si>
    <t>KIRIBATI</t>
  </si>
  <si>
    <t>KNA</t>
  </si>
  <si>
    <t>KN</t>
  </si>
  <si>
    <t>SAINT KITTS AND NEVIS</t>
  </si>
  <si>
    <t>KOR</t>
  </si>
  <si>
    <t>KR</t>
  </si>
  <si>
    <t>KOREA, REPUBLIC OF</t>
  </si>
  <si>
    <t>KWT</t>
  </si>
  <si>
    <t>KW</t>
  </si>
  <si>
    <t>KUWAIT</t>
  </si>
  <si>
    <t>LAO</t>
  </si>
  <si>
    <t>LA</t>
  </si>
  <si>
    <t>LAO PEOPLE'S DEMOCRATIC REPUBLIC</t>
  </si>
  <si>
    <t>LBN</t>
  </si>
  <si>
    <t>LB</t>
  </si>
  <si>
    <t>LEBANON</t>
  </si>
  <si>
    <t>LBR</t>
  </si>
  <si>
    <t>LR</t>
  </si>
  <si>
    <t>LIBERIA</t>
  </si>
  <si>
    <t>LBY</t>
  </si>
  <si>
    <t>LY</t>
  </si>
  <si>
    <t>LIBYAN ARAB JAMAHIRIYA</t>
  </si>
  <si>
    <t>LCA</t>
  </si>
  <si>
    <t>LC</t>
  </si>
  <si>
    <t>SAINT LUCIA</t>
  </si>
  <si>
    <t>LIE</t>
  </si>
  <si>
    <t>LI</t>
  </si>
  <si>
    <t>LIECHTENSTEIN</t>
  </si>
  <si>
    <t>LKA</t>
  </si>
  <si>
    <t>LK</t>
  </si>
  <si>
    <t>SRI LANKA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</si>
  <si>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</si>
  <si>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</si>
  <si>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</si>
  <si>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</si>
  <si>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</si>
  <si>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</si>
  <si>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</si>
  <si>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</si>
  <si>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</si>
  <si>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</si>
  <si>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</si>
  <si>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</si>
  <si>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MAC</t>
  </si>
  <si>
    <t>MO</t>
  </si>
  <si>
    <t>MACAU</t>
  </si>
  <si>
    <t>MAR</t>
  </si>
  <si>
    <t>MA</t>
  </si>
  <si>
    <t>MOROCCO</t>
  </si>
  <si>
    <t>MCO</t>
  </si>
  <si>
    <t>MC</t>
  </si>
  <si>
    <t>MONACO</t>
  </si>
  <si>
    <t>MDA</t>
  </si>
  <si>
    <t>MD</t>
  </si>
  <si>
    <t>MOLDOVA, REPUBLIC OF</t>
  </si>
  <si>
    <t>MDG</t>
  </si>
  <si>
    <t>MG</t>
  </si>
  <si>
    <t>MADAGASCAR</t>
  </si>
  <si>
    <t>MDV</t>
  </si>
  <si>
    <t>MV</t>
  </si>
  <si>
    <t>MALDIVES</t>
  </si>
  <si>
    <t>MEX</t>
  </si>
  <si>
    <t>MX</t>
  </si>
  <si>
    <t>MEXICO</t>
  </si>
  <si>
    <t>MHL</t>
  </si>
  <si>
    <t>MH</t>
  </si>
  <si>
    <t>MARSHALL ISLANDS</t>
  </si>
  <si>
    <t>MKD</t>
  </si>
  <si>
    <t>MK</t>
  </si>
  <si>
    <t>MACEDONIA, THE FORMER YUGOSLAV REPUBLIC</t>
  </si>
  <si>
    <t>MLI</t>
  </si>
  <si>
    <t>ML</t>
  </si>
  <si>
    <t>MALI</t>
  </si>
  <si>
    <t>MLT</t>
  </si>
  <si>
    <t>MT</t>
  </si>
  <si>
    <t>MALTA</t>
  </si>
  <si>
    <t>MMR</t>
  </si>
  <si>
    <t>MM</t>
  </si>
  <si>
    <t>MYANMAR</t>
  </si>
  <si>
    <t>MNG</t>
  </si>
  <si>
    <t>MN</t>
  </si>
  <si>
    <t>MONGOLIA</t>
  </si>
  <si>
    <t>MNP</t>
  </si>
  <si>
    <t>MP</t>
  </si>
  <si>
    <t>NORTHERN MARIANA ISLANDS</t>
  </si>
  <si>
    <t>MOZ</t>
  </si>
  <si>
    <t>MZ</t>
  </si>
  <si>
    <t>MOZAMBIQUE</t>
  </si>
  <si>
    <t>MRT</t>
  </si>
  <si>
    <t>MR</t>
  </si>
  <si>
    <t>MAURITANIA</t>
  </si>
  <si>
    <t>MSR</t>
  </si>
  <si>
    <t>MS</t>
  </si>
  <si>
    <t>MONTSERRAT</t>
  </si>
  <si>
    <t>MTQ</t>
  </si>
  <si>
    <t>MQ</t>
  </si>
  <si>
    <t>MARTINIQUE</t>
  </si>
  <si>
    <t>MUS</t>
  </si>
  <si>
    <t>MU</t>
  </si>
  <si>
    <t>MAURITIUS</t>
  </si>
  <si>
    <t>MWI</t>
  </si>
  <si>
    <t>MW</t>
  </si>
  <si>
    <t>MALAWI</t>
  </si>
  <si>
    <t>MYS</t>
  </si>
  <si>
    <t>MY</t>
  </si>
  <si>
    <t>MALAYSIA</t>
  </si>
  <si>
    <t>MYT</t>
  </si>
  <si>
    <t>YT</t>
  </si>
  <si>
    <t>MAYOTTE</t>
  </si>
  <si>
    <t>NAM</t>
  </si>
  <si>
    <t>NA</t>
  </si>
  <si>
    <t>NAMIBIA</t>
  </si>
  <si>
    <t>NCL</t>
  </si>
  <si>
    <t>NC</t>
  </si>
  <si>
    <t>NEW CALEDONIA</t>
  </si>
  <si>
    <t>NER</t>
  </si>
  <si>
    <t>NE</t>
  </si>
  <si>
    <t>NIGER</t>
  </si>
  <si>
    <t>NFK</t>
  </si>
  <si>
    <t>NF</t>
  </si>
  <si>
    <t>NORFOLK ISLAND</t>
  </si>
  <si>
    <t>NGA</t>
  </si>
  <si>
    <t>NG</t>
  </si>
  <si>
    <t>NIGERIA</t>
  </si>
  <si>
    <t>NIC</t>
  </si>
  <si>
    <t>NI</t>
  </si>
  <si>
    <t>NICARAGUA</t>
  </si>
  <si>
    <t>NIU</t>
  </si>
  <si>
    <t>NU</t>
  </si>
  <si>
    <t>NIUE</t>
  </si>
  <si>
    <t>NLD</t>
  </si>
  <si>
    <t>NL</t>
  </si>
  <si>
    <t>NETHERLANDS</t>
  </si>
  <si>
    <t>NORWAY</t>
  </si>
  <si>
    <t>NPL</t>
  </si>
  <si>
    <t>NP</t>
  </si>
  <si>
    <t>NEPAL</t>
  </si>
  <si>
    <t>NRU</t>
  </si>
  <si>
    <t>NR</t>
  </si>
  <si>
    <t>NAURU</t>
  </si>
  <si>
    <t>NEW ZEALAND</t>
  </si>
  <si>
    <t>OMN</t>
  </si>
  <si>
    <t>OM</t>
  </si>
  <si>
    <t>OMAN</t>
  </si>
  <si>
    <t>PAK</t>
  </si>
  <si>
    <t>PK</t>
  </si>
  <si>
    <t>PAKISTAN</t>
  </si>
  <si>
    <t>PAN</t>
  </si>
  <si>
    <t>PA</t>
  </si>
  <si>
    <t>PANAMA</t>
  </si>
  <si>
    <t>PCN</t>
  </si>
  <si>
    <t>PN</t>
  </si>
  <si>
    <t>PITCAIRN</t>
  </si>
  <si>
    <t>PER</t>
  </si>
  <si>
    <t>PE</t>
  </si>
  <si>
    <t>PERU</t>
  </si>
  <si>
    <t>PHL</t>
  </si>
  <si>
    <t>PH</t>
  </si>
  <si>
    <t>PHILIPPINES</t>
  </si>
  <si>
    <t>PLW</t>
  </si>
  <si>
    <t>PW</t>
  </si>
  <si>
    <t>PALAU</t>
  </si>
  <si>
    <t>PNG</t>
  </si>
  <si>
    <t>PG</t>
  </si>
  <si>
    <t>PAPUA NEW GUINEA</t>
  </si>
  <si>
    <t>POL</t>
  </si>
  <si>
    <t>PL</t>
  </si>
  <si>
    <t>POLAND</t>
  </si>
  <si>
    <t>PRI</t>
  </si>
  <si>
    <t>PR</t>
  </si>
  <si>
    <t>PUERTO RICO</t>
  </si>
  <si>
    <t>PRK</t>
  </si>
  <si>
    <t>KP</t>
  </si>
  <si>
    <t>KOREA, DEMOCRATIC PEOPLE'S REPUBLIC OF</t>
  </si>
  <si>
    <t>PORTUGAL</t>
  </si>
  <si>
    <t>PRY</t>
  </si>
  <si>
    <t>PY</t>
  </si>
  <si>
    <t>PARAGUAY</t>
  </si>
  <si>
    <t>PSE</t>
  </si>
  <si>
    <t>PS</t>
  </si>
  <si>
    <t>PALESTINIAN TERRITORY, Occupied</t>
  </si>
  <si>
    <t>PYF</t>
  </si>
  <si>
    <t>PF</t>
  </si>
  <si>
    <t>FRENCH POLYNESIA</t>
  </si>
  <si>
    <t>QAT</t>
  </si>
  <si>
    <t>QA</t>
  </si>
  <si>
    <t>QATAR</t>
  </si>
  <si>
    <t>REU</t>
  </si>
  <si>
    <t>RE</t>
  </si>
  <si>
    <t>REUNION</t>
  </si>
  <si>
    <t>France</t>
  </si>
  <si>
    <t>ROU</t>
  </si>
  <si>
    <t>RO</t>
  </si>
  <si>
    <t>ROMANIA</t>
  </si>
  <si>
    <t>RUS</t>
  </si>
  <si>
    <t>RU</t>
  </si>
  <si>
    <t>RUSSIAN FEDERATION</t>
  </si>
  <si>
    <t>RWA</t>
  </si>
  <si>
    <t>RW</t>
  </si>
  <si>
    <t>RWANDA</t>
  </si>
  <si>
    <t>SAU</t>
  </si>
  <si>
    <t>SA</t>
  </si>
  <si>
    <t>SAUDI ARABIA</t>
  </si>
  <si>
    <t>SCG</t>
  </si>
  <si>
    <t>CS</t>
  </si>
  <si>
    <t>SERBIA AND MONTENEGRO</t>
  </si>
  <si>
    <t>SDN</t>
  </si>
  <si>
    <t>SD</t>
  </si>
  <si>
    <t>SUDAN</t>
  </si>
  <si>
    <t>SEN</t>
  </si>
  <si>
    <t>SN</t>
  </si>
  <si>
    <t>SENEGAL</t>
  </si>
  <si>
    <t>SGP</t>
  </si>
  <si>
    <t>SG</t>
  </si>
  <si>
    <t>SINGAPORE</t>
  </si>
  <si>
    <t>SGS</t>
  </si>
  <si>
    <t>GS</t>
  </si>
  <si>
    <t>SOUTH GEORGIA AND THE SOUTH SANDWICH ISLANDS</t>
  </si>
  <si>
    <t>SHN</t>
  </si>
  <si>
    <t>SH</t>
  </si>
  <si>
    <t>SAINT HELENA</t>
  </si>
  <si>
    <t>SJM</t>
  </si>
  <si>
    <t>SJ</t>
  </si>
  <si>
    <t>SVALBARD AND JAN MAYEN ISLANDS</t>
  </si>
  <si>
    <t>SLB</t>
  </si>
  <si>
    <t>SB</t>
  </si>
  <si>
    <t>SOLOMON ISLANDS</t>
  </si>
  <si>
    <t>SLE</t>
  </si>
  <si>
    <t>SL</t>
  </si>
  <si>
    <t>SIERRA LEONE</t>
  </si>
  <si>
    <t>SLV</t>
  </si>
  <si>
    <t>SV</t>
  </si>
  <si>
    <t>EL SALVADOR</t>
  </si>
  <si>
    <t>SMR</t>
  </si>
  <si>
    <t>SM</t>
  </si>
  <si>
    <t>SAN MARINO</t>
  </si>
  <si>
    <t>SOM</t>
  </si>
  <si>
    <t>SO</t>
  </si>
  <si>
    <t>SOMALIA</t>
  </si>
  <si>
    <t>SPM</t>
  </si>
  <si>
    <t>PM</t>
  </si>
  <si>
    <t>SAINT PIERRE AND MIQUELON</t>
  </si>
  <si>
    <t>STP</t>
  </si>
  <si>
    <t>ST</t>
  </si>
  <si>
    <t>SAO TOME AND PRINCIPE</t>
  </si>
  <si>
    <t>SUR</t>
  </si>
  <si>
    <t>SR</t>
  </si>
  <si>
    <t>SURINAME</t>
  </si>
  <si>
    <t>SVK</t>
  </si>
  <si>
    <t>SK</t>
  </si>
  <si>
    <t>SLOVAKIA</t>
  </si>
  <si>
    <t>SVN</t>
  </si>
  <si>
    <t>SI</t>
  </si>
  <si>
    <t>SLOVENIA</t>
  </si>
  <si>
    <t>SWEDEN</t>
  </si>
  <si>
    <t>SWZ</t>
  </si>
  <si>
    <t>SZ</t>
  </si>
  <si>
    <t>SWAZILAND</t>
  </si>
  <si>
    <t>SYC</t>
  </si>
  <si>
    <t>SC</t>
  </si>
  <si>
    <t>SEYCHELLES</t>
  </si>
  <si>
    <t>SYR</t>
  </si>
  <si>
    <t>SY</t>
  </si>
  <si>
    <t>SYRIAN ARAB REPUBLIC</t>
  </si>
  <si>
    <t>TCA</t>
  </si>
  <si>
    <t>TC</t>
  </si>
  <si>
    <t>TURKS AND CAICOS ISLANDS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</si>
  <si>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</si>
  <si>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</si>
  <si>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</si>
  <si>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</si>
  <si>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</si>
  <si>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</si>
  <si>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</si>
  <si>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</si>
  <si>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</si>
  <si>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</si>
  <si>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</si>
  <si>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</si>
  <si>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TKL</t>
  </si>
  <si>
    <t>TK</t>
  </si>
  <si>
    <t>TOKELAU</t>
  </si>
  <si>
    <t>TKM</t>
  </si>
  <si>
    <t>TM</t>
  </si>
  <si>
    <t>TURKMENISTAN</t>
  </si>
  <si>
    <t>TLS</t>
  </si>
  <si>
    <t>TL</t>
  </si>
  <si>
    <t>TIMOR-LESTE</t>
  </si>
  <si>
    <t>TON</t>
  </si>
  <si>
    <t>TO</t>
  </si>
  <si>
    <t>TONGA</t>
  </si>
  <si>
    <t>TTO</t>
  </si>
  <si>
    <t>TT</t>
  </si>
  <si>
    <t>TRINIDAD AND TOBAGO</t>
  </si>
  <si>
    <t>TUN</t>
  </si>
  <si>
    <t>TN</t>
  </si>
  <si>
    <t>TUNISIA</t>
  </si>
  <si>
    <t>TUR</t>
  </si>
  <si>
    <t>TR</t>
  </si>
  <si>
    <t>TURKEY</t>
  </si>
  <si>
    <t>TUV</t>
  </si>
  <si>
    <t>TV</t>
  </si>
  <si>
    <t>TUVALU</t>
  </si>
  <si>
    <t>TWN</t>
  </si>
  <si>
    <t>TW</t>
  </si>
  <si>
    <t>TAIWAN</t>
  </si>
  <si>
    <t>TZA</t>
  </si>
  <si>
    <t>TZ</t>
  </si>
  <si>
    <t>TANZANIA, UNITED REPUBLIC OF</t>
  </si>
  <si>
    <t>UGA</t>
  </si>
  <si>
    <t>UG</t>
  </si>
  <si>
    <t>UGANDA</t>
  </si>
  <si>
    <t>UKR</t>
  </si>
  <si>
    <t>UA</t>
  </si>
  <si>
    <t>UKRAINE</t>
  </si>
  <si>
    <t>UMI</t>
  </si>
  <si>
    <t>UM</t>
  </si>
  <si>
    <t>UNITED STATES MINOR OUTLYING ISLANDS</t>
  </si>
  <si>
    <t>URY</t>
  </si>
  <si>
    <t>UY</t>
  </si>
  <si>
    <t>URUGUAY</t>
  </si>
  <si>
    <t>USA</t>
  </si>
  <si>
    <t>US</t>
  </si>
  <si>
    <t>UNITED STATES</t>
  </si>
  <si>
    <t>UZB</t>
  </si>
  <si>
    <t>UZ</t>
  </si>
  <si>
    <t>UZBEKISTAN</t>
  </si>
  <si>
    <t>VAT</t>
  </si>
  <si>
    <t>VA</t>
  </si>
  <si>
    <t>VATICAN CITY STATE (HOLY SEE)</t>
  </si>
  <si>
    <t>VCT</t>
  </si>
  <si>
    <t>VC</t>
  </si>
  <si>
    <t>SAINT VINCENT AND THE GRENADINES</t>
  </si>
  <si>
    <t>VEN</t>
  </si>
  <si>
    <t>VE</t>
  </si>
  <si>
    <t>VENEZUELA</t>
  </si>
  <si>
    <t>VGB</t>
  </si>
  <si>
    <t>VG</t>
  </si>
  <si>
    <t>VIRGIN ISLANDS (BRITISH)</t>
  </si>
  <si>
    <t>VIR</t>
  </si>
  <si>
    <t>VI</t>
  </si>
  <si>
    <t>VIRGIN ISLANDS (U.S.)</t>
  </si>
  <si>
    <t>VNM</t>
  </si>
  <si>
    <t>VN</t>
  </si>
  <si>
    <t>VIETNAM</t>
  </si>
  <si>
    <t>VUT</t>
  </si>
  <si>
    <t>VU</t>
  </si>
  <si>
    <t>VANUATU</t>
  </si>
  <si>
    <t>WLF</t>
  </si>
  <si>
    <t>WF</t>
  </si>
  <si>
    <t>WALLIS AND FUTUNA ISLANDS</t>
  </si>
  <si>
    <t>WSM</t>
  </si>
  <si>
    <t>WS</t>
  </si>
  <si>
    <t>SAMOA</t>
  </si>
  <si>
    <t>YEM</t>
  </si>
  <si>
    <t>YE</t>
  </si>
  <si>
    <t>YEMEN</t>
  </si>
  <si>
    <t>ZAF</t>
  </si>
  <si>
    <t>ZA</t>
  </si>
  <si>
    <t>SOUTH AFRICA</t>
  </si>
  <si>
    <t>ZMB</t>
  </si>
  <si>
    <t>ZM</t>
  </si>
  <si>
    <t>ZAMBIA</t>
  </si>
  <si>
    <t>ZWE</t>
  </si>
  <si>
    <t>ZW</t>
  </si>
  <si>
    <t>ZIMBABWE</t>
  </si>
  <si>
    <t>MNE</t>
  </si>
  <si>
    <t>ME</t>
  </si>
  <si>
    <t>MONTENEGRO</t>
  </si>
  <si>
    <t>SRB</t>
  </si>
  <si>
    <t>RS</t>
  </si>
  <si>
    <t>SERBIA</t>
  </si>
  <si>
    <t>Acquirer</t>
  </si>
  <si>
    <t>Entity</t>
  </si>
  <si>
    <t>Year</t>
  </si>
  <si>
    <t>Month</t>
  </si>
  <si>
    <t>&gt;</t>
  </si>
  <si>
    <t>EU / non EU</t>
  </si>
  <si>
    <t xml:space="preserve">Country </t>
  </si>
  <si>
    <t>Country code</t>
  </si>
  <si>
    <t>Total Quarter</t>
  </si>
  <si>
    <t>NET SALE</t>
  </si>
  <si>
    <t>Belgium</t>
  </si>
  <si>
    <t>Denmark</t>
  </si>
  <si>
    <t>Finland</t>
  </si>
  <si>
    <t>Italy</t>
  </si>
  <si>
    <t>Spain</t>
  </si>
  <si>
    <t>Sweden</t>
  </si>
  <si>
    <t>non EU</t>
  </si>
  <si>
    <t>Norway</t>
  </si>
  <si>
    <t>Switzerland</t>
  </si>
  <si>
    <t>United Kingdom</t>
  </si>
  <si>
    <t>Portugal</t>
  </si>
  <si>
    <t>South Africa</t>
  </si>
  <si>
    <t>VAT Rate</t>
  </si>
  <si>
    <t>Payment Year</t>
  </si>
  <si>
    <t>Payment Month</t>
  </si>
  <si>
    <t>Prev rate</t>
  </si>
  <si>
    <t>Column2</t>
  </si>
  <si>
    <t>WorldLine</t>
  </si>
  <si>
    <t>Payxpert</t>
  </si>
  <si>
    <t>Netherlands</t>
  </si>
  <si>
    <t>Korea, Republic Of</t>
  </si>
  <si>
    <t>Germany</t>
  </si>
  <si>
    <t>New Zealand</t>
  </si>
  <si>
    <t>Canada</t>
  </si>
  <si>
    <t>Bulgaria</t>
  </si>
  <si>
    <t>Australia</t>
  </si>
  <si>
    <t>Austria</t>
  </si>
  <si>
    <t>Colombia</t>
  </si>
  <si>
    <t>Argix</t>
  </si>
  <si>
    <t>FirstCash</t>
  </si>
  <si>
    <t>October</t>
  </si>
  <si>
    <t>November</t>
  </si>
  <si>
    <t>December</t>
  </si>
  <si>
    <t>ARGIX 4Q 2019</t>
  </si>
  <si>
    <t>Dalenys</t>
  </si>
  <si>
    <t>Hong Kong</t>
  </si>
  <si>
    <t>Japan</t>
  </si>
  <si>
    <t>Russian Federation</t>
  </si>
  <si>
    <t>Turkey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</si>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</sst>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;[Blue]\(#,##0\);&quot;-&quot;"/>
    <numFmt numFmtId="165" formatCode="0.0%"/>
    <numFmt numFmtId="166" formatCode="#,##0.00;[Blue]\(#,##0.00\);&quot;-&quot;"/>
    <numFmt numFmtId="167" formatCode="_-* #,##0.00\ [$€-1]_-;[Color25]\(* #,##0.00\)\ [$€-1]_-;_-* &quot;-&quot;??\ [$€-1]_-;_-@_-"/>
    <numFmt numFmtId="168" formatCode="0.0%;\(\-0.0%\);&quot;-&quot;"/>
  </numFmts>
  <fonts count="26" x14ac:knownFonts="1">
    <font>
      <sz val="11"/>
      <color theme="1"/>
      <name val="Times New Roman"/>
      <family val="2"/>
      <scheme val="minor"/>
    </font>
    <font>
      <sz val="8"/>
      <color theme="1"/>
      <name val="Times New Roman"/>
      <family val="2"/>
      <charset val="204"/>
      <scheme val="minor"/>
    </font>
    <font>
      <sz val="9"/>
      <color theme="1"/>
      <name val="Times New Roman"/>
      <family val="2"/>
      <charset val="204"/>
      <scheme val="minor"/>
    </font>
    <font>
      <b/>
      <sz val="8"/>
      <color theme="1"/>
      <name val="Times New Roman"/>
      <family val="2"/>
      <charset val="204"/>
      <scheme val="minor"/>
    </font>
    <font>
      <sz val="8"/>
      <color theme="1"/>
      <name val="Times New Roman"/>
      <family val="2"/>
      <charset val="204"/>
      <scheme val="minor"/>
    </font>
    <font>
      <sz val="8"/>
      <color rgb="FFFF0000"/>
      <name val="Times New Roman"/>
      <family val="2"/>
      <charset val="204"/>
      <scheme val="minor"/>
    </font>
    <font>
      <b/>
      <i/>
      <sz val="8"/>
      <color theme="1"/>
      <name val="Times New Roman"/>
      <family val="1"/>
      <charset val="204"/>
      <scheme val="minor"/>
    </font>
    <font>
      <sz val="8"/>
      <color theme="1"/>
      <name val="Times New Roman"/>
      <family val="1"/>
      <charset val="204"/>
      <scheme val="minor"/>
    </font>
    <font>
      <sz val="8"/>
      <color theme="1"/>
      <name val="Times New Roman"/>
      <family val="2"/>
      <scheme val="minor"/>
    </font>
    <font>
      <b/>
      <sz val="8"/>
      <color rgb="FFFF0066"/>
      <name val="Times New Roman"/>
      <family val="1"/>
      <charset val="204"/>
      <scheme val="minor"/>
    </font>
    <font>
      <sz val="8"/>
      <color theme="1" tint="0.34998626667073579"/>
      <name val="Times New Roman"/>
      <family val="1"/>
      <charset val="204"/>
      <scheme val="minor"/>
    </font>
    <font>
      <b/>
      <sz val="8"/>
      <color theme="1" tint="0.34998626667073579"/>
      <name val="Times New Roman"/>
      <family val="1"/>
      <charset val="204"/>
      <scheme val="minor"/>
    </font>
    <font>
      <b/>
      <sz val="8"/>
      <color rgb="FF002060"/>
      <name val="Times New Roman"/>
      <family val="1"/>
      <charset val="204"/>
      <scheme val="minor"/>
    </font>
    <font>
      <i/>
      <sz val="8"/>
      <color theme="1" tint="0.34998626667073579"/>
      <name val="Times New Roman"/>
      <family val="1"/>
      <charset val="204"/>
      <scheme val="minor"/>
    </font>
    <font>
      <b/>
      <i/>
      <sz val="8"/>
      <color theme="1" tint="0.34998626667073579"/>
      <name val="Times New Roman"/>
      <family val="1"/>
      <charset val="204"/>
      <scheme val="minor"/>
    </font>
    <font>
      <b/>
      <sz val="8"/>
      <color theme="1"/>
      <name val="Times New Roman"/>
      <family val="1"/>
      <charset val="204"/>
      <scheme val="minor"/>
    </font>
    <font>
      <sz val="8"/>
      <color rgb="FFFF0066"/>
      <name val="Times New Roman"/>
      <family val="2"/>
      <scheme val="minor"/>
    </font>
    <font>
      <sz val="8"/>
      <name val="Times New Roman"/>
      <family val="2"/>
      <scheme val="minor"/>
    </font>
    <font>
      <sz val="8"/>
      <color theme="1"/>
      <name val="Times New Roman"/>
      <family val="1"/>
      <charset val="204"/>
      <scheme val="minor"/>
    </font>
    <font>
      <sz val="11"/>
      <color theme="1"/>
      <name val="Times New Roman"/>
      <family val="2"/>
      <scheme val="minor"/>
    </font>
    <font>
      <sz val="8"/>
      <color theme="1"/>
      <name val="Times New Roman"/>
      <family val="1"/>
      <charset val="204"/>
      <scheme val="minor"/>
    </font>
    <font>
      <sz val="8"/>
      <name val="Times New Roman"/>
      <family val="2"/>
      <charset val="204"/>
      <scheme val="minor"/>
    </font>
    <font>
      <sz val="8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sz val="8"/>
      <color rgb="FF002060"/>
      <name val="Times New Roman"/>
      <family val="1"/>
      <charset val="204"/>
      <scheme val="minor"/>
    </font>
    <font>
      <sz val="8"/>
      <color theme="1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E5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9" fillId="0" borderId="0"/>
  </cellStyleXfs>
  <cellXfs count="91">
    <xf numFmtId="0" fontId="0" fillId="0" borderId="0" xfId="0"/>
    <xf numFmtId="0" fontId="3" fillId="0" borderId="0" xfId="1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 wrapText="1"/>
    </xf>
    <xf numFmtId="0" fontId="3" fillId="0" borderId="0" xfId="1" applyFont="1"/>
    <xf numFmtId="0" fontId="4" fillId="0" borderId="0" xfId="1" applyFont="1"/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Border="1"/>
    <xf numFmtId="4" fontId="12" fillId="2" borderId="0" xfId="0" applyNumberFormat="1" applyFont="1" applyFill="1" applyAlignment="1">
      <alignment horizontal="center"/>
    </xf>
    <xf numFmtId="0" fontId="13" fillId="0" borderId="0" xfId="0" applyFont="1"/>
    <xf numFmtId="4" fontId="14" fillId="0" borderId="0" xfId="0" applyNumberFormat="1" applyFont="1"/>
    <xf numFmtId="0" fontId="13" fillId="0" borderId="0" xfId="0" applyFont="1" applyBorder="1"/>
    <xf numFmtId="0" fontId="11" fillId="0" borderId="0" xfId="0" applyFont="1" applyBorder="1" applyAlignment="1">
      <alignment horizontal="center"/>
    </xf>
    <xf numFmtId="9" fontId="10" fillId="0" borderId="0" xfId="0" applyNumberFormat="1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0" applyFont="1" applyBorder="1"/>
    <xf numFmtId="167" fontId="7" fillId="0" borderId="0" xfId="0" applyNumberFormat="1" applyFont="1" applyBorder="1" applyAlignment="1">
      <alignment horizontal="right"/>
    </xf>
    <xf numFmtId="167" fontId="10" fillId="0" borderId="1" xfId="0" applyNumberFormat="1" applyFon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167" fontId="12" fillId="2" borderId="1" xfId="0" applyNumberFormat="1" applyFont="1" applyFill="1" applyBorder="1" applyAlignment="1">
      <alignment horizontal="right"/>
    </xf>
    <xf numFmtId="167" fontId="10" fillId="0" borderId="2" xfId="0" applyNumberFormat="1" applyFont="1" applyBorder="1" applyAlignment="1">
      <alignment horizontal="right"/>
    </xf>
    <xf numFmtId="167" fontId="12" fillId="2" borderId="2" xfId="0" applyNumberFormat="1" applyFont="1" applyFill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0" fillId="0" borderId="1" xfId="0" applyNumberFormat="1" applyFont="1" applyFill="1" applyBorder="1" applyAlignment="1">
      <alignment horizontal="right"/>
    </xf>
    <xf numFmtId="167" fontId="10" fillId="0" borderId="2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right"/>
    </xf>
    <xf numFmtId="167" fontId="15" fillId="0" borderId="0" xfId="0" applyNumberFormat="1" applyFont="1" applyBorder="1" applyAlignment="1">
      <alignment horizontal="right"/>
    </xf>
    <xf numFmtId="0" fontId="15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horizontal="left"/>
    </xf>
    <xf numFmtId="166" fontId="18" fillId="0" borderId="0" xfId="0" applyNumberFormat="1" applyFont="1" applyFill="1" applyBorder="1" applyAlignment="1">
      <alignment horizontal="left"/>
    </xf>
    <xf numFmtId="0" fontId="1" fillId="0" borderId="0" xfId="1" applyFont="1"/>
    <xf numFmtId="165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/>
    </xf>
    <xf numFmtId="0" fontId="1" fillId="4" borderId="0" xfId="1" applyFont="1" applyFill="1"/>
    <xf numFmtId="165" fontId="1" fillId="4" borderId="0" xfId="1" applyNumberFormat="1" applyFont="1" applyFill="1" applyAlignment="1">
      <alignment horizontal="center" vertical="center"/>
    </xf>
    <xf numFmtId="0" fontId="21" fillId="0" borderId="0" xfId="1" applyFont="1"/>
    <xf numFmtId="165" fontId="21" fillId="0" borderId="0" xfId="1" applyNumberFormat="1" applyFont="1" applyAlignment="1">
      <alignment horizontal="center" vertical="center"/>
    </xf>
    <xf numFmtId="10" fontId="21" fillId="0" borderId="0" xfId="1" applyNumberFormat="1" applyFont="1"/>
    <xf numFmtId="0" fontId="1" fillId="2" borderId="0" xfId="1" applyFont="1" applyFill="1"/>
    <xf numFmtId="165" fontId="1" fillId="2" borderId="0" xfId="1" applyNumberFormat="1" applyFont="1" applyFill="1" applyAlignment="1">
      <alignment horizontal="center" vertical="center"/>
    </xf>
    <xf numFmtId="0" fontId="1" fillId="3" borderId="0" xfId="1" applyFont="1" applyFill="1"/>
    <xf numFmtId="165" fontId="1" fillId="3" borderId="0" xfId="1" applyNumberFormat="1" applyFont="1" applyFill="1" applyAlignment="1">
      <alignment horizontal="center" vertical="center"/>
    </xf>
    <xf numFmtId="168" fontId="7" fillId="0" borderId="0" xfId="0" applyNumberFormat="1" applyFont="1" applyAlignment="1">
      <alignment horizontal="center"/>
    </xf>
    <xf numFmtId="166" fontId="7" fillId="0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167" fontId="23" fillId="0" borderId="0" xfId="0" applyNumberFormat="1" applyFont="1" applyAlignment="1">
      <alignment horizontal="right"/>
    </xf>
    <xf numFmtId="167" fontId="10" fillId="0" borderId="0" xfId="0" applyNumberFormat="1" applyFont="1" applyFill="1" applyBorder="1" applyAlignment="1">
      <alignment horizontal="right"/>
    </xf>
    <xf numFmtId="167" fontId="12" fillId="2" borderId="0" xfId="0" applyNumberFormat="1" applyFont="1" applyFill="1" applyBorder="1" applyAlignment="1">
      <alignment horizontal="right"/>
    </xf>
    <xf numFmtId="0" fontId="25" fillId="0" borderId="1" xfId="0" applyFont="1" applyBorder="1"/>
    <xf numFmtId="0" fontId="7" fillId="0" borderId="2" xfId="0" applyFont="1" applyBorder="1"/>
    <xf numFmtId="0" fontId="14" fillId="0" borderId="0" xfId="0" applyFont="1" applyBorder="1" applyAlignment="1">
      <alignment horizontal="center"/>
    </xf>
    <xf numFmtId="0" fontId="8" fillId="0" borderId="0" xfId="0" applyFont="1" applyFill="1"/>
    <xf numFmtId="164" fontId="16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7" fillId="0" borderId="0" xfId="0" applyFont="1" applyFill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166" fontId="24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166" fontId="22" fillId="0" borderId="0" xfId="0" applyNumberFormat="1" applyFont="1" applyFill="1" applyAlignment="1">
      <alignment horizontal="right"/>
    </xf>
    <xf numFmtId="166" fontId="22" fillId="0" borderId="0" xfId="0" applyNumberFormat="1" applyFont="1" applyFill="1" applyAlignment="1">
      <alignment horizontal="left"/>
    </xf>
    <xf numFmtId="0" fontId="22" fillId="0" borderId="0" xfId="0" applyNumberFormat="1" applyFont="1" applyFill="1" applyAlignment="1">
      <alignment horizontal="left"/>
    </xf>
    <xf numFmtId="0" fontId="25" fillId="0" borderId="0" xfId="0" applyFont="1" applyFill="1"/>
    <xf numFmtId="0" fontId="25" fillId="0" borderId="0" xfId="0" applyFont="1" applyFill="1" applyAlignment="1">
      <alignment horizontal="center"/>
    </xf>
    <xf numFmtId="166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left"/>
    </xf>
    <xf numFmtId="0" fontId="25" fillId="0" borderId="0" xfId="0" applyNumberFormat="1" applyFont="1" applyFill="1" applyAlignment="1">
      <alignment horizontal="left"/>
    </xf>
    <xf numFmtId="0" fontId="25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9" fillId="0" borderId="2" xfId="0" applyFont="1" applyBorder="1" applyAlignment="1">
      <alignment horizontal="center"/>
    </xf>
    <xf numFmtId="0" fontId="22" fillId="0" borderId="0" xfId="0" applyFont="1" applyFill="1"/>
    <xf numFmtId="0" fontId="7" fillId="0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4" xfId="2" xr:uid="{8C489020-C707-4BDC-B306-BBF2C9540C89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165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</dxf>
    <dxf>
      <font>
        <strike val="0"/>
        <outline val="0"/>
        <shadow val="0"/>
        <u val="none"/>
        <vertAlign val="baseline"/>
        <sz val="8"/>
        <name val="Times New Roman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  <numFmt numFmtId="168" formatCode="0.0%;\(\-0.0%\);&quot;-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  <numFmt numFmtId="167" formatCode="_-* #,##0.00\ [$€-1]_-;[Color25]\(* #,##0.00\)\ [$€-1]_-;_-* &quot;-&quot;??\ [$€-1]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  <numFmt numFmtId="167" formatCode="_-* #,##0.00\ [$€-1]_-;[Color25]\(* #,##0.00\)\ [$€-1]_-;_-* &quot;-&quot;??\ [$€-1]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166" formatCode="#,##0.00;[Blue]\(#,##0.00\);&quot;-&quot;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0" formatCode="General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166" formatCode="#,##0.00;[Blue]\(#,##0.00\);&quot;-&quot;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166" formatCode="#,##0.00;[Blue]\(#,##0.00\);&quot;-&quot;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numFmt numFmtId="166" formatCode="#,##0.00;[Blue]\(#,##0.00\);&quot;-&quot;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border>
        <bottom style="thin">
          <color theme="1" tint="0.14996795556505021"/>
        </bottom>
      </border>
    </dxf>
  </dxfs>
  <tableStyles count="1" defaultTableStyle="TableStyleMedium2" defaultPivotStyle="PivotStyleLight16">
    <tableStyle name="Table Style 2" pivot="0" count="1" xr9:uid="{00000000-0011-0000-FFFF-FFFF00000000}">
      <tableStyleElement type="headerRow" dxfId="32"/>
    </tableStyle>
  </tableStyles>
  <colors>
    <mruColors>
      <color rgb="FFF2E5FF"/>
      <color rgb="FFFFE7E7"/>
      <color rgb="FFFF00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L521" totalsRowShown="0" headerRowDxfId="31" dataDxfId="30">
  <autoFilter ref="A3:L521" xr:uid="{FA899E12-9E0B-475F-B952-2EBCC2065F49}"/>
  <tableColumns count="12">
    <tableColumn id="1" xr3:uid="{00000000-0010-0000-0000-000001000000}" name="Acquirer" dataDxfId="29"/>
    <tableColumn id="2" xr3:uid="{00000000-0010-0000-0000-000002000000}" name="Entity" dataDxfId="28"/>
    <tableColumn id="3" xr3:uid="{00000000-0010-0000-0000-000003000000}" name="Year" dataDxfId="27"/>
    <tableColumn id="4" xr3:uid="{00000000-0010-0000-0000-000004000000}" name="Month" dataDxfId="26"/>
    <tableColumn id="5" xr3:uid="{00000000-0010-0000-0000-000005000000}" name="Country code" dataDxfId="25"/>
    <tableColumn id="6" xr3:uid="{00000000-0010-0000-0000-000006000000}" name="Net Sale" dataDxfId="24"/>
    <tableColumn id="8" xr3:uid="{00000000-0010-0000-0000-000008000000}" name="&gt;" dataDxfId="23"/>
    <tableColumn id="9" xr3:uid="{00000000-0010-0000-0000-000009000000}" name="Country " dataDxfId="22">
      <calculatedColumnFormula>IF(LEN(E4)&gt;3,E4,PROPER(IF(LEN(E4)=3,VLOOKUP(E4,EU!$A$2:$C$243,3,0),VLOOKUP(E4,EU!$B$2:$C$243,2,0))))</calculatedColumnFormula>
    </tableColumn>
    <tableColumn id="10" xr3:uid="{00000000-0010-0000-0000-00000A000000}" name="EU / non EU" dataDxfId="21">
      <calculatedColumnFormula>IF(VLOOKUP(H4,EU!$C$2:$E$243,3,0)="","non EU",VLOOKUP(H4,EU!$C$2:$E$243,3,0))</calculatedColumnFormula>
    </tableColumn>
    <tableColumn id="7" xr3:uid="{00000000-0010-0000-0000-000007000000}" name="VAT" dataDxfId="20">
      <calculatedColumnFormula>IF(I4="EU",-(F4-F4/(1+VLOOKUP($H4,EU!$C$2:$G$243,5,0))),0)</calculatedColumnFormula>
    </tableColumn>
    <tableColumn id="11" xr3:uid="{0B10738E-05D6-4AF7-BCA4-98E7BD9CFF5C}" name="Payment Year" dataDxfId="19">
      <calculatedColumnFormula>C4</calculatedColumnFormula>
    </tableColumn>
    <tableColumn id="12" xr3:uid="{9D652E0D-B4C6-42F9-8E6E-A978FCBB88CC}" name="Payment Month" dataDxfId="18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915C6-3607-471A-9AFB-978802204744}" name="Table1" displayName="Table1" ref="A4:E30" totalsRowShown="0" tableBorderDxfId="17">
  <autoFilter ref="A4:E30" xr:uid="{BCEB413C-6245-44CE-A3E1-658094C2241A}"/>
  <tableColumns count="5">
    <tableColumn id="1" xr3:uid="{8AB5DD60-5260-45E0-9D6D-0B2812896102}" name="Country " dataDxfId="16"/>
    <tableColumn id="2" xr3:uid="{46A28902-86A6-42CF-8A99-61B9A4D1B950}" name="EU / non EU" dataDxfId="15"/>
    <tableColumn id="3" xr3:uid="{AAF5846D-98B1-487C-9767-7A3D9F261B0E}" name="Net Sale" dataDxfId="14">
      <calculatedColumnFormula>SUMIFS(DB!$F$4:$F$999609,DB!$H$4:$H$999609,Countries!$A5)</calculatedColumnFormula>
    </tableColumn>
    <tableColumn id="4" xr3:uid="{500C5713-ECF5-4B76-B10E-3B7B7F99274B}" name="VAT" dataDxfId="13">
      <calculatedColumnFormula>SUMIFS(DB!$J$4:$J$999609,DB!$H$4:$H$999609,Countries!$A5)</calculatedColumnFormula>
    </tableColumn>
    <tableColumn id="5" xr3:uid="{C5E9FC7A-6EBB-4022-A22E-ACB55DBAEA54}" name="VAT Rate" dataDxfId="12">
      <calculatedColumnFormula>IF(B5="EU",VLOOKUP(A5,EU!$C$2:$G$243,5,0),0)</calculatedColumnFormula>
    </tableColumn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3E8B2-59E1-486A-956A-B23370BFE6F7}" name="Table736" displayName="Table736" ref="A1:I243" totalsRowShown="0" headerRowDxfId="11">
  <autoFilter ref="A1:I243" xr:uid="{8CD30D87-6D68-4F6F-B03D-2D3C90008C4F}"/>
  <tableColumns count="9">
    <tableColumn id="1" xr3:uid="{63EE0F74-D905-415E-8DC1-7588ABF30E3C}" name="ISO Code 3" dataDxfId="10" dataCellStyle="Normal 2"/>
    <tableColumn id="2" xr3:uid="{4E3783F0-E824-4E2A-AB29-354F4589D3E1}" name="ISO Code 2" dataDxfId="9" dataCellStyle="Normal 2"/>
    <tableColumn id="3" xr3:uid="{DF1167E9-31FF-43E3-8AC4-DCABC1DF0368}" name="Country" dataDxfId="8" dataCellStyle="Normal 2"/>
    <tableColumn id="4" xr3:uid="{6792F30B-1067-4B39-BB66-3D3F72499F9D}" name="Code" dataDxfId="7" dataCellStyle="Normal 2"/>
    <tableColumn id="5" xr3:uid="{31E5F070-11DF-4E1C-9AD7-1040E7FEBE27}" name="Region" dataDxfId="6" dataCellStyle="Normal 2"/>
    <tableColumn id="9" xr3:uid="{DF547AE7-2E28-4DDF-AEB0-F58407BA9356}" name="Prev rate" dataDxfId="5" dataCellStyle="Normal 2"/>
    <tableColumn id="6" xr3:uid="{5AC27F97-40BB-46DB-ABCC-E50CD50AC153}" name="MOSS VAT Rate, %" dataDxfId="4" dataCellStyle="Normal 2"/>
    <tableColumn id="7" xr3:uid="{B824AE74-E5FD-4E2A-80E1-5C790BB429A0}" name="Column1" dataDxfId="3" dataCellStyle="Normal 2"/>
    <tableColumn id="8" xr3:uid="{12452734-B5E6-4390-8BF7-0C40040342E1}" name="Column2" dataDxfId="2" dataCellStyle="Normal 2">
      <calculatedColumnFormula>A2</calculatedColumnFormula>
    </tableColumn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E35" sqref="E35"/>
    </sheetView>
  </sheetViews>
  <sheetFormatPr defaultColWidth="9.140625" defaultRowHeight="11.25" outlineLevelRow="1" x14ac:dyDescent="0.2"/>
  <cols>
    <col min="1" max="1" width="11.140625" style="7" bestFit="1" customWidth="1"/>
    <col min="2" max="2" width="2.7109375" style="12" customWidth="1"/>
    <col min="3" max="5" width="11.140625" style="7" customWidth="1"/>
    <col min="6" max="6" width="2.28515625" style="12" customWidth="1"/>
    <col min="7" max="7" width="12.42578125" style="7" bestFit="1" customWidth="1"/>
    <col min="8" max="8" width="4.7109375" style="12" customWidth="1"/>
    <col min="9" max="9" width="8" style="7" bestFit="1" customWidth="1"/>
    <col min="10" max="10" width="2.5703125" style="12" customWidth="1"/>
    <col min="11" max="13" width="10.85546875" style="7" customWidth="1"/>
    <col min="14" max="14" width="2.42578125" style="12" customWidth="1"/>
    <col min="15" max="15" width="11.28515625" style="7" bestFit="1" customWidth="1"/>
    <col min="16" max="16" width="10.7109375" style="7" bestFit="1" customWidth="1"/>
    <col min="17" max="16384" width="9.140625" style="7"/>
  </cols>
  <sheetData>
    <row r="1" spans="1:16" x14ac:dyDescent="0.2">
      <c r="A1" s="88" t="s">
        <v>783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6" x14ac:dyDescent="0.2">
      <c r="A2" s="88" t="s">
        <v>749</v>
      </c>
      <c r="B2" s="88"/>
      <c r="C2" s="88"/>
      <c r="D2" s="88"/>
      <c r="E2" s="88"/>
      <c r="F2" s="88"/>
      <c r="G2" s="88"/>
      <c r="I2" s="88" t="s">
        <v>695</v>
      </c>
      <c r="J2" s="88"/>
      <c r="K2" s="88"/>
      <c r="L2" s="88"/>
      <c r="M2" s="88"/>
      <c r="N2" s="88"/>
      <c r="O2" s="88"/>
    </row>
    <row r="3" spans="1:16" x14ac:dyDescent="0.2">
      <c r="C3" s="29">
        <f>SUM(C7:C20)</f>
        <v>248676.4971894187</v>
      </c>
      <c r="D3" s="29">
        <f>SUM(D7:D20)</f>
        <v>239138.80497572169</v>
      </c>
      <c r="E3" s="29">
        <f>SUM(E7:E20)</f>
        <v>333058.03534999199</v>
      </c>
      <c r="F3" s="29">
        <f>SUM(F7:F20)</f>
        <v>0</v>
      </c>
      <c r="G3" s="29">
        <f>SUM(G7:G20)</f>
        <v>820873.33751513239</v>
      </c>
      <c r="H3" s="7"/>
      <c r="J3" s="7"/>
      <c r="K3" s="29">
        <f t="shared" ref="K3:O3" si="0">SUM(K7:K20)</f>
        <v>-8892.7471790988056</v>
      </c>
      <c r="L3" s="29">
        <f t="shared" si="0"/>
        <v>-9350.824367437719</v>
      </c>
      <c r="M3" s="29">
        <f t="shared" si="0"/>
        <v>-13152.240450619729</v>
      </c>
      <c r="N3" s="29"/>
      <c r="O3" s="29">
        <f t="shared" si="0"/>
        <v>-31395.811997156256</v>
      </c>
    </row>
    <row r="4" spans="1:16" s="14" customFormat="1" outlineLevel="1" x14ac:dyDescent="0.2">
      <c r="B4" s="16"/>
      <c r="C4" s="32">
        <v>10</v>
      </c>
      <c r="D4" s="32">
        <v>11</v>
      </c>
      <c r="E4" s="32">
        <v>12</v>
      </c>
      <c r="F4" s="32"/>
      <c r="G4" s="15"/>
      <c r="K4" s="32">
        <f>C4</f>
        <v>10</v>
      </c>
      <c r="L4" s="32">
        <f>D4</f>
        <v>11</v>
      </c>
      <c r="M4" s="32">
        <f>E4</f>
        <v>12</v>
      </c>
      <c r="N4" s="32"/>
      <c r="O4" s="15"/>
    </row>
    <row r="5" spans="1:16" s="14" customFormat="1" x14ac:dyDescent="0.2">
      <c r="B5" s="66"/>
      <c r="C5" s="32"/>
      <c r="D5" s="32"/>
      <c r="E5" s="32"/>
      <c r="F5" s="32"/>
      <c r="G5" s="15"/>
      <c r="K5" s="32"/>
      <c r="L5" s="32"/>
      <c r="M5" s="32"/>
      <c r="N5" s="32"/>
      <c r="O5" s="15"/>
    </row>
    <row r="6" spans="1:16" x14ac:dyDescent="0.2">
      <c r="A6" s="8">
        <v>2019</v>
      </c>
      <c r="B6" s="17"/>
      <c r="C6" s="9" t="s">
        <v>780</v>
      </c>
      <c r="D6" s="9" t="s">
        <v>781</v>
      </c>
      <c r="E6" s="9" t="s">
        <v>782</v>
      </c>
      <c r="F6" s="9"/>
      <c r="G6" s="13" t="s">
        <v>748</v>
      </c>
      <c r="H6" s="7"/>
      <c r="I6" s="8">
        <v>2019</v>
      </c>
      <c r="J6" s="8"/>
      <c r="K6" s="8" t="str">
        <f>C6</f>
        <v>October</v>
      </c>
      <c r="L6" s="8" t="str">
        <f>D6</f>
        <v>November</v>
      </c>
      <c r="M6" s="8" t="str">
        <f>E6</f>
        <v>December</v>
      </c>
      <c r="N6" s="9"/>
      <c r="O6" s="13" t="s">
        <v>748</v>
      </c>
    </row>
    <row r="7" spans="1:16" x14ac:dyDescent="0.2">
      <c r="A7" s="64" t="s">
        <v>767</v>
      </c>
      <c r="C7" s="30">
        <f>SUMIFS(DB!$F:$F,DB!$K:$K,2019,DB!$L:$L,'Net Sale'!C$4,DB!$A:$A,'Net Sale'!$A7)</f>
        <v>84076.019999999524</v>
      </c>
      <c r="D7" s="30">
        <f>SUMIFS(DB!$F:$F,DB!$K:$K,2019,DB!$L:$L,'Net Sale'!D$4,DB!$A:$A,'Net Sale'!$A7)</f>
        <v>117753.10000000134</v>
      </c>
      <c r="E7" s="30">
        <f>SUMIFS(DB!$F:$F,DB!$K:$K,2019,DB!$L:$L,'Net Sale'!E$4,DB!$A:$A,'Net Sale'!$A7)</f>
        <v>112156.84000000107</v>
      </c>
      <c r="F7" s="25"/>
      <c r="G7" s="26">
        <f>SUM(C7:E7)</f>
        <v>313985.96000000194</v>
      </c>
      <c r="I7" s="10" t="str">
        <f>A7</f>
        <v>WorldLine</v>
      </c>
      <c r="J7" s="10"/>
      <c r="K7" s="24">
        <f>SUMIFS(DB!$J:$J,DB!$K:$K,2019,DB!$L:$L,'Net Sale'!C$4,DB!$A:$A,'Net Sale'!$A7)</f>
        <v>-3283.4936207891546</v>
      </c>
      <c r="L7" s="24">
        <f>SUMIFS(DB!$J:$J,DB!$K:$K,2019,DB!$L:$L,'Net Sale'!D$4,DB!$A:$A,'Net Sale'!$A7)</f>
        <v>-5818.7683369885654</v>
      </c>
      <c r="M7" s="24">
        <f>SUMIFS(DB!$J:$J,DB!$K:$K,2019,DB!$L:$L,'Net Sale'!E$4,DB!$A:$A,'Net Sale'!$A7)</f>
        <v>-5886.8437318432043</v>
      </c>
      <c r="N7" s="25"/>
      <c r="O7" s="26">
        <f>SUM(K7:M7)</f>
        <v>-14989.105689620925</v>
      </c>
      <c r="P7" s="18"/>
    </row>
    <row r="8" spans="1:16" x14ac:dyDescent="0.2">
      <c r="A8" s="22" t="s">
        <v>768</v>
      </c>
      <c r="C8" s="62">
        <f>SUMIFS(DB!$F:$F,DB!$K:$K,2019,DB!$L:$L,'Net Sale'!C$4,DB!$A:$A,'Net Sale'!$A8)</f>
        <v>135795.14368081369</v>
      </c>
      <c r="D8" s="62">
        <f>SUMIFS(DB!$F:$F,DB!$K:$K,2019,DB!$L:$L,'Net Sale'!D$4,DB!$A:$A,'Net Sale'!$A8)</f>
        <v>107809.21701132035</v>
      </c>
      <c r="E8" s="62">
        <f>SUMIFS(DB!$F:$F,DB!$K:$K,2019,DB!$L:$L,'Net Sale'!E$4,DB!$A:$A,'Net Sale'!$A8)</f>
        <v>215149.69034999088</v>
      </c>
      <c r="G8" s="63">
        <f t="shared" ref="G8:G9" si="1">SUM(C8:E8)</f>
        <v>458754.05104212492</v>
      </c>
      <c r="I8" s="12" t="str">
        <f t="shared" ref="I8:I9" si="2">A8</f>
        <v>Payxpert</v>
      </c>
      <c r="K8" s="25">
        <f>SUMIFS(DB!$J:$J,DB!$K:$K,2019,DB!$L:$L,'Net Sale'!C$4,DB!$A:$A,'Net Sale'!$A8)</f>
        <v>-4907.3953922948585</v>
      </c>
      <c r="L8" s="25">
        <f>SUMIFS(DB!$J:$J,DB!$K:$K,2019,DB!$L:$L,'Net Sale'!D$4,DB!$A:$A,'Net Sale'!$A8)</f>
        <v>-3202.6992595696424</v>
      </c>
      <c r="M8" s="25">
        <f>SUMIFS(DB!$J:$J,DB!$K:$K,2019,DB!$L:$L,'Net Sale'!E$4,DB!$A:$A,'Net Sale'!$A8)</f>
        <v>-7147.1907336940267</v>
      </c>
      <c r="O8" s="63">
        <f t="shared" ref="O8:O9" si="3">SUM(K8:M8)</f>
        <v>-15257.285385558527</v>
      </c>
    </row>
    <row r="9" spans="1:16" x14ac:dyDescent="0.2">
      <c r="A9" s="22" t="s">
        <v>784</v>
      </c>
      <c r="C9" s="62">
        <f>SUMIFS(DB!$F:$F,DB!$K:$K,2019,DB!$L:$L,'Net Sale'!C$4,DB!$A:$A,'Net Sale'!$A9)</f>
        <v>11356.99499999965</v>
      </c>
      <c r="D9" s="62">
        <f>SUMIFS(DB!$F:$F,DB!$K:$K,2019,DB!$L:$L,'Net Sale'!D$4,DB!$A:$A,'Net Sale'!$A9)</f>
        <v>8723.4880000000212</v>
      </c>
      <c r="E9" s="62">
        <f>SUMIFS(DB!$F:$F,DB!$K:$K,2019,DB!$L:$L,'Net Sale'!E$4,DB!$A:$A,'Net Sale'!$A9)</f>
        <v>5751.5050000000019</v>
      </c>
      <c r="G9" s="63">
        <f t="shared" si="1"/>
        <v>25831.987999999674</v>
      </c>
      <c r="I9" s="12" t="str">
        <f t="shared" si="2"/>
        <v>Dalenys</v>
      </c>
      <c r="K9" s="25">
        <f>SUMIFS(DB!$J:$J,DB!$K:$K,2019,DB!$L:$L,'Net Sale'!C$4,DB!$A:$A,'Net Sale'!$A9)</f>
        <v>-233.6115142316072</v>
      </c>
      <c r="L9" s="25">
        <f>SUMIFS(DB!$J:$J,DB!$K:$K,2019,DB!$L:$L,'Net Sale'!D$4,DB!$A:$A,'Net Sale'!$A9)</f>
        <v>-179.43055047841472</v>
      </c>
      <c r="M9" s="25">
        <f>SUMIFS(DB!$J:$J,DB!$K:$K,2019,DB!$L:$L,'Net Sale'!E$4,DB!$A:$A,'Net Sale'!$A9)</f>
        <v>-118.20598508249785</v>
      </c>
      <c r="O9" s="63">
        <f t="shared" si="3"/>
        <v>-531.24804979251974</v>
      </c>
    </row>
    <row r="10" spans="1:16" x14ac:dyDescent="0.2">
      <c r="A10" s="65" t="s">
        <v>779</v>
      </c>
      <c r="C10" s="31">
        <f>SUMIFS(DB!$F:$F,DB!$K:$K,2019,DB!$L:$L,'Net Sale'!C$4,DB!$A:$A,'Net Sale'!$A10)</f>
        <v>17448.338508605844</v>
      </c>
      <c r="D10" s="31">
        <f>SUMIFS(DB!$F:$F,DB!$K:$K,2019,DB!$L:$L,'Net Sale'!D$4,DB!$A:$A,'Net Sale'!$A10)</f>
        <v>4852.9999643999799</v>
      </c>
      <c r="E10" s="31">
        <f>SUMIFS(DB!$F:$F,DB!$K:$K,2019,DB!$L:$L,'Net Sale'!E$4,DB!$A:$A,'Net Sale'!$A10)</f>
        <v>0</v>
      </c>
      <c r="G10" s="28">
        <f t="shared" ref="G10" si="4">SUM(C10:E10)</f>
        <v>22301.338473005824</v>
      </c>
      <c r="I10" s="11" t="str">
        <f t="shared" ref="I10" si="5">A10</f>
        <v>FirstCash</v>
      </c>
      <c r="J10" s="11"/>
      <c r="K10" s="27">
        <f>SUMIFS(DB!$J:$J,DB!$K:$K,2019,DB!$L:$L,'Net Sale'!C$4,DB!$A:$A,'Net Sale'!$A10)</f>
        <v>-468.24665178318492</v>
      </c>
      <c r="L10" s="27">
        <f>SUMIFS(DB!$J:$J,DB!$K:$K,2019,DB!$L:$L,'Net Sale'!D$4,DB!$A:$A,'Net Sale'!$A10)</f>
        <v>-149.92622040109532</v>
      </c>
      <c r="M10" s="27">
        <f>SUMIFS(DB!$J:$J,DB!$K:$K,2019,DB!$L:$L,'Net Sale'!E$4,DB!$A:$A,'Net Sale'!$A10)</f>
        <v>0</v>
      </c>
      <c r="O10" s="28">
        <f t="shared" ref="O10" si="6">SUM(K10:M10)</f>
        <v>-618.17287218428021</v>
      </c>
    </row>
  </sheetData>
  <mergeCells count="3">
    <mergeCell ref="A2:G2"/>
    <mergeCell ref="I2:O2"/>
    <mergeCell ref="A1:O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1"/>
  <sheetViews>
    <sheetView showGridLines="0" workbookViewId="0">
      <pane xSplit="5" ySplit="3" topLeftCell="F477" activePane="bottomRight" state="frozen"/>
      <selection pane="topRight" activeCell="F1" sqref="F1"/>
      <selection pane="bottomLeft" activeCell="A3" sqref="A3"/>
      <selection pane="bottomRight" activeCell="H4" sqref="H4:I521"/>
    </sheetView>
  </sheetViews>
  <sheetFormatPr defaultColWidth="9.140625" defaultRowHeight="11.25" outlineLevelCol="1" x14ac:dyDescent="0.2"/>
  <cols>
    <col min="1" max="1" width="11.28515625" style="67" bestFit="1" customWidth="1"/>
    <col min="2" max="2" width="8.140625" style="67" customWidth="1"/>
    <col min="3" max="3" width="6" style="67" hidden="1" customWidth="1" outlineLevel="1"/>
    <col min="4" max="4" width="5.5703125" style="67" hidden="1" customWidth="1" outlineLevel="1"/>
    <col min="5" max="5" width="9.28515625" style="67" customWidth="1" collapsed="1"/>
    <col min="6" max="6" width="10.5703125" style="67" customWidth="1"/>
    <col min="7" max="7" width="3.5703125" style="67" customWidth="1"/>
    <col min="8" max="8" width="13.7109375" style="67" bestFit="1" customWidth="1"/>
    <col min="9" max="9" width="8.7109375" style="67" customWidth="1"/>
    <col min="10" max="10" width="10.42578125" style="67" bestFit="1" customWidth="1"/>
    <col min="11" max="16384" width="9.140625" style="67"/>
  </cols>
  <sheetData>
    <row r="1" spans="1:12" x14ac:dyDescent="0.2">
      <c r="F1" s="68">
        <f>F2-'Net Sale'!G3</f>
        <v>0</v>
      </c>
      <c r="J1" s="68">
        <f>J2-'Net Sale'!O3</f>
        <v>0</v>
      </c>
    </row>
    <row r="2" spans="1:12" x14ac:dyDescent="0.2">
      <c r="F2" s="69">
        <f>SUBTOTAL(9,F4:F999021)</f>
        <v>820873.33751513239</v>
      </c>
      <c r="G2" s="70"/>
      <c r="H2" s="70"/>
      <c r="I2" s="70"/>
      <c r="J2" s="69">
        <f>SUBTOTAL(9,J4:J999021)</f>
        <v>-31395.811997156259</v>
      </c>
    </row>
    <row r="3" spans="1:12" ht="22.5" x14ac:dyDescent="0.2">
      <c r="A3" s="71" t="s">
        <v>740</v>
      </c>
      <c r="B3" s="71" t="s">
        <v>741</v>
      </c>
      <c r="C3" s="71" t="s">
        <v>742</v>
      </c>
      <c r="D3" s="71" t="s">
        <v>743</v>
      </c>
      <c r="E3" s="71" t="s">
        <v>747</v>
      </c>
      <c r="F3" s="71" t="s">
        <v>0</v>
      </c>
      <c r="G3" s="71" t="s">
        <v>744</v>
      </c>
      <c r="H3" s="71" t="s">
        <v>746</v>
      </c>
      <c r="I3" s="71" t="s">
        <v>745</v>
      </c>
      <c r="J3" s="71" t="s">
        <v>695</v>
      </c>
      <c r="K3" s="72" t="s">
        <v>763</v>
      </c>
      <c r="L3" s="72" t="s">
        <v>764</v>
      </c>
    </row>
    <row r="4" spans="1:12" x14ac:dyDescent="0.2">
      <c r="A4" s="73" t="s">
        <v>767</v>
      </c>
      <c r="B4" s="73" t="s">
        <v>778</v>
      </c>
      <c r="C4" s="74">
        <v>2019</v>
      </c>
      <c r="D4" s="75">
        <v>9</v>
      </c>
      <c r="E4" s="75" t="s">
        <v>1</v>
      </c>
      <c r="F4" s="76">
        <v>125.78999999999985</v>
      </c>
      <c r="G4" s="55"/>
      <c r="H4" s="56" t="str">
        <f>IF(LEN(E4)&gt;3,E4,PROPER(IF(LEN(E4)=3,VLOOKUP(E4,EU!$A$2:$C$243,3,0),VLOOKUP(E4,EU!$B$2:$C$243,2,0))))</f>
        <v>Switzerland</v>
      </c>
      <c r="I4" s="57" t="str">
        <f>IF(VLOOKUP(H4,EU!$C$2:$E$243,3,0)="","non EU",VLOOKUP(H4,EU!$C$2:$E$243,3,0))</f>
        <v>non EU</v>
      </c>
      <c r="J4" s="55">
        <f>IF(I4="EU",-(F4-F4/(1+VLOOKUP($H4,EU!$C$2:$G$243,5,0))),0)</f>
        <v>0</v>
      </c>
      <c r="K4" s="58">
        <v>2019</v>
      </c>
      <c r="L4" s="77">
        <v>10</v>
      </c>
    </row>
    <row r="5" spans="1:12" x14ac:dyDescent="0.2">
      <c r="A5" s="73" t="s">
        <v>767</v>
      </c>
      <c r="B5" s="73" t="s">
        <v>778</v>
      </c>
      <c r="C5" s="74">
        <v>2019</v>
      </c>
      <c r="D5" s="75">
        <v>9</v>
      </c>
      <c r="E5" s="75" t="s">
        <v>13</v>
      </c>
      <c r="F5" s="76">
        <v>248.64999999999975</v>
      </c>
      <c r="G5" s="54"/>
      <c r="H5" s="59" t="str">
        <f>IF(LEN(E5)&gt;3,E5,PROPER(IF(LEN(E5)=3,VLOOKUP(E5,EU!$A$2:$C$243,3,0),VLOOKUP(E5,EU!$B$2:$C$243,2,0))))</f>
        <v>Germany</v>
      </c>
      <c r="I5" s="60" t="str">
        <f>IF(VLOOKUP(H5,EU!$C$2:$E$243,3,0)="","non EU",VLOOKUP(H5,EU!$C$2:$E$243,3,0))</f>
        <v>EU</v>
      </c>
      <c r="J5" s="54">
        <f>IF(I5="EU",-(F5-F5/(1+VLOOKUP($H5,EU!$C$2:$G$243,5,0))),0)</f>
        <v>-39.700420168067183</v>
      </c>
      <c r="K5" s="58">
        <v>2019</v>
      </c>
      <c r="L5" s="77">
        <v>10</v>
      </c>
    </row>
    <row r="6" spans="1:12" x14ac:dyDescent="0.2">
      <c r="A6" s="73" t="s">
        <v>767</v>
      </c>
      <c r="B6" s="73" t="s">
        <v>778</v>
      </c>
      <c r="C6" s="74">
        <v>2019</v>
      </c>
      <c r="D6" s="75">
        <v>9</v>
      </c>
      <c r="E6" s="75" t="s">
        <v>2</v>
      </c>
      <c r="F6" s="76">
        <v>217.59860041219986</v>
      </c>
      <c r="G6" s="54"/>
      <c r="H6" s="59" t="str">
        <f>IF(LEN(E6)&gt;3,E6,PROPER(IF(LEN(E6)=3,VLOOKUP(E6,EU!$A$2:$C$243,3,0),VLOOKUP(E6,EU!$B$2:$C$243,2,0))))</f>
        <v>Spain</v>
      </c>
      <c r="I6" s="60" t="str">
        <f>IF(VLOOKUP(H6,EU!$C$2:$E$243,3,0)="","non EU",VLOOKUP(H6,EU!$C$2:$E$243,3,0))</f>
        <v>EU</v>
      </c>
      <c r="J6" s="54">
        <f>IF(I6="EU",-(F6-F6/(1+VLOOKUP($H6,EU!$C$2:$G$243,5,0))),0)</f>
        <v>-37.765046352530561</v>
      </c>
      <c r="K6" s="58">
        <v>2019</v>
      </c>
      <c r="L6" s="77">
        <v>10</v>
      </c>
    </row>
    <row r="7" spans="1:12" x14ac:dyDescent="0.2">
      <c r="A7" s="73" t="s">
        <v>767</v>
      </c>
      <c r="B7" s="73" t="s">
        <v>778</v>
      </c>
      <c r="C7" s="74">
        <v>2019</v>
      </c>
      <c r="D7" s="75">
        <v>9</v>
      </c>
      <c r="E7" s="75" t="s">
        <v>3</v>
      </c>
      <c r="F7" s="76">
        <v>9693.356182737356</v>
      </c>
      <c r="G7" s="54"/>
      <c r="H7" s="59" t="str">
        <f>IF(LEN(E7)&gt;3,E7,PROPER(IF(LEN(E7)=3,VLOOKUP(E7,EU!$A$2:$C$243,3,0),VLOOKUP(E7,EU!$B$2:$C$243,2,0))))</f>
        <v>France</v>
      </c>
      <c r="I7" s="60" t="str">
        <f>IF(VLOOKUP(H7,EU!$C$2:$E$243,3,0)="","non EU",VLOOKUP(H7,EU!$C$2:$E$243,3,0))</f>
        <v>EU</v>
      </c>
      <c r="J7" s="54">
        <f>IF(I7="EU",-(F7-F7/(1+VLOOKUP($H7,EU!$C$2:$G$243,5,0))),0)</f>
        <v>-199.3736335332851</v>
      </c>
      <c r="K7" s="58">
        <v>2019</v>
      </c>
      <c r="L7" s="77">
        <v>10</v>
      </c>
    </row>
    <row r="8" spans="1:12" x14ac:dyDescent="0.2">
      <c r="A8" s="73" t="s">
        <v>767</v>
      </c>
      <c r="B8" s="73" t="s">
        <v>778</v>
      </c>
      <c r="C8" s="74">
        <v>2019</v>
      </c>
      <c r="D8" s="75">
        <v>9</v>
      </c>
      <c r="E8" s="75" t="s">
        <v>7</v>
      </c>
      <c r="F8" s="76">
        <v>4563.2278177997468</v>
      </c>
      <c r="G8" s="54"/>
      <c r="H8" s="59" t="str">
        <f>IF(LEN(E8)&gt;3,E8,PROPER(IF(LEN(E8)=3,VLOOKUP(E8,EU!$A$2:$C$243,3,0),VLOOKUP(E8,EU!$B$2:$C$243,2,0))))</f>
        <v>Italy</v>
      </c>
      <c r="I8" s="60" t="str">
        <f>IF(VLOOKUP(H8,EU!$C$2:$E$243,3,0)="","non EU",VLOOKUP(H8,EU!$C$2:$E$243,3,0))</f>
        <v>EU</v>
      </c>
      <c r="J8" s="54">
        <f>IF(I8="EU",-(F8-F8/(1+VLOOKUP($H8,EU!$C$2:$G$243,5,0))),0)</f>
        <v>-175.50876222306761</v>
      </c>
      <c r="K8" s="58">
        <v>2019</v>
      </c>
      <c r="L8" s="77">
        <v>10</v>
      </c>
    </row>
    <row r="9" spans="1:12" x14ac:dyDescent="0.2">
      <c r="A9" s="73" t="s">
        <v>767</v>
      </c>
      <c r="B9" s="73" t="s">
        <v>778</v>
      </c>
      <c r="C9" s="74">
        <v>2019</v>
      </c>
      <c r="D9" s="75">
        <v>9</v>
      </c>
      <c r="E9" s="75" t="s">
        <v>11</v>
      </c>
      <c r="F9" s="76">
        <v>3.7399999999999523</v>
      </c>
      <c r="G9" s="54"/>
      <c r="H9" s="59" t="str">
        <f>IF(LEN(E9)&gt;3,E9,PROPER(IF(LEN(E9)=3,VLOOKUP(E9,EU!$A$2:$C$243,3,0),VLOOKUP(E9,EU!$B$2:$C$243,2,0))))</f>
        <v>Portugal</v>
      </c>
      <c r="I9" s="60" t="str">
        <f>IF(VLOOKUP(H9,EU!$C$2:$E$243,3,0)="","non EU",VLOOKUP(H9,EU!$C$2:$E$243,3,0))</f>
        <v>EU</v>
      </c>
      <c r="J9" s="54">
        <f>IF(I9="EU",-(F9-F9/(1+VLOOKUP($H9,EU!$C$2:$G$243,5,0))),0)</f>
        <v>-0.21169811320754484</v>
      </c>
      <c r="K9" s="58">
        <v>2019</v>
      </c>
      <c r="L9" s="77">
        <v>10</v>
      </c>
    </row>
    <row r="10" spans="1:12" x14ac:dyDescent="0.2">
      <c r="A10" s="73" t="s">
        <v>767</v>
      </c>
      <c r="B10" s="73" t="s">
        <v>778</v>
      </c>
      <c r="C10" s="74">
        <v>2019</v>
      </c>
      <c r="D10" s="75">
        <v>9</v>
      </c>
      <c r="E10" s="75" t="s">
        <v>238</v>
      </c>
      <c r="F10" s="76">
        <v>41.710000000000036</v>
      </c>
      <c r="G10" s="54"/>
      <c r="H10" s="59" t="str">
        <f>IF(LEN(E10)&gt;3,E10,PROPER(IF(LEN(E10)=3,VLOOKUP(E10,EU!$A$2:$C$243,3,0),VLOOKUP(E10,EU!$B$2:$C$243,2,0))))</f>
        <v>Finland</v>
      </c>
      <c r="I10" s="60" t="str">
        <f>IF(VLOOKUP(H10,EU!$C$2:$E$243,3,0)="","non EU",VLOOKUP(H10,EU!$C$2:$E$243,3,0))</f>
        <v>EU</v>
      </c>
      <c r="J10" s="54">
        <f>IF(I10="EU",-(F10-F10/(1+VLOOKUP($H10,EU!$C$2:$G$243,5,0))),0)</f>
        <v>-3.7918181818181864</v>
      </c>
      <c r="K10" s="58">
        <v>2019</v>
      </c>
      <c r="L10" s="77">
        <v>10</v>
      </c>
    </row>
    <row r="11" spans="1:12" x14ac:dyDescent="0.2">
      <c r="A11" s="73" t="s">
        <v>767</v>
      </c>
      <c r="B11" s="73" t="s">
        <v>778</v>
      </c>
      <c r="C11" s="74">
        <v>2019</v>
      </c>
      <c r="D11" s="75">
        <v>9</v>
      </c>
      <c r="E11" s="75" t="s">
        <v>149</v>
      </c>
      <c r="F11" s="76">
        <v>471.63139958779959</v>
      </c>
      <c r="G11" s="54"/>
      <c r="H11" s="59" t="str">
        <f>IF(LEN(E11)&gt;3,E11,PROPER(IF(LEN(E11)=3,VLOOKUP(E11,EU!$A$2:$C$243,3,0),VLOOKUP(E11,EU!$B$2:$C$243,2,0))))</f>
        <v>Canada</v>
      </c>
      <c r="I11" s="60" t="str">
        <f>IF(VLOOKUP(H11,EU!$C$2:$E$243,3,0)="","non EU",VLOOKUP(H11,EU!$C$2:$E$243,3,0))</f>
        <v>non EU</v>
      </c>
      <c r="J11" s="54">
        <f>IF(I11="EU",-(F11-F11/(1+VLOOKUP($H11,EU!$C$2:$G$243,5,0))),0)</f>
        <v>0</v>
      </c>
      <c r="K11" s="58">
        <v>2019</v>
      </c>
      <c r="L11" s="77">
        <v>10</v>
      </c>
    </row>
    <row r="12" spans="1:12" x14ac:dyDescent="0.2">
      <c r="A12" s="73" t="s">
        <v>767</v>
      </c>
      <c r="B12" s="73" t="s">
        <v>778</v>
      </c>
      <c r="C12" s="74">
        <v>2019</v>
      </c>
      <c r="D12" s="75">
        <v>9</v>
      </c>
      <c r="E12" s="75" t="s">
        <v>256</v>
      </c>
      <c r="F12" s="76">
        <v>1959.1959994628596</v>
      </c>
      <c r="G12" s="54"/>
      <c r="H12" s="59" t="str">
        <f>IF(LEN(E12)&gt;3,E12,PROPER(IF(LEN(E12)=3,VLOOKUP(E12,EU!$A$2:$C$243,3,0),VLOOKUP(E12,EU!$B$2:$C$243,2,0))))</f>
        <v>United Kingdom</v>
      </c>
      <c r="I12" s="60" t="str">
        <f>IF(VLOOKUP(H12,EU!$C$2:$E$243,3,0)="","non EU",VLOOKUP(H12,EU!$C$2:$E$243,3,0))</f>
        <v>EU</v>
      </c>
      <c r="J12" s="54">
        <f>IF(I12="EU",-(F12-F12/(1+VLOOKUP($H12,EU!$C$2:$G$243,5,0))),0)</f>
        <v>-326.53266657714312</v>
      </c>
      <c r="K12" s="58">
        <v>2019</v>
      </c>
      <c r="L12" s="77">
        <v>10</v>
      </c>
    </row>
    <row r="13" spans="1:12" x14ac:dyDescent="0.2">
      <c r="A13" s="73" t="s">
        <v>767</v>
      </c>
      <c r="B13" s="73" t="s">
        <v>778</v>
      </c>
      <c r="C13" s="74">
        <v>2019</v>
      </c>
      <c r="D13" s="75">
        <v>9</v>
      </c>
      <c r="E13" s="75" t="s">
        <v>85</v>
      </c>
      <c r="F13" s="76">
        <v>940.1899999999996</v>
      </c>
      <c r="G13" s="54"/>
      <c r="H13" s="59" t="str">
        <f>IF(LEN(E13)&gt;3,E13,PROPER(IF(LEN(E13)=3,VLOOKUP(E13,EU!$A$2:$C$243,3,0),VLOOKUP(E13,EU!$B$2:$C$243,2,0))))</f>
        <v>Australia</v>
      </c>
      <c r="I13" s="60" t="str">
        <f>IF(VLOOKUP(H13,EU!$C$2:$E$243,3,0)="","non EU",VLOOKUP(H13,EU!$C$2:$E$243,3,0))</f>
        <v>non EU</v>
      </c>
      <c r="J13" s="54">
        <f>IF(I13="EU",-(F13-F13/(1+VLOOKUP($H13,EU!$C$2:$G$243,5,0))),0)</f>
        <v>0</v>
      </c>
      <c r="K13" s="58">
        <v>2019</v>
      </c>
      <c r="L13" s="77">
        <v>10</v>
      </c>
    </row>
    <row r="14" spans="1:12" x14ac:dyDescent="0.2">
      <c r="A14" s="73" t="s">
        <v>767</v>
      </c>
      <c r="B14" s="73" t="s">
        <v>778</v>
      </c>
      <c r="C14" s="74">
        <v>2019</v>
      </c>
      <c r="D14" s="75">
        <v>9</v>
      </c>
      <c r="E14" s="75" t="s">
        <v>177</v>
      </c>
      <c r="F14" s="76">
        <v>1.8299999999999983</v>
      </c>
      <c r="G14" s="54"/>
      <c r="H14" s="59" t="str">
        <f>IF(LEN(E14)&gt;3,E14,PROPER(IF(LEN(E14)=3,VLOOKUP(E14,EU!$A$2:$C$243,3,0),VLOOKUP(E14,EU!$B$2:$C$243,2,0))))</f>
        <v>Colombia</v>
      </c>
      <c r="I14" s="60" t="str">
        <f>IF(VLOOKUP(H14,EU!$C$2:$E$243,3,0)="","non EU",VLOOKUP(H14,EU!$C$2:$E$243,3,0))</f>
        <v>non EU</v>
      </c>
      <c r="J14" s="54">
        <f>IF(I14="EU",-(F14-F14/(1+VLOOKUP($H14,EU!$C$2:$G$243,5,0))),0)</f>
        <v>0</v>
      </c>
      <c r="K14" s="58">
        <v>2019</v>
      </c>
      <c r="L14" s="77">
        <v>10</v>
      </c>
    </row>
    <row r="15" spans="1:12" x14ac:dyDescent="0.2">
      <c r="A15" s="73" t="s">
        <v>767</v>
      </c>
      <c r="B15" s="73" t="s">
        <v>778</v>
      </c>
      <c r="C15" s="74">
        <v>2019</v>
      </c>
      <c r="D15" s="75">
        <v>9</v>
      </c>
      <c r="E15" s="75" t="s">
        <v>10</v>
      </c>
      <c r="F15" s="76">
        <v>7.32</v>
      </c>
      <c r="G15" s="54"/>
      <c r="H15" s="59" t="str">
        <f>IF(LEN(E15)&gt;3,E15,PROPER(IF(LEN(E15)=3,VLOOKUP(E15,EU!$A$2:$C$243,3,0),VLOOKUP(E15,EU!$B$2:$C$243,2,0))))</f>
        <v>New Zealand</v>
      </c>
      <c r="I15" s="60" t="str">
        <f>IF(VLOOKUP(H15,EU!$C$2:$E$243,3,0)="","non EU",VLOOKUP(H15,EU!$C$2:$E$243,3,0))</f>
        <v>non EU</v>
      </c>
      <c r="J15" s="54">
        <f>IF(I15="EU",-(F15-F15/(1+VLOOKUP($H15,EU!$C$2:$G$243,5,0))),0)</f>
        <v>0</v>
      </c>
      <c r="K15" s="58">
        <v>2019</v>
      </c>
      <c r="L15" s="77">
        <v>10</v>
      </c>
    </row>
    <row r="16" spans="1:12" x14ac:dyDescent="0.2">
      <c r="A16" s="73" t="s">
        <v>767</v>
      </c>
      <c r="B16" s="73" t="s">
        <v>778</v>
      </c>
      <c r="C16" s="74">
        <v>2019</v>
      </c>
      <c r="D16" s="75">
        <v>10</v>
      </c>
      <c r="E16" s="75" t="s">
        <v>1</v>
      </c>
      <c r="F16" s="76">
        <v>505.02111092247003</v>
      </c>
      <c r="G16" s="54"/>
      <c r="H16" s="59" t="str">
        <f>IF(LEN(E16)&gt;3,E16,PROPER(IF(LEN(E16)=3,VLOOKUP(E16,EU!$A$2:$C$243,3,0),VLOOKUP(E16,EU!$B$2:$C$243,2,0))))</f>
        <v>Switzerland</v>
      </c>
      <c r="I16" s="60" t="str">
        <f>IF(VLOOKUP(H16,EU!$C$2:$E$243,3,0)="","non EU",VLOOKUP(H16,EU!$C$2:$E$243,3,0))</f>
        <v>non EU</v>
      </c>
      <c r="J16" s="54">
        <f>IF(I16="EU",-(F16-F16/(1+VLOOKUP($H16,EU!$C$2:$G$243,5,0))),0)</f>
        <v>0</v>
      </c>
      <c r="K16" s="58">
        <v>2019</v>
      </c>
      <c r="L16" s="77">
        <v>10</v>
      </c>
    </row>
    <row r="17" spans="1:12" x14ac:dyDescent="0.2">
      <c r="A17" s="73" t="s">
        <v>767</v>
      </c>
      <c r="B17" s="73" t="s">
        <v>778</v>
      </c>
      <c r="C17" s="74">
        <v>2019</v>
      </c>
      <c r="D17" s="75">
        <v>10</v>
      </c>
      <c r="E17" s="75" t="s">
        <v>13</v>
      </c>
      <c r="F17" s="76">
        <v>797.01066448412473</v>
      </c>
      <c r="G17" s="54"/>
      <c r="H17" s="59" t="str">
        <f>IF(LEN(E17)&gt;3,E17,PROPER(IF(LEN(E17)=3,VLOOKUP(E17,EU!$A$2:$C$243,3,0),VLOOKUP(E17,EU!$B$2:$C$243,2,0))))</f>
        <v>Germany</v>
      </c>
      <c r="I17" s="60" t="str">
        <f>IF(VLOOKUP(H17,EU!$C$2:$E$243,3,0)="","non EU",VLOOKUP(H17,EU!$C$2:$E$243,3,0))</f>
        <v>EU</v>
      </c>
      <c r="J17" s="54">
        <f>IF(I17="EU",-(F17-F17/(1+VLOOKUP($H17,EU!$C$2:$G$243,5,0))),0)</f>
        <v>-127.25380357309552</v>
      </c>
      <c r="K17" s="58">
        <v>2019</v>
      </c>
      <c r="L17" s="77">
        <v>10</v>
      </c>
    </row>
    <row r="18" spans="1:12" x14ac:dyDescent="0.2">
      <c r="A18" s="73" t="s">
        <v>767</v>
      </c>
      <c r="B18" s="73" t="s">
        <v>778</v>
      </c>
      <c r="C18" s="74">
        <v>2019</v>
      </c>
      <c r="D18" s="75">
        <v>10</v>
      </c>
      <c r="E18" s="75" t="s">
        <v>6</v>
      </c>
      <c r="F18" s="76">
        <v>-90.478085490277252</v>
      </c>
      <c r="G18" s="54"/>
      <c r="H18" s="59" t="str">
        <f>IF(LEN(E18)&gt;3,E18,PROPER(IF(LEN(E18)=3,VLOOKUP(E18,EU!$A$2:$C$243,3,0),VLOOKUP(E18,EU!$B$2:$C$243,2,0))))</f>
        <v>Denmark</v>
      </c>
      <c r="I18" s="60" t="str">
        <f>IF(VLOOKUP(H18,EU!$C$2:$E$243,3,0)="","non EU",VLOOKUP(H18,EU!$C$2:$E$243,3,0))</f>
        <v>EU</v>
      </c>
      <c r="J18" s="54">
        <f>IF(I18="EU",-(F18-F18/(1+VLOOKUP($H18,EU!$C$2:$G$243,5,0))),0)</f>
        <v>18.095617098055456</v>
      </c>
      <c r="K18" s="58">
        <v>2019</v>
      </c>
      <c r="L18" s="77">
        <v>10</v>
      </c>
    </row>
    <row r="19" spans="1:12" x14ac:dyDescent="0.2">
      <c r="A19" s="73" t="s">
        <v>767</v>
      </c>
      <c r="B19" s="73" t="s">
        <v>778</v>
      </c>
      <c r="C19" s="74">
        <v>2019</v>
      </c>
      <c r="D19" s="75">
        <v>10</v>
      </c>
      <c r="E19" s="75" t="s">
        <v>2</v>
      </c>
      <c r="F19" s="76">
        <v>1358.9615980049593</v>
      </c>
      <c r="G19" s="54"/>
      <c r="H19" s="59" t="str">
        <f>IF(LEN(E19)&gt;3,E19,PROPER(IF(LEN(E19)=3,VLOOKUP(E19,EU!$A$2:$C$243,3,0),VLOOKUP(E19,EU!$B$2:$C$243,2,0))))</f>
        <v>Spain</v>
      </c>
      <c r="I19" s="60" t="str">
        <f>IF(VLOOKUP(H19,EU!$C$2:$E$243,3,0)="","non EU",VLOOKUP(H19,EU!$C$2:$E$243,3,0))</f>
        <v>EU</v>
      </c>
      <c r="J19" s="54">
        <f>IF(I19="EU",-(F19-F19/(1+VLOOKUP($H19,EU!$C$2:$G$243,5,0))),0)</f>
        <v>-235.85283932317475</v>
      </c>
      <c r="K19" s="58">
        <v>2019</v>
      </c>
      <c r="L19" s="77">
        <v>10</v>
      </c>
    </row>
    <row r="20" spans="1:12" x14ac:dyDescent="0.2">
      <c r="A20" s="73" t="s">
        <v>767</v>
      </c>
      <c r="B20" s="73" t="s">
        <v>778</v>
      </c>
      <c r="C20" s="74">
        <v>2019</v>
      </c>
      <c r="D20" s="75">
        <v>10</v>
      </c>
      <c r="E20" s="75" t="s">
        <v>3</v>
      </c>
      <c r="F20" s="76">
        <v>28681.048144192304</v>
      </c>
      <c r="G20" s="78"/>
      <c r="H20" s="79" t="str">
        <f>IF(LEN(E20)&gt;3,E20,PROPER(IF(LEN(E20)=3,VLOOKUP(E20,EU!$A$2:$C$243,3,0),VLOOKUP(E20,EU!$B$2:$C$243,2,0))))</f>
        <v>France</v>
      </c>
      <c r="I20" s="80" t="str">
        <f>IF(VLOOKUP(H20,EU!$C$2:$E$243,3,0)="","non EU",VLOOKUP(H20,EU!$C$2:$E$243,3,0))</f>
        <v>EU</v>
      </c>
      <c r="J20" s="78">
        <f>IF(I20="EU",-(F20-F20/(1+VLOOKUP($H20,EU!$C$2:$G$243,5,0))),0)</f>
        <v>-589.91382079141476</v>
      </c>
      <c r="K20" s="58">
        <v>2019</v>
      </c>
      <c r="L20" s="77">
        <v>10</v>
      </c>
    </row>
    <row r="21" spans="1:12" x14ac:dyDescent="0.2">
      <c r="A21" s="73" t="s">
        <v>767</v>
      </c>
      <c r="B21" s="73" t="s">
        <v>778</v>
      </c>
      <c r="C21" s="74">
        <v>2019</v>
      </c>
      <c r="D21" s="75">
        <v>10</v>
      </c>
      <c r="E21" s="75" t="s">
        <v>7</v>
      </c>
      <c r="F21" s="76">
        <v>28252.788894180692</v>
      </c>
      <c r="G21" s="78"/>
      <c r="H21" s="79" t="str">
        <f>IF(LEN(E21)&gt;3,E21,PROPER(IF(LEN(E21)=3,VLOOKUP(E21,EU!$A$2:$C$243,3,0),VLOOKUP(E21,EU!$B$2:$C$243,2,0))))</f>
        <v>Italy</v>
      </c>
      <c r="I21" s="80" t="str">
        <f>IF(VLOOKUP(H21,EU!$C$2:$E$243,3,0)="","non EU",VLOOKUP(H21,EU!$C$2:$E$243,3,0))</f>
        <v>EU</v>
      </c>
      <c r="J21" s="78">
        <f>IF(I21="EU",-(F21-F21/(1+VLOOKUP($H21,EU!$C$2:$G$243,5,0))),0)</f>
        <v>-1086.6457266992584</v>
      </c>
      <c r="K21" s="58">
        <v>2019</v>
      </c>
      <c r="L21" s="77">
        <v>10</v>
      </c>
    </row>
    <row r="22" spans="1:12" x14ac:dyDescent="0.2">
      <c r="A22" s="73" t="s">
        <v>767</v>
      </c>
      <c r="B22" s="73" t="s">
        <v>778</v>
      </c>
      <c r="C22" s="74">
        <v>2019</v>
      </c>
      <c r="D22" s="75">
        <v>10</v>
      </c>
      <c r="E22" s="75" t="s">
        <v>11</v>
      </c>
      <c r="F22" s="76">
        <v>28.455954283841422</v>
      </c>
      <c r="G22" s="78"/>
      <c r="H22" s="79" t="str">
        <f>IF(LEN(E22)&gt;3,E22,PROPER(IF(LEN(E22)=3,VLOOKUP(E22,EU!$A$2:$C$243,3,0),VLOOKUP(E22,EU!$B$2:$C$243,2,0))))</f>
        <v>Portugal</v>
      </c>
      <c r="I22" s="80" t="str">
        <f>IF(VLOOKUP(H22,EU!$C$2:$E$243,3,0)="","non EU",VLOOKUP(H22,EU!$C$2:$E$243,3,0))</f>
        <v>EU</v>
      </c>
      <c r="J22" s="78">
        <f>IF(I22="EU",-(F22-F22/(1+VLOOKUP($H22,EU!$C$2:$G$243,5,0))),0)</f>
        <v>-1.6107143934249883</v>
      </c>
      <c r="K22" s="58">
        <v>2019</v>
      </c>
      <c r="L22" s="77">
        <v>10</v>
      </c>
    </row>
    <row r="23" spans="1:12" x14ac:dyDescent="0.2">
      <c r="A23" s="73" t="s">
        <v>767</v>
      </c>
      <c r="B23" s="73" t="s">
        <v>778</v>
      </c>
      <c r="C23" s="74">
        <v>2019</v>
      </c>
      <c r="D23" s="75">
        <v>10</v>
      </c>
      <c r="E23" s="75" t="s">
        <v>12</v>
      </c>
      <c r="F23" s="76">
        <v>-1277.318511603306</v>
      </c>
      <c r="G23" s="78"/>
      <c r="H23" s="79" t="str">
        <f>IF(LEN(E23)&gt;3,E23,PROPER(IF(LEN(E23)=3,VLOOKUP(E23,EU!$A$2:$C$243,3,0),VLOOKUP(E23,EU!$B$2:$C$243,2,0))))</f>
        <v>Sweden</v>
      </c>
      <c r="I23" s="80" t="str">
        <f>IF(VLOOKUP(H23,EU!$C$2:$E$243,3,0)="","non EU",VLOOKUP(H23,EU!$C$2:$E$243,3,0))</f>
        <v>EU</v>
      </c>
      <c r="J23" s="78">
        <f>IF(I23="EU",-(F23-F23/(1+VLOOKUP($H23,EU!$C$2:$G$243,5,0))),0)</f>
        <v>72.301047826602371</v>
      </c>
      <c r="K23" s="58">
        <v>2019</v>
      </c>
      <c r="L23" s="77">
        <v>10</v>
      </c>
    </row>
    <row r="24" spans="1:12" x14ac:dyDescent="0.2">
      <c r="A24" s="73" t="s">
        <v>767</v>
      </c>
      <c r="B24" s="73" t="s">
        <v>778</v>
      </c>
      <c r="C24" s="74">
        <v>2019</v>
      </c>
      <c r="D24" s="75">
        <v>10</v>
      </c>
      <c r="E24" s="75" t="s">
        <v>238</v>
      </c>
      <c r="F24" s="76">
        <v>813.13942335406159</v>
      </c>
      <c r="G24" s="78"/>
      <c r="H24" s="79" t="str">
        <f>IF(LEN(E24)&gt;3,E24,PROPER(IF(LEN(E24)=3,VLOOKUP(E24,EU!$A$2:$C$243,3,0),VLOOKUP(E24,EU!$B$2:$C$243,2,0))))</f>
        <v>Finland</v>
      </c>
      <c r="I24" s="80" t="str">
        <f>IF(VLOOKUP(H24,EU!$C$2:$E$243,3,0)="","non EU",VLOOKUP(H24,EU!$C$2:$E$243,3,0))</f>
        <v>EU</v>
      </c>
      <c r="J24" s="78">
        <f>IF(I24="EU",-(F24-F24/(1+VLOOKUP($H24,EU!$C$2:$G$243,5,0))),0)</f>
        <v>-73.921765759460186</v>
      </c>
      <c r="K24" s="58">
        <v>2019</v>
      </c>
      <c r="L24" s="77">
        <v>10</v>
      </c>
    </row>
    <row r="25" spans="1:12" x14ac:dyDescent="0.2">
      <c r="A25" s="73" t="s">
        <v>767</v>
      </c>
      <c r="B25" s="73" t="s">
        <v>778</v>
      </c>
      <c r="C25" s="74">
        <v>2019</v>
      </c>
      <c r="D25" s="75">
        <v>10</v>
      </c>
      <c r="E25" s="75" t="s">
        <v>149</v>
      </c>
      <c r="F25" s="76">
        <v>2122.422209915992</v>
      </c>
      <c r="G25" s="78"/>
      <c r="H25" s="79" t="str">
        <f>IF(LEN(E25)&gt;3,E25,PROPER(IF(LEN(E25)=3,VLOOKUP(E25,EU!$A$2:$C$243,3,0),VLOOKUP(E25,EU!$B$2:$C$243,2,0))))</f>
        <v>Canada</v>
      </c>
      <c r="I25" s="80" t="str">
        <f>IF(VLOOKUP(H25,EU!$C$2:$E$243,3,0)="","non EU",VLOOKUP(H25,EU!$C$2:$E$243,3,0))</f>
        <v>non EU</v>
      </c>
      <c r="J25" s="78">
        <f>IF(I25="EU",-(F25-F25/(1+VLOOKUP($H25,EU!$C$2:$G$243,5,0))),0)</f>
        <v>0</v>
      </c>
      <c r="K25" s="58">
        <v>2019</v>
      </c>
      <c r="L25" s="77">
        <v>10</v>
      </c>
    </row>
    <row r="26" spans="1:12" x14ac:dyDescent="0.2">
      <c r="A26" s="73" t="s">
        <v>767</v>
      </c>
      <c r="B26" s="73" t="s">
        <v>778</v>
      </c>
      <c r="C26" s="74">
        <v>2019</v>
      </c>
      <c r="D26" s="75">
        <v>10</v>
      </c>
      <c r="E26" s="75" t="s">
        <v>10</v>
      </c>
      <c r="F26" s="76">
        <v>90.745297774889465</v>
      </c>
      <c r="G26" s="78"/>
      <c r="H26" s="79" t="str">
        <f>IF(LEN(E26)&gt;3,E26,PROPER(IF(LEN(E26)=3,VLOOKUP(E26,EU!$A$2:$C$243,3,0),VLOOKUP(E26,EU!$B$2:$C$243,2,0))))</f>
        <v>New Zealand</v>
      </c>
      <c r="I26" s="80" t="str">
        <f>IF(VLOOKUP(H26,EU!$C$2:$E$243,3,0)="","non EU",VLOOKUP(H26,EU!$C$2:$E$243,3,0))</f>
        <v>non EU</v>
      </c>
      <c r="J26" s="78">
        <f>IF(I26="EU",-(F26-F26/(1+VLOOKUP($H26,EU!$C$2:$G$243,5,0))),0)</f>
        <v>0</v>
      </c>
      <c r="K26" s="58">
        <v>2019</v>
      </c>
      <c r="L26" s="77">
        <v>10</v>
      </c>
    </row>
    <row r="27" spans="1:12" x14ac:dyDescent="0.2">
      <c r="A27" s="73" t="s">
        <v>767</v>
      </c>
      <c r="B27" s="73" t="s">
        <v>778</v>
      </c>
      <c r="C27" s="74">
        <v>2019</v>
      </c>
      <c r="D27" s="75">
        <v>10</v>
      </c>
      <c r="E27" s="75" t="s">
        <v>725</v>
      </c>
      <c r="F27" s="76">
        <v>-10.233755334215058</v>
      </c>
      <c r="G27" s="78"/>
      <c r="H27" s="79" t="str">
        <f>IF(LEN(E27)&gt;3,E27,PROPER(IF(LEN(E27)=3,VLOOKUP(E27,EU!$A$2:$C$243,3,0),VLOOKUP(E27,EU!$B$2:$C$243,2,0))))</f>
        <v>South Africa</v>
      </c>
      <c r="I27" s="80" t="str">
        <f>IF(VLOOKUP(H27,EU!$C$2:$E$243,3,0)="","non EU",VLOOKUP(H27,EU!$C$2:$E$243,3,0))</f>
        <v>non EU</v>
      </c>
      <c r="J27" s="78">
        <f>IF(I27="EU",-(F27-F27/(1+VLOOKUP($H27,EU!$C$2:$G$243,5,0))),0)</f>
        <v>0</v>
      </c>
      <c r="K27" s="58">
        <v>2019</v>
      </c>
      <c r="L27" s="77">
        <v>10</v>
      </c>
    </row>
    <row r="28" spans="1:12" x14ac:dyDescent="0.2">
      <c r="A28" s="73" t="s">
        <v>767</v>
      </c>
      <c r="B28" s="73" t="s">
        <v>778</v>
      </c>
      <c r="C28" s="74">
        <v>2019</v>
      </c>
      <c r="D28" s="75">
        <v>10</v>
      </c>
      <c r="E28" s="75" t="s">
        <v>256</v>
      </c>
      <c r="F28" s="76">
        <v>2779.0341506180607</v>
      </c>
      <c r="G28" s="78"/>
      <c r="H28" s="79" t="str">
        <f>IF(LEN(E28)&gt;3,E28,PROPER(IF(LEN(E28)=3,VLOOKUP(E28,EU!$A$2:$C$243,3,0),VLOOKUP(E28,EU!$B$2:$C$243,2,0))))</f>
        <v>United Kingdom</v>
      </c>
      <c r="I28" s="80" t="str">
        <f>IF(VLOOKUP(H28,EU!$C$2:$E$243,3,0)="","non EU",VLOOKUP(H28,EU!$C$2:$E$243,3,0))</f>
        <v>EU</v>
      </c>
      <c r="J28" s="78">
        <f>IF(I28="EU",-(F28-F28/(1+VLOOKUP($H28,EU!$C$2:$G$243,5,0))),0)</f>
        <v>-463.17235843634353</v>
      </c>
      <c r="K28" s="58">
        <v>2019</v>
      </c>
      <c r="L28" s="77">
        <v>10</v>
      </c>
    </row>
    <row r="29" spans="1:12" x14ac:dyDescent="0.2">
      <c r="A29" s="73" t="s">
        <v>767</v>
      </c>
      <c r="B29" s="73" t="s">
        <v>778</v>
      </c>
      <c r="C29" s="74">
        <v>2019</v>
      </c>
      <c r="D29" s="75">
        <v>10</v>
      </c>
      <c r="E29" s="75" t="s">
        <v>498</v>
      </c>
      <c r="F29" s="76">
        <v>65.039622737610372</v>
      </c>
      <c r="G29" s="78"/>
      <c r="H29" s="79" t="str">
        <f>IF(LEN(E29)&gt;3,E29,PROPER(IF(LEN(E29)=3,VLOOKUP(E29,EU!$A$2:$C$243,3,0),VLOOKUP(E29,EU!$B$2:$C$243,2,0))))</f>
        <v>Netherlands</v>
      </c>
      <c r="I29" s="80" t="str">
        <f>IF(VLOOKUP(H29,EU!$C$2:$E$243,3,0)="","non EU",VLOOKUP(H29,EU!$C$2:$E$243,3,0))</f>
        <v>EU</v>
      </c>
      <c r="J29" s="78">
        <f>IF(I29="EU",-(F29-F29/(1+VLOOKUP($H29,EU!$C$2:$G$243,5,0))),0)</f>
        <v>-11.287868409006755</v>
      </c>
      <c r="K29" s="58">
        <v>2019</v>
      </c>
      <c r="L29" s="77">
        <v>10</v>
      </c>
    </row>
    <row r="30" spans="1:12" x14ac:dyDescent="0.2">
      <c r="A30" s="73" t="s">
        <v>767</v>
      </c>
      <c r="B30" s="73" t="s">
        <v>778</v>
      </c>
      <c r="C30" s="74">
        <v>2019</v>
      </c>
      <c r="D30" s="75">
        <v>10</v>
      </c>
      <c r="E30" s="75" t="s">
        <v>85</v>
      </c>
      <c r="F30" s="76">
        <v>1616.4200122632164</v>
      </c>
      <c r="G30" s="78"/>
      <c r="H30" s="79" t="str">
        <f>IF(LEN(E30)&gt;3,E30,PROPER(IF(LEN(E30)=3,VLOOKUP(E30,EU!$A$2:$C$243,3,0),VLOOKUP(E30,EU!$B$2:$C$243,2,0))))</f>
        <v>Australia</v>
      </c>
      <c r="I30" s="80" t="str">
        <f>IF(VLOOKUP(H30,EU!$C$2:$E$243,3,0)="","non EU",VLOOKUP(H30,EU!$C$2:$E$243,3,0))</f>
        <v>non EU</v>
      </c>
      <c r="J30" s="78">
        <f>IF(I30="EU",-(F30-F30/(1+VLOOKUP($H30,EU!$C$2:$G$243,5,0))),0)</f>
        <v>0</v>
      </c>
      <c r="K30" s="58">
        <v>2019</v>
      </c>
      <c r="L30" s="77">
        <v>10</v>
      </c>
    </row>
    <row r="31" spans="1:12" x14ac:dyDescent="0.2">
      <c r="A31" s="73" t="s">
        <v>767</v>
      </c>
      <c r="B31" s="73" t="s">
        <v>778</v>
      </c>
      <c r="C31" s="74">
        <v>2019</v>
      </c>
      <c r="D31" s="75">
        <v>10</v>
      </c>
      <c r="E31" s="75" t="s">
        <v>177</v>
      </c>
      <c r="F31" s="76">
        <v>75.655356805433286</v>
      </c>
      <c r="G31" s="78"/>
      <c r="H31" s="79" t="str">
        <f>IF(LEN(E31)&gt;3,E31,PROPER(IF(LEN(E31)=3,VLOOKUP(E31,EU!$A$2:$C$243,3,0),VLOOKUP(E31,EU!$B$2:$C$243,2,0))))</f>
        <v>Colombia</v>
      </c>
      <c r="I31" s="80" t="str">
        <f>IF(VLOOKUP(H31,EU!$C$2:$E$243,3,0)="","non EU",VLOOKUP(H31,EU!$C$2:$E$243,3,0))</f>
        <v>non EU</v>
      </c>
      <c r="J31" s="78">
        <f>IF(I31="EU",-(F31-F31/(1+VLOOKUP($H31,EU!$C$2:$G$243,5,0))),0)</f>
        <v>0</v>
      </c>
      <c r="K31" s="58">
        <v>2019</v>
      </c>
      <c r="L31" s="77">
        <v>10</v>
      </c>
    </row>
    <row r="32" spans="1:12" x14ac:dyDescent="0.2">
      <c r="A32" s="73" t="s">
        <v>767</v>
      </c>
      <c r="B32" s="73" t="s">
        <v>778</v>
      </c>
      <c r="C32" s="74">
        <v>2019</v>
      </c>
      <c r="D32" s="75">
        <v>10</v>
      </c>
      <c r="E32" s="75" t="s">
        <v>689</v>
      </c>
      <c r="F32" s="76">
        <v>-75.107798835785403</v>
      </c>
      <c r="G32" s="78"/>
      <c r="H32" s="79" t="str">
        <f>IF(LEN(E32)&gt;3,E32,PROPER(IF(LEN(E32)=3,VLOOKUP(E32,EU!$A$2:$C$243,3,0),VLOOKUP(E32,EU!$B$2:$C$243,2,0))))</f>
        <v>United States</v>
      </c>
      <c r="I32" s="80" t="str">
        <f>IF(VLOOKUP(H32,EU!$C$2:$E$243,3,0)="","non EU",VLOOKUP(H32,EU!$C$2:$E$243,3,0))</f>
        <v>non EU</v>
      </c>
      <c r="J32" s="78">
        <f>IF(I32="EU",-(F32-F32/(1+VLOOKUP($H32,EU!$C$2:$G$243,5,0))),0)</f>
        <v>0</v>
      </c>
      <c r="K32" s="58">
        <v>2019</v>
      </c>
      <c r="L32" s="77">
        <v>10</v>
      </c>
    </row>
    <row r="33" spans="1:12" x14ac:dyDescent="0.2">
      <c r="A33" s="73" t="s">
        <v>767</v>
      </c>
      <c r="B33" s="73" t="s">
        <v>778</v>
      </c>
      <c r="C33" s="74">
        <v>2019</v>
      </c>
      <c r="D33" s="75">
        <v>10</v>
      </c>
      <c r="E33" s="75" t="s">
        <v>372</v>
      </c>
      <c r="F33" s="76">
        <v>45.372648887444733</v>
      </c>
      <c r="G33" s="78"/>
      <c r="H33" s="79" t="str">
        <f>IF(LEN(E33)&gt;3,E33,PROPER(IF(LEN(E33)=3,VLOOKUP(E33,EU!$A$2:$C$243,3,0),VLOOKUP(E33,EU!$B$2:$C$243,2,0))))</f>
        <v>Korea, Republic Of</v>
      </c>
      <c r="I33" s="80" t="str">
        <f>IF(VLOOKUP(H33,EU!$C$2:$E$243,3,0)="","non EU",VLOOKUP(H33,EU!$C$2:$E$243,3,0))</f>
        <v>non EU</v>
      </c>
      <c r="J33" s="78">
        <f>IF(I33="EU",-(F33-F33/(1+VLOOKUP($H33,EU!$C$2:$G$243,5,0))),0)</f>
        <v>0</v>
      </c>
      <c r="K33" s="58">
        <v>2019</v>
      </c>
      <c r="L33" s="77">
        <v>10</v>
      </c>
    </row>
    <row r="34" spans="1:12" x14ac:dyDescent="0.2">
      <c r="A34" s="73" t="s">
        <v>767</v>
      </c>
      <c r="B34" s="73" t="s">
        <v>778</v>
      </c>
      <c r="C34" s="74">
        <v>2019</v>
      </c>
      <c r="D34" s="75">
        <v>10</v>
      </c>
      <c r="E34" s="75" t="s">
        <v>5</v>
      </c>
      <c r="F34" s="76">
        <v>23.80306283807624</v>
      </c>
      <c r="G34" s="78"/>
      <c r="H34" s="79" t="str">
        <f>IF(LEN(E34)&gt;3,E34,PROPER(IF(LEN(E34)=3,VLOOKUP(E34,EU!$A$2:$C$243,3,0),VLOOKUP(E34,EU!$B$2:$C$243,2,0))))</f>
        <v>Belgium</v>
      </c>
      <c r="I34" s="80" t="str">
        <f>IF(VLOOKUP(H34,EU!$C$2:$E$243,3,0)="","non EU",VLOOKUP(H34,EU!$C$2:$E$243,3,0))</f>
        <v>EU</v>
      </c>
      <c r="J34" s="78">
        <f>IF(I34="EU",-(F34-F34/(1+VLOOKUP($H34,EU!$C$2:$G$243,5,0))),0)</f>
        <v>-1.34734317951375</v>
      </c>
      <c r="K34" s="58">
        <v>2019</v>
      </c>
      <c r="L34" s="77">
        <v>10</v>
      </c>
    </row>
    <row r="35" spans="1:12" x14ac:dyDescent="0.2">
      <c r="A35" s="73" t="s">
        <v>767</v>
      </c>
      <c r="B35" s="73" t="s">
        <v>778</v>
      </c>
      <c r="C35" s="74">
        <v>2019</v>
      </c>
      <c r="D35" s="75">
        <v>10</v>
      </c>
      <c r="E35" s="75" t="s">
        <v>1</v>
      </c>
      <c r="F35" s="76">
        <v>-24.297812168766541</v>
      </c>
      <c r="G35" s="78"/>
      <c r="H35" s="79" t="str">
        <f>IF(LEN(E35)&gt;3,E35,PROPER(IF(LEN(E35)=3,VLOOKUP(E35,EU!$A$2:$C$243,3,0),VLOOKUP(E35,EU!$B$2:$C$243,2,0))))</f>
        <v>Switzerland</v>
      </c>
      <c r="I35" s="80" t="str">
        <f>IF(VLOOKUP(H35,EU!$C$2:$E$243,3,0)="","non EU",VLOOKUP(H35,EU!$C$2:$E$243,3,0))</f>
        <v>non EU</v>
      </c>
      <c r="J35" s="78">
        <f>IF(I35="EU",-(F35-F35/(1+VLOOKUP($H35,EU!$C$2:$G$243,5,0))),0)</f>
        <v>0</v>
      </c>
      <c r="K35" s="58">
        <v>2019</v>
      </c>
      <c r="L35" s="77">
        <v>11</v>
      </c>
    </row>
    <row r="36" spans="1:12" x14ac:dyDescent="0.2">
      <c r="A36" s="73" t="s">
        <v>767</v>
      </c>
      <c r="B36" s="73" t="s">
        <v>778</v>
      </c>
      <c r="C36" s="74">
        <v>2019</v>
      </c>
      <c r="D36" s="75">
        <v>10</v>
      </c>
      <c r="E36" s="75" t="s">
        <v>13</v>
      </c>
      <c r="F36" s="76">
        <v>120.41245976875473</v>
      </c>
      <c r="G36" s="78"/>
      <c r="H36" s="79" t="str">
        <f>IF(LEN(E36)&gt;3,E36,PROPER(IF(LEN(E36)=3,VLOOKUP(E36,EU!$A$2:$C$243,3,0),VLOOKUP(E36,EU!$B$2:$C$243,2,0))))</f>
        <v>Germany</v>
      </c>
      <c r="I36" s="80" t="str">
        <f>IF(VLOOKUP(H36,EU!$C$2:$E$243,3,0)="","non EU",VLOOKUP(H36,EU!$C$2:$E$243,3,0))</f>
        <v>EU</v>
      </c>
      <c r="J36" s="78">
        <f>IF(I36="EU",-(F36-F36/(1+VLOOKUP($H36,EU!$C$2:$G$243,5,0))),0)</f>
        <v>-19.225518786607893</v>
      </c>
      <c r="K36" s="58">
        <v>2019</v>
      </c>
      <c r="L36" s="77">
        <v>11</v>
      </c>
    </row>
    <row r="37" spans="1:12" x14ac:dyDescent="0.2">
      <c r="A37" s="73" t="s">
        <v>767</v>
      </c>
      <c r="B37" s="73" t="s">
        <v>778</v>
      </c>
      <c r="C37" s="74">
        <v>2019</v>
      </c>
      <c r="D37" s="75">
        <v>10</v>
      </c>
      <c r="E37" s="75" t="s">
        <v>6</v>
      </c>
      <c r="F37" s="76">
        <v>-23.977648171665251</v>
      </c>
      <c r="G37" s="78"/>
      <c r="H37" s="79" t="str">
        <f>IF(LEN(E37)&gt;3,E37,PROPER(IF(LEN(E37)=3,VLOOKUP(E37,EU!$A$2:$C$243,3,0),VLOOKUP(E37,EU!$B$2:$C$243,2,0))))</f>
        <v>Denmark</v>
      </c>
      <c r="I37" s="80" t="str">
        <f>IF(VLOOKUP(H37,EU!$C$2:$E$243,3,0)="","non EU",VLOOKUP(H37,EU!$C$2:$E$243,3,0))</f>
        <v>EU</v>
      </c>
      <c r="J37" s="78">
        <f>IF(I37="EU",-(F37-F37/(1+VLOOKUP($H37,EU!$C$2:$G$243,5,0))),0)</f>
        <v>4.7955296343330502</v>
      </c>
      <c r="K37" s="58">
        <v>2019</v>
      </c>
      <c r="L37" s="77">
        <v>11</v>
      </c>
    </row>
    <row r="38" spans="1:12" x14ac:dyDescent="0.2">
      <c r="A38" s="73" t="s">
        <v>767</v>
      </c>
      <c r="B38" s="73" t="s">
        <v>778</v>
      </c>
      <c r="C38" s="74">
        <v>2019</v>
      </c>
      <c r="D38" s="75">
        <v>10</v>
      </c>
      <c r="E38" s="75" t="s">
        <v>2</v>
      </c>
      <c r="F38" s="76">
        <v>-279.99201664582802</v>
      </c>
      <c r="G38" s="78"/>
      <c r="H38" s="79" t="str">
        <f>IF(LEN(E38)&gt;3,E38,PROPER(IF(LEN(E38)=3,VLOOKUP(E38,EU!$A$2:$C$243,3,0),VLOOKUP(E38,EU!$B$2:$C$243,2,0))))</f>
        <v>Spain</v>
      </c>
      <c r="I38" s="80" t="str">
        <f>IF(VLOOKUP(H38,EU!$C$2:$E$243,3,0)="","non EU",VLOOKUP(H38,EU!$C$2:$E$243,3,0))</f>
        <v>EU</v>
      </c>
      <c r="J38" s="78">
        <f>IF(I38="EU",-(F38-F38/(1+VLOOKUP($H38,EU!$C$2:$G$243,5,0))),0)</f>
        <v>48.593655781507323</v>
      </c>
      <c r="K38" s="58">
        <v>2019</v>
      </c>
      <c r="L38" s="77">
        <v>11</v>
      </c>
    </row>
    <row r="39" spans="1:12" x14ac:dyDescent="0.2">
      <c r="A39" s="73" t="s">
        <v>767</v>
      </c>
      <c r="B39" s="73" t="s">
        <v>778</v>
      </c>
      <c r="C39" s="74">
        <v>2019</v>
      </c>
      <c r="D39" s="75">
        <v>10</v>
      </c>
      <c r="E39" s="75" t="s">
        <v>3</v>
      </c>
      <c r="F39" s="76">
        <v>5464.2236298514326</v>
      </c>
      <c r="G39" s="78"/>
      <c r="H39" s="79" t="str">
        <f>IF(LEN(E39)&gt;3,E39,PROPER(IF(LEN(E39)=3,VLOOKUP(E39,EU!$A$2:$C$243,3,0),VLOOKUP(E39,EU!$B$2:$C$243,2,0))))</f>
        <v>France</v>
      </c>
      <c r="I39" s="80" t="str">
        <f>IF(VLOOKUP(H39,EU!$C$2:$E$243,3,0)="","non EU",VLOOKUP(H39,EU!$C$2:$E$243,3,0))</f>
        <v>EU</v>
      </c>
      <c r="J39" s="78">
        <f>IF(I39="EU",-(F39-F39/(1+VLOOKUP($H39,EU!$C$2:$G$243,5,0))),0)</f>
        <v>-112.38853695091075</v>
      </c>
      <c r="K39" s="58">
        <v>2019</v>
      </c>
      <c r="L39" s="77">
        <v>11</v>
      </c>
    </row>
    <row r="40" spans="1:12" x14ac:dyDescent="0.2">
      <c r="A40" s="73" t="s">
        <v>767</v>
      </c>
      <c r="B40" s="73" t="s">
        <v>778</v>
      </c>
      <c r="C40" s="74">
        <v>2019</v>
      </c>
      <c r="D40" s="75">
        <v>10</v>
      </c>
      <c r="E40" s="75" t="s">
        <v>7</v>
      </c>
      <c r="F40" s="76">
        <v>11012.631667394384</v>
      </c>
      <c r="G40" s="78"/>
      <c r="H40" s="79" t="str">
        <f>IF(LEN(E40)&gt;3,E40,PROPER(IF(LEN(E40)=3,VLOOKUP(E40,EU!$A$2:$C$243,3,0),VLOOKUP(E40,EU!$B$2:$C$243,2,0))))</f>
        <v>Italy</v>
      </c>
      <c r="I40" s="80" t="str">
        <f>IF(VLOOKUP(H40,EU!$C$2:$E$243,3,0)="","non EU",VLOOKUP(H40,EU!$C$2:$E$243,3,0))</f>
        <v>EU</v>
      </c>
      <c r="J40" s="78">
        <f>IF(I40="EU",-(F40-F40/(1+VLOOKUP($H40,EU!$C$2:$G$243,5,0))),0)</f>
        <v>-423.56275643824665</v>
      </c>
      <c r="K40" s="58">
        <v>2019</v>
      </c>
      <c r="L40" s="77">
        <v>11</v>
      </c>
    </row>
    <row r="41" spans="1:12" x14ac:dyDescent="0.2">
      <c r="A41" s="73" t="s">
        <v>767</v>
      </c>
      <c r="B41" s="73" t="s">
        <v>778</v>
      </c>
      <c r="C41" s="74">
        <v>2019</v>
      </c>
      <c r="D41" s="75">
        <v>10</v>
      </c>
      <c r="E41" s="75" t="s">
        <v>11</v>
      </c>
      <c r="F41" s="76">
        <v>13.046587476111057</v>
      </c>
      <c r="G41" s="78"/>
      <c r="H41" s="79" t="str">
        <f>IF(LEN(E41)&gt;3,E41,PROPER(IF(LEN(E41)=3,VLOOKUP(E41,EU!$A$2:$C$243,3,0),VLOOKUP(E41,EU!$B$2:$C$243,2,0))))</f>
        <v>Portugal</v>
      </c>
      <c r="I41" s="80" t="str">
        <f>IF(VLOOKUP(H41,EU!$C$2:$E$243,3,0)="","non EU",VLOOKUP(H41,EU!$C$2:$E$243,3,0))</f>
        <v>EU</v>
      </c>
      <c r="J41" s="78">
        <f>IF(I41="EU",-(F41-F41/(1+VLOOKUP($H41,EU!$C$2:$G$243,5,0))),0)</f>
        <v>-0.73848608355345746</v>
      </c>
      <c r="K41" s="58">
        <v>2019</v>
      </c>
      <c r="L41" s="77">
        <v>11</v>
      </c>
    </row>
    <row r="42" spans="1:12" x14ac:dyDescent="0.2">
      <c r="A42" s="73" t="s">
        <v>767</v>
      </c>
      <c r="B42" s="73" t="s">
        <v>778</v>
      </c>
      <c r="C42" s="74">
        <v>2019</v>
      </c>
      <c r="D42" s="75">
        <v>10</v>
      </c>
      <c r="E42" s="75" t="s">
        <v>12</v>
      </c>
      <c r="F42" s="76">
        <v>-513.57486432208998</v>
      </c>
      <c r="G42" s="78"/>
      <c r="H42" s="79" t="str">
        <f>IF(LEN(E42)&gt;3,E42,PROPER(IF(LEN(E42)=3,VLOOKUP(E42,EU!$A$2:$C$243,3,0),VLOOKUP(E42,EU!$B$2:$C$243,2,0))))</f>
        <v>Sweden</v>
      </c>
      <c r="I42" s="80" t="str">
        <f>IF(VLOOKUP(H42,EU!$C$2:$E$243,3,0)="","non EU",VLOOKUP(H42,EU!$C$2:$E$243,3,0))</f>
        <v>EU</v>
      </c>
      <c r="J42" s="78">
        <f>IF(I42="EU",-(F42-F42/(1+VLOOKUP($H42,EU!$C$2:$G$243,5,0))),0)</f>
        <v>29.070275338986278</v>
      </c>
      <c r="K42" s="58">
        <v>2019</v>
      </c>
      <c r="L42" s="77">
        <v>11</v>
      </c>
    </row>
    <row r="43" spans="1:12" x14ac:dyDescent="0.2">
      <c r="A43" s="73" t="s">
        <v>767</v>
      </c>
      <c r="B43" s="73" t="s">
        <v>778</v>
      </c>
      <c r="C43" s="74">
        <v>2019</v>
      </c>
      <c r="D43" s="75">
        <v>10</v>
      </c>
      <c r="E43" s="75" t="s">
        <v>238</v>
      </c>
      <c r="F43" s="76">
        <v>-42.610353315057182</v>
      </c>
      <c r="G43" s="78"/>
      <c r="H43" s="79" t="str">
        <f>IF(LEN(E43)&gt;3,E43,PROPER(IF(LEN(E43)=3,VLOOKUP(E43,EU!$A$2:$C$243,3,0),VLOOKUP(E43,EU!$B$2:$C$243,2,0))))</f>
        <v>Finland</v>
      </c>
      <c r="I43" s="80" t="str">
        <f>IF(VLOOKUP(H43,EU!$C$2:$E$243,3,0)="","non EU",VLOOKUP(H43,EU!$C$2:$E$243,3,0))</f>
        <v>EU</v>
      </c>
      <c r="J43" s="78">
        <f>IF(I43="EU",-(F43-F43/(1+VLOOKUP($H43,EU!$C$2:$G$243,5,0))),0)</f>
        <v>3.8736684831870178</v>
      </c>
      <c r="K43" s="58">
        <v>2019</v>
      </c>
      <c r="L43" s="77">
        <v>11</v>
      </c>
    </row>
    <row r="44" spans="1:12" x14ac:dyDescent="0.2">
      <c r="A44" s="73" t="s">
        <v>767</v>
      </c>
      <c r="B44" s="73" t="s">
        <v>778</v>
      </c>
      <c r="C44" s="74">
        <v>2019</v>
      </c>
      <c r="D44" s="75">
        <v>10</v>
      </c>
      <c r="E44" s="75" t="s">
        <v>149</v>
      </c>
      <c r="F44" s="76">
        <v>970.55913212981341</v>
      </c>
      <c r="G44" s="78"/>
      <c r="H44" s="79" t="str">
        <f>IF(LEN(E44)&gt;3,E44,PROPER(IF(LEN(E44)=3,VLOOKUP(E44,EU!$A$2:$C$243,3,0),VLOOKUP(E44,EU!$B$2:$C$243,2,0))))</f>
        <v>Canada</v>
      </c>
      <c r="I44" s="80" t="str">
        <f>IF(VLOOKUP(H44,EU!$C$2:$E$243,3,0)="","non EU",VLOOKUP(H44,EU!$C$2:$E$243,3,0))</f>
        <v>non EU</v>
      </c>
      <c r="J44" s="78">
        <f>IF(I44="EU",-(F44-F44/(1+VLOOKUP($H44,EU!$C$2:$G$243,5,0))),0)</f>
        <v>0</v>
      </c>
      <c r="K44" s="58">
        <v>2019</v>
      </c>
      <c r="L44" s="77">
        <v>11</v>
      </c>
    </row>
    <row r="45" spans="1:12" x14ac:dyDescent="0.2">
      <c r="A45" s="73" t="s">
        <v>767</v>
      </c>
      <c r="B45" s="73" t="s">
        <v>778</v>
      </c>
      <c r="C45" s="74">
        <v>2019</v>
      </c>
      <c r="D45" s="75">
        <v>10</v>
      </c>
      <c r="E45" s="75" t="s">
        <v>10</v>
      </c>
      <c r="F45" s="76">
        <v>-0.63704268289615129</v>
      </c>
      <c r="G45" s="78"/>
      <c r="H45" s="79" t="str">
        <f>IF(LEN(E45)&gt;3,E45,PROPER(IF(LEN(E45)=3,VLOOKUP(E45,EU!$A$2:$C$243,3,0),VLOOKUP(E45,EU!$B$2:$C$243,2,0))))</f>
        <v>New Zealand</v>
      </c>
      <c r="I45" s="80" t="str">
        <f>IF(VLOOKUP(H45,EU!$C$2:$E$243,3,0)="","non EU",VLOOKUP(H45,EU!$C$2:$E$243,3,0))</f>
        <v>non EU</v>
      </c>
      <c r="J45" s="78">
        <f>IF(I45="EU",-(F45-F45/(1+VLOOKUP($H45,EU!$C$2:$G$243,5,0))),0)</f>
        <v>0</v>
      </c>
      <c r="K45" s="58">
        <v>2019</v>
      </c>
      <c r="L45" s="77">
        <v>11</v>
      </c>
    </row>
    <row r="46" spans="1:12" x14ac:dyDescent="0.2">
      <c r="A46" s="73" t="s">
        <v>767</v>
      </c>
      <c r="B46" s="73" t="s">
        <v>778</v>
      </c>
      <c r="C46" s="74">
        <v>2019</v>
      </c>
      <c r="D46" s="75">
        <v>10</v>
      </c>
      <c r="E46" s="75" t="s">
        <v>725</v>
      </c>
      <c r="F46" s="76">
        <v>-4.5423354987998046</v>
      </c>
      <c r="G46" s="78"/>
      <c r="H46" s="79" t="str">
        <f>IF(LEN(E46)&gt;3,E46,PROPER(IF(LEN(E46)=3,VLOOKUP(E46,EU!$A$2:$C$243,3,0),VLOOKUP(E46,EU!$B$2:$C$243,2,0))))</f>
        <v>South Africa</v>
      </c>
      <c r="I46" s="80" t="str">
        <f>IF(VLOOKUP(H46,EU!$C$2:$E$243,3,0)="","non EU",VLOOKUP(H46,EU!$C$2:$E$243,3,0))</f>
        <v>non EU</v>
      </c>
      <c r="J46" s="78">
        <f>IF(I46="EU",-(F46-F46/(1+VLOOKUP($H46,EU!$C$2:$G$243,5,0))),0)</f>
        <v>0</v>
      </c>
      <c r="K46" s="58">
        <v>2019</v>
      </c>
      <c r="L46" s="77">
        <v>11</v>
      </c>
    </row>
    <row r="47" spans="1:12" x14ac:dyDescent="0.2">
      <c r="A47" s="73" t="s">
        <v>767</v>
      </c>
      <c r="B47" s="73" t="s">
        <v>778</v>
      </c>
      <c r="C47" s="74">
        <v>2019</v>
      </c>
      <c r="D47" s="75">
        <v>10</v>
      </c>
      <c r="E47" s="75" t="s">
        <v>256</v>
      </c>
      <c r="F47" s="76">
        <v>2010.6877586236674</v>
      </c>
      <c r="G47" s="78"/>
      <c r="H47" s="79" t="str">
        <f>IF(LEN(E47)&gt;3,E47,PROPER(IF(LEN(E47)=3,VLOOKUP(E47,EU!$A$2:$C$243,3,0),VLOOKUP(E47,EU!$B$2:$C$243,2,0))))</f>
        <v>United Kingdom</v>
      </c>
      <c r="I47" s="80" t="str">
        <f>IF(VLOOKUP(H47,EU!$C$2:$E$243,3,0)="","non EU",VLOOKUP(H47,EU!$C$2:$E$243,3,0))</f>
        <v>EU</v>
      </c>
      <c r="J47" s="78">
        <f>IF(I47="EU",-(F47-F47/(1+VLOOKUP($H47,EU!$C$2:$G$243,5,0))),0)</f>
        <v>-335.11462643727782</v>
      </c>
      <c r="K47" s="58">
        <v>2019</v>
      </c>
      <c r="L47" s="77">
        <v>11</v>
      </c>
    </row>
    <row r="48" spans="1:12" x14ac:dyDescent="0.2">
      <c r="A48" s="73" t="s">
        <v>767</v>
      </c>
      <c r="B48" s="73" t="s">
        <v>778</v>
      </c>
      <c r="C48" s="74">
        <v>2019</v>
      </c>
      <c r="D48" s="75">
        <v>10</v>
      </c>
      <c r="E48" s="75" t="s">
        <v>498</v>
      </c>
      <c r="F48" s="76">
        <v>-0.45658581523534281</v>
      </c>
      <c r="G48" s="78"/>
      <c r="H48" s="79" t="str">
        <f>IF(LEN(E48)&gt;3,E48,PROPER(IF(LEN(E48)=3,VLOOKUP(E48,EU!$A$2:$C$243,3,0),VLOOKUP(E48,EU!$B$2:$C$243,2,0))))</f>
        <v>Netherlands</v>
      </c>
      <c r="I48" s="80" t="str">
        <f>IF(VLOOKUP(H48,EU!$C$2:$E$243,3,0)="","non EU",VLOOKUP(H48,EU!$C$2:$E$243,3,0))</f>
        <v>EU</v>
      </c>
      <c r="J48" s="78">
        <f>IF(I48="EU",-(F48-F48/(1+VLOOKUP($H48,EU!$C$2:$G$243,5,0))),0)</f>
        <v>7.9242166280514004E-2</v>
      </c>
      <c r="K48" s="58">
        <v>2019</v>
      </c>
      <c r="L48" s="77">
        <v>11</v>
      </c>
    </row>
    <row r="49" spans="1:18" x14ac:dyDescent="0.2">
      <c r="A49" s="73" t="s">
        <v>767</v>
      </c>
      <c r="B49" s="73" t="s">
        <v>778</v>
      </c>
      <c r="C49" s="74">
        <v>2019</v>
      </c>
      <c r="D49" s="75">
        <v>10</v>
      </c>
      <c r="E49" s="75" t="s">
        <v>85</v>
      </c>
      <c r="F49" s="76">
        <v>532.50161851699977</v>
      </c>
      <c r="G49" s="78"/>
      <c r="H49" s="79" t="str">
        <f>IF(LEN(E49)&gt;3,E49,PROPER(IF(LEN(E49)=3,VLOOKUP(E49,EU!$A$2:$C$243,3,0),VLOOKUP(E49,EU!$B$2:$C$243,2,0))))</f>
        <v>Australia</v>
      </c>
      <c r="I49" s="80" t="str">
        <f>IF(VLOOKUP(H49,EU!$C$2:$E$243,3,0)="","non EU",VLOOKUP(H49,EU!$C$2:$E$243,3,0))</f>
        <v>non EU</v>
      </c>
      <c r="J49" s="78">
        <f>IF(I49="EU",-(F49-F49/(1+VLOOKUP($H49,EU!$C$2:$G$243,5,0))),0)</f>
        <v>0</v>
      </c>
      <c r="K49" s="58">
        <v>2019</v>
      </c>
      <c r="L49" s="77">
        <v>11</v>
      </c>
      <c r="P49" s="36"/>
      <c r="Q49" s="36"/>
      <c r="R49" s="36"/>
    </row>
    <row r="50" spans="1:18" x14ac:dyDescent="0.2">
      <c r="A50" s="73" t="s">
        <v>767</v>
      </c>
      <c r="B50" s="73" t="s">
        <v>778</v>
      </c>
      <c r="C50" s="74">
        <v>2019</v>
      </c>
      <c r="D50" s="75">
        <v>10</v>
      </c>
      <c r="E50" s="75" t="s">
        <v>177</v>
      </c>
      <c r="F50" s="76">
        <v>1.286043665127977</v>
      </c>
      <c r="G50" s="78"/>
      <c r="H50" s="79" t="str">
        <f>IF(LEN(E50)&gt;3,E50,PROPER(IF(LEN(E50)=3,VLOOKUP(E50,EU!$A$2:$C$243,3,0),VLOOKUP(E50,EU!$B$2:$C$243,2,0))))</f>
        <v>Colombia</v>
      </c>
      <c r="I50" s="80" t="str">
        <f>IF(VLOOKUP(H50,EU!$C$2:$E$243,3,0)="","non EU",VLOOKUP(H50,EU!$C$2:$E$243,3,0))</f>
        <v>non EU</v>
      </c>
      <c r="J50" s="78">
        <f>IF(I50="EU",-(F50-F50/(1+VLOOKUP($H50,EU!$C$2:$G$243,5,0))),0)</f>
        <v>0</v>
      </c>
      <c r="K50" s="58">
        <v>2019</v>
      </c>
      <c r="L50" s="77">
        <v>11</v>
      </c>
      <c r="P50" s="36"/>
      <c r="Q50" s="36"/>
      <c r="R50" s="36"/>
    </row>
    <row r="51" spans="1:18" x14ac:dyDescent="0.2">
      <c r="A51" s="73" t="s">
        <v>767</v>
      </c>
      <c r="B51" s="73" t="s">
        <v>778</v>
      </c>
      <c r="C51" s="74">
        <v>2019</v>
      </c>
      <c r="D51" s="75">
        <v>10</v>
      </c>
      <c r="E51" s="75" t="s">
        <v>689</v>
      </c>
      <c r="F51" s="76">
        <v>-6.8560054421290175</v>
      </c>
      <c r="G51" s="78"/>
      <c r="H51" s="79" t="str">
        <f>IF(LEN(E51)&gt;3,E51,PROPER(IF(LEN(E51)=3,VLOOKUP(E51,EU!$A$2:$C$243,3,0),VLOOKUP(E51,EU!$B$2:$C$243,2,0))))</f>
        <v>United States</v>
      </c>
      <c r="I51" s="80" t="str">
        <f>IF(VLOOKUP(H51,EU!$C$2:$E$243,3,0)="","non EU",VLOOKUP(H51,EU!$C$2:$E$243,3,0))</f>
        <v>non EU</v>
      </c>
      <c r="J51" s="78">
        <f>IF(I51="EU",-(F51-F51/(1+VLOOKUP($H51,EU!$C$2:$G$243,5,0))),0)</f>
        <v>0</v>
      </c>
      <c r="K51" s="58">
        <v>2019</v>
      </c>
      <c r="L51" s="77">
        <v>11</v>
      </c>
      <c r="P51" s="36"/>
      <c r="Q51" s="37"/>
      <c r="R51" s="36"/>
    </row>
    <row r="52" spans="1:18" x14ac:dyDescent="0.2">
      <c r="A52" s="73" t="s">
        <v>767</v>
      </c>
      <c r="B52" s="73" t="s">
        <v>778</v>
      </c>
      <c r="C52" s="74">
        <v>2019</v>
      </c>
      <c r="D52" s="75">
        <v>10</v>
      </c>
      <c r="E52" s="75" t="s">
        <v>372</v>
      </c>
      <c r="F52" s="76">
        <v>-0.31852134144807565</v>
      </c>
      <c r="G52" s="78"/>
      <c r="H52" s="79" t="str">
        <f>IF(LEN(E52)&gt;3,E52,PROPER(IF(LEN(E52)=3,VLOOKUP(E52,EU!$A$2:$C$243,3,0),VLOOKUP(E52,EU!$B$2:$C$243,2,0))))</f>
        <v>Korea, Republic Of</v>
      </c>
      <c r="I52" s="80" t="str">
        <f>IF(VLOOKUP(H52,EU!$C$2:$E$243,3,0)="","non EU",VLOOKUP(H52,EU!$C$2:$E$243,3,0))</f>
        <v>non EU</v>
      </c>
      <c r="J52" s="78">
        <f>IF(I52="EU",-(F52-F52/(1+VLOOKUP($H52,EU!$C$2:$G$243,5,0))),0)</f>
        <v>0</v>
      </c>
      <c r="K52" s="58">
        <v>2019</v>
      </c>
      <c r="L52" s="77">
        <v>11</v>
      </c>
      <c r="P52" s="36"/>
      <c r="Q52" s="38"/>
      <c r="R52" s="36"/>
    </row>
    <row r="53" spans="1:18" x14ac:dyDescent="0.2">
      <c r="A53" s="73" t="s">
        <v>767</v>
      </c>
      <c r="B53" s="73" t="s">
        <v>778</v>
      </c>
      <c r="C53" s="74">
        <v>2019</v>
      </c>
      <c r="D53" s="75">
        <v>10</v>
      </c>
      <c r="E53" s="75" t="s">
        <v>5</v>
      </c>
      <c r="F53" s="76">
        <v>46.31428797854106</v>
      </c>
      <c r="G53" s="78"/>
      <c r="H53" s="79" t="str">
        <f>IF(LEN(E53)&gt;3,E53,PROPER(IF(LEN(E53)=3,VLOOKUP(E53,EU!$A$2:$C$243,3,0),VLOOKUP(E53,EU!$B$2:$C$243,2,0))))</f>
        <v>Belgium</v>
      </c>
      <c r="I53" s="80" t="str">
        <f>IF(VLOOKUP(H53,EU!$C$2:$E$243,3,0)="","non EU",VLOOKUP(H53,EU!$C$2:$E$243,3,0))</f>
        <v>EU</v>
      </c>
      <c r="J53" s="78">
        <f>IF(I53="EU",-(F53-F53/(1+VLOOKUP($H53,EU!$C$2:$G$243,5,0))),0)</f>
        <v>-2.6215634704834585</v>
      </c>
      <c r="K53" s="58">
        <v>2019</v>
      </c>
      <c r="L53" s="77">
        <v>11</v>
      </c>
      <c r="P53" s="36"/>
      <c r="Q53" s="39"/>
      <c r="R53" s="36"/>
    </row>
    <row r="54" spans="1:18" x14ac:dyDescent="0.2">
      <c r="A54" s="73" t="s">
        <v>767</v>
      </c>
      <c r="B54" s="73" t="s">
        <v>778</v>
      </c>
      <c r="C54" s="74">
        <v>2019</v>
      </c>
      <c r="D54" s="75">
        <v>11</v>
      </c>
      <c r="E54" s="75" t="s">
        <v>85</v>
      </c>
      <c r="F54" s="76">
        <v>2778.3197700385067</v>
      </c>
      <c r="G54" s="78"/>
      <c r="H54" s="79" t="str">
        <f>IF(LEN(E54)&gt;3,E54,PROPER(IF(LEN(E54)=3,VLOOKUP(E54,EU!$A$2:$C$243,3,0),VLOOKUP(E54,EU!$B$2:$C$243,2,0))))</f>
        <v>Australia</v>
      </c>
      <c r="I54" s="80" t="str">
        <f>IF(VLOOKUP(H54,EU!$C$2:$E$243,3,0)="","non EU",VLOOKUP(H54,EU!$C$2:$E$243,3,0))</f>
        <v>non EU</v>
      </c>
      <c r="J54" s="78">
        <f>IF(I54="EU",-(F54-F54/(1+VLOOKUP($H54,EU!$C$2:$G$243,5,0))),0)</f>
        <v>0</v>
      </c>
      <c r="K54" s="58">
        <v>2019</v>
      </c>
      <c r="L54" s="77">
        <v>11</v>
      </c>
      <c r="P54" s="36"/>
      <c r="Q54" s="39"/>
      <c r="R54" s="36"/>
    </row>
    <row r="55" spans="1:18" x14ac:dyDescent="0.2">
      <c r="A55" s="73" t="s">
        <v>767</v>
      </c>
      <c r="B55" s="73" t="s">
        <v>778</v>
      </c>
      <c r="C55" s="74">
        <v>2019</v>
      </c>
      <c r="D55" s="75">
        <v>11</v>
      </c>
      <c r="E55" s="75" t="s">
        <v>149</v>
      </c>
      <c r="F55" s="76">
        <v>1914.0408438143129</v>
      </c>
      <c r="G55" s="78"/>
      <c r="H55" s="79" t="str">
        <f>IF(LEN(E55)&gt;3,E55,PROPER(IF(LEN(E55)=3,VLOOKUP(E55,EU!$A$2:$C$243,3,0),VLOOKUP(E55,EU!$B$2:$C$243,2,0))))</f>
        <v>Canada</v>
      </c>
      <c r="I55" s="80" t="str">
        <f>IF(VLOOKUP(H55,EU!$C$2:$E$243,3,0)="","non EU",VLOOKUP(H55,EU!$C$2:$E$243,3,0))</f>
        <v>non EU</v>
      </c>
      <c r="J55" s="78">
        <f>IF(I55="EU",-(F55-F55/(1+VLOOKUP($H55,EU!$C$2:$G$243,5,0))),0)</f>
        <v>0</v>
      </c>
      <c r="K55" s="58">
        <v>2019</v>
      </c>
      <c r="L55" s="77">
        <v>11</v>
      </c>
      <c r="P55" s="36"/>
      <c r="Q55" s="39"/>
      <c r="R55" s="36"/>
    </row>
    <row r="56" spans="1:18" x14ac:dyDescent="0.2">
      <c r="A56" s="73" t="s">
        <v>767</v>
      </c>
      <c r="B56" s="73" t="s">
        <v>778</v>
      </c>
      <c r="C56" s="74">
        <v>2019</v>
      </c>
      <c r="D56" s="75">
        <v>11</v>
      </c>
      <c r="E56" s="75" t="s">
        <v>1</v>
      </c>
      <c r="F56" s="76">
        <v>661.26198608867696</v>
      </c>
      <c r="G56" s="78"/>
      <c r="H56" s="79" t="str">
        <f>IF(LEN(E56)&gt;3,E56,PROPER(IF(LEN(E56)=3,VLOOKUP(E56,EU!$A$2:$C$243,3,0),VLOOKUP(E56,EU!$B$2:$C$243,2,0))))</f>
        <v>Switzerland</v>
      </c>
      <c r="I56" s="80" t="str">
        <f>IF(VLOOKUP(H56,EU!$C$2:$E$243,3,0)="","non EU",VLOOKUP(H56,EU!$C$2:$E$243,3,0))</f>
        <v>non EU</v>
      </c>
      <c r="J56" s="78">
        <f>IF(I56="EU",-(F56-F56/(1+VLOOKUP($H56,EU!$C$2:$G$243,5,0))),0)</f>
        <v>0</v>
      </c>
      <c r="K56" s="58">
        <v>2019</v>
      </c>
      <c r="L56" s="77">
        <v>11</v>
      </c>
      <c r="P56" s="36"/>
      <c r="Q56" s="39"/>
      <c r="R56" s="36"/>
    </row>
    <row r="57" spans="1:18" x14ac:dyDescent="0.2">
      <c r="A57" s="73" t="s">
        <v>767</v>
      </c>
      <c r="B57" s="73" t="s">
        <v>778</v>
      </c>
      <c r="C57" s="74">
        <v>2019</v>
      </c>
      <c r="D57" s="75">
        <v>11</v>
      </c>
      <c r="E57" s="75" t="s">
        <v>177</v>
      </c>
      <c r="F57" s="76">
        <v>102.92602744799065</v>
      </c>
      <c r="G57" s="78"/>
      <c r="H57" s="79" t="str">
        <f>IF(LEN(E57)&gt;3,E57,PROPER(IF(LEN(E57)=3,VLOOKUP(E57,EU!$A$2:$C$243,3,0),VLOOKUP(E57,EU!$B$2:$C$243,2,0))))</f>
        <v>Colombia</v>
      </c>
      <c r="I57" s="80" t="str">
        <f>IF(VLOOKUP(H57,EU!$C$2:$E$243,3,0)="","non EU",VLOOKUP(H57,EU!$C$2:$E$243,3,0))</f>
        <v>non EU</v>
      </c>
      <c r="J57" s="78">
        <f>IF(I57="EU",-(F57-F57/(1+VLOOKUP($H57,EU!$C$2:$G$243,5,0))),0)</f>
        <v>0</v>
      </c>
      <c r="K57" s="58">
        <v>2019</v>
      </c>
      <c r="L57" s="77">
        <v>11</v>
      </c>
      <c r="P57" s="36"/>
      <c r="Q57" s="39"/>
      <c r="R57" s="36"/>
    </row>
    <row r="58" spans="1:18" x14ac:dyDescent="0.2">
      <c r="A58" s="73" t="s">
        <v>767</v>
      </c>
      <c r="B58" s="73" t="s">
        <v>778</v>
      </c>
      <c r="C58" s="74">
        <v>2019</v>
      </c>
      <c r="D58" s="75">
        <v>11</v>
      </c>
      <c r="E58" s="75" t="s">
        <v>13</v>
      </c>
      <c r="F58" s="76">
        <v>773.63027635027549</v>
      </c>
      <c r="G58" s="78"/>
      <c r="H58" s="79" t="str">
        <f>IF(LEN(E58)&gt;3,E58,PROPER(IF(LEN(E58)=3,VLOOKUP(E58,EU!$A$2:$C$243,3,0),VLOOKUP(E58,EU!$B$2:$C$243,2,0))))</f>
        <v>Germany</v>
      </c>
      <c r="I58" s="80" t="str">
        <f>IF(VLOOKUP(H58,EU!$C$2:$E$243,3,0)="","non EU",VLOOKUP(H58,EU!$C$2:$E$243,3,0))</f>
        <v>EU</v>
      </c>
      <c r="J58" s="78">
        <f>IF(I58="EU",-(F58-F58/(1+VLOOKUP($H58,EU!$C$2:$G$243,5,0))),0)</f>
        <v>-123.52080042567422</v>
      </c>
      <c r="K58" s="58">
        <v>2019</v>
      </c>
      <c r="L58" s="77">
        <v>11</v>
      </c>
      <c r="P58" s="36"/>
      <c r="Q58" s="40"/>
      <c r="R58" s="36"/>
    </row>
    <row r="59" spans="1:18" x14ac:dyDescent="0.2">
      <c r="A59" s="73" t="s">
        <v>767</v>
      </c>
      <c r="B59" s="73" t="s">
        <v>778</v>
      </c>
      <c r="C59" s="74">
        <v>2019</v>
      </c>
      <c r="D59" s="75">
        <v>11</v>
      </c>
      <c r="E59" s="75" t="s">
        <v>6</v>
      </c>
      <c r="F59" s="76">
        <v>79.270845076119585</v>
      </c>
      <c r="G59" s="78"/>
      <c r="H59" s="79" t="str">
        <f>IF(LEN(E59)&gt;3,E59,PROPER(IF(LEN(E59)=3,VLOOKUP(E59,EU!$A$2:$C$243,3,0),VLOOKUP(E59,EU!$B$2:$C$243,2,0))))</f>
        <v>Denmark</v>
      </c>
      <c r="I59" s="80" t="str">
        <f>IF(VLOOKUP(H59,EU!$C$2:$E$243,3,0)="","non EU",VLOOKUP(H59,EU!$C$2:$E$243,3,0))</f>
        <v>EU</v>
      </c>
      <c r="J59" s="78">
        <f>IF(I59="EU",-(F59-F59/(1+VLOOKUP($H59,EU!$C$2:$G$243,5,0))),0)</f>
        <v>-15.854169015223917</v>
      </c>
      <c r="K59" s="58">
        <v>2019</v>
      </c>
      <c r="L59" s="77">
        <v>11</v>
      </c>
      <c r="P59" s="36"/>
      <c r="Q59" s="39"/>
      <c r="R59" s="36"/>
    </row>
    <row r="60" spans="1:18" x14ac:dyDescent="0.2">
      <c r="A60" s="73" t="s">
        <v>767</v>
      </c>
      <c r="B60" s="73" t="s">
        <v>778</v>
      </c>
      <c r="C60" s="74">
        <v>2019</v>
      </c>
      <c r="D60" s="75">
        <v>11</v>
      </c>
      <c r="E60" s="75" t="s">
        <v>2</v>
      </c>
      <c r="F60" s="76">
        <v>1604.0556393319887</v>
      </c>
      <c r="G60" s="78"/>
      <c r="H60" s="79" t="str">
        <f>IF(LEN(E60)&gt;3,E60,PROPER(IF(LEN(E60)=3,VLOOKUP(E60,EU!$A$2:$C$243,3,0),VLOOKUP(E60,EU!$B$2:$C$243,2,0))))</f>
        <v>Spain</v>
      </c>
      <c r="I60" s="80" t="str">
        <f>IF(VLOOKUP(H60,EU!$C$2:$E$243,3,0)="","non EU",VLOOKUP(H60,EU!$C$2:$E$243,3,0))</f>
        <v>EU</v>
      </c>
      <c r="J60" s="78">
        <f>IF(I60="EU",-(F60-F60/(1+VLOOKUP($H60,EU!$C$2:$G$243,5,0))),0)</f>
        <v>-278.38982170224585</v>
      </c>
      <c r="K60" s="58">
        <v>2019</v>
      </c>
      <c r="L60" s="77">
        <v>11</v>
      </c>
      <c r="P60" s="36"/>
      <c r="Q60" s="39"/>
      <c r="R60" s="36"/>
    </row>
    <row r="61" spans="1:18" x14ac:dyDescent="0.2">
      <c r="A61" s="73" t="s">
        <v>767</v>
      </c>
      <c r="B61" s="73" t="s">
        <v>778</v>
      </c>
      <c r="C61" s="74">
        <v>2019</v>
      </c>
      <c r="D61" s="75">
        <v>11</v>
      </c>
      <c r="E61" s="75" t="s">
        <v>238</v>
      </c>
      <c r="F61" s="76">
        <v>-304.24050569286715</v>
      </c>
      <c r="G61" s="78"/>
      <c r="H61" s="79" t="str">
        <f>IF(LEN(E61)&gt;3,E61,PROPER(IF(LEN(E61)=3,VLOOKUP(E61,EU!$A$2:$C$243,3,0),VLOOKUP(E61,EU!$B$2:$C$243,2,0))))</f>
        <v>Finland</v>
      </c>
      <c r="I61" s="80" t="str">
        <f>IF(VLOOKUP(H61,EU!$C$2:$E$243,3,0)="","non EU",VLOOKUP(H61,EU!$C$2:$E$243,3,0))</f>
        <v>EU</v>
      </c>
      <c r="J61" s="78">
        <f>IF(I61="EU",-(F61-F61/(1+VLOOKUP($H61,EU!$C$2:$G$243,5,0))),0)</f>
        <v>27.658227790260696</v>
      </c>
      <c r="K61" s="58">
        <v>2019</v>
      </c>
      <c r="L61" s="77">
        <v>11</v>
      </c>
      <c r="P61" s="36"/>
      <c r="Q61" s="38"/>
      <c r="R61" s="36"/>
    </row>
    <row r="62" spans="1:18" x14ac:dyDescent="0.2">
      <c r="A62" s="73" t="s">
        <v>767</v>
      </c>
      <c r="B62" s="73" t="s">
        <v>778</v>
      </c>
      <c r="C62" s="74">
        <v>2019</v>
      </c>
      <c r="D62" s="75">
        <v>11</v>
      </c>
      <c r="E62" s="75" t="s">
        <v>3</v>
      </c>
      <c r="F62" s="76">
        <v>34639.052798622171</v>
      </c>
      <c r="G62" s="78"/>
      <c r="H62" s="79" t="str">
        <f>IF(LEN(E62)&gt;3,E62,PROPER(IF(LEN(E62)=3,VLOOKUP(E62,EU!$A$2:$C$243,3,0),VLOOKUP(E62,EU!$B$2:$C$243,2,0))))</f>
        <v>France</v>
      </c>
      <c r="I62" s="80" t="str">
        <f>IF(VLOOKUP(H62,EU!$C$2:$E$243,3,0)="","non EU",VLOOKUP(H62,EU!$C$2:$E$243,3,0))</f>
        <v>EU</v>
      </c>
      <c r="J62" s="78">
        <f>IF(I62="EU",-(F62-F62/(1+VLOOKUP($H62,EU!$C$2:$G$243,5,0))),0)</f>
        <v>-712.4584806768471</v>
      </c>
      <c r="K62" s="58">
        <v>2019</v>
      </c>
      <c r="L62" s="77">
        <v>11</v>
      </c>
      <c r="P62" s="36"/>
      <c r="Q62" s="39"/>
      <c r="R62" s="36"/>
    </row>
    <row r="63" spans="1:18" x14ac:dyDescent="0.2">
      <c r="A63" s="73" t="s">
        <v>767</v>
      </c>
      <c r="B63" s="73" t="s">
        <v>778</v>
      </c>
      <c r="C63" s="74">
        <v>2019</v>
      </c>
      <c r="D63" s="75">
        <v>11</v>
      </c>
      <c r="E63" s="75" t="s">
        <v>256</v>
      </c>
      <c r="F63" s="76">
        <v>13689.558490635742</v>
      </c>
      <c r="G63" s="78"/>
      <c r="H63" s="79" t="str">
        <f>IF(LEN(E63)&gt;3,E63,PROPER(IF(LEN(E63)=3,VLOOKUP(E63,EU!$A$2:$C$243,3,0),VLOOKUP(E63,EU!$B$2:$C$243,2,0))))</f>
        <v>United Kingdom</v>
      </c>
      <c r="I63" s="80" t="str">
        <f>IF(VLOOKUP(H63,EU!$C$2:$E$243,3,0)="","non EU",VLOOKUP(H63,EU!$C$2:$E$243,3,0))</f>
        <v>EU</v>
      </c>
      <c r="J63" s="78">
        <f>IF(I63="EU",-(F63-F63/(1+VLOOKUP($H63,EU!$C$2:$G$243,5,0))),0)</f>
        <v>-2281.5930817726239</v>
      </c>
      <c r="K63" s="58">
        <v>2019</v>
      </c>
      <c r="L63" s="77">
        <v>11</v>
      </c>
      <c r="P63" s="36"/>
      <c r="Q63" s="39"/>
      <c r="R63" s="36"/>
    </row>
    <row r="64" spans="1:18" x14ac:dyDescent="0.2">
      <c r="A64" s="73" t="s">
        <v>767</v>
      </c>
      <c r="B64" s="73" t="s">
        <v>778</v>
      </c>
      <c r="C64" s="74">
        <v>2019</v>
      </c>
      <c r="D64" s="75">
        <v>11</v>
      </c>
      <c r="E64" s="75" t="s">
        <v>7</v>
      </c>
      <c r="F64" s="76">
        <v>42171.94329538029</v>
      </c>
      <c r="G64" s="78"/>
      <c r="H64" s="79" t="str">
        <f>IF(LEN(E64)&gt;3,E64,PROPER(IF(LEN(E64)=3,VLOOKUP(E64,EU!$A$2:$C$243,3,0),VLOOKUP(E64,EU!$B$2:$C$243,2,0))))</f>
        <v>Italy</v>
      </c>
      <c r="I64" s="80" t="str">
        <f>IF(VLOOKUP(H64,EU!$C$2:$E$243,3,0)="","non EU",VLOOKUP(H64,EU!$C$2:$E$243,3,0))</f>
        <v>EU</v>
      </c>
      <c r="J64" s="78">
        <f>IF(I64="EU",-(F64-F64/(1+VLOOKUP($H64,EU!$C$2:$G$243,5,0))),0)</f>
        <v>-1621.9978190530892</v>
      </c>
      <c r="K64" s="58">
        <v>2019</v>
      </c>
      <c r="L64" s="77">
        <v>11</v>
      </c>
      <c r="P64" s="36"/>
      <c r="Q64" s="38"/>
      <c r="R64" s="36"/>
    </row>
    <row r="65" spans="1:18" x14ac:dyDescent="0.2">
      <c r="A65" s="73" t="s">
        <v>767</v>
      </c>
      <c r="B65" s="73" t="s">
        <v>778</v>
      </c>
      <c r="C65" s="74">
        <v>2019</v>
      </c>
      <c r="D65" s="75">
        <v>11</v>
      </c>
      <c r="E65" s="75" t="s">
        <v>372</v>
      </c>
      <c r="F65" s="76">
        <v>45.048783027961122</v>
      </c>
      <c r="G65" s="78"/>
      <c r="H65" s="79" t="str">
        <f>IF(LEN(E65)&gt;3,E65,PROPER(IF(LEN(E65)=3,VLOOKUP(E65,EU!$A$2:$C$243,3,0),VLOOKUP(E65,EU!$B$2:$C$243,2,0))))</f>
        <v>Korea, Republic Of</v>
      </c>
      <c r="I65" s="80" t="str">
        <f>IF(VLOOKUP(H65,EU!$C$2:$E$243,3,0)="","non EU",VLOOKUP(H65,EU!$C$2:$E$243,3,0))</f>
        <v>non EU</v>
      </c>
      <c r="J65" s="78">
        <f>IF(I65="EU",-(F65-F65/(1+VLOOKUP($H65,EU!$C$2:$G$243,5,0))),0)</f>
        <v>0</v>
      </c>
      <c r="K65" s="58">
        <v>2019</v>
      </c>
      <c r="L65" s="77">
        <v>11</v>
      </c>
      <c r="P65" s="36"/>
      <c r="Q65" s="38"/>
      <c r="R65" s="36"/>
    </row>
    <row r="66" spans="1:18" x14ac:dyDescent="0.2">
      <c r="A66" s="73" t="s">
        <v>767</v>
      </c>
      <c r="B66" s="73" t="s">
        <v>778</v>
      </c>
      <c r="C66" s="74">
        <v>2019</v>
      </c>
      <c r="D66" s="75">
        <v>11</v>
      </c>
      <c r="E66" s="75" t="s">
        <v>498</v>
      </c>
      <c r="F66" s="76">
        <v>64.575375799534086</v>
      </c>
      <c r="G66" s="78"/>
      <c r="H66" s="79" t="str">
        <f>IF(LEN(E66)&gt;3,E66,PROPER(IF(LEN(E66)=3,VLOOKUP(E66,EU!$A$2:$C$243,3,0),VLOOKUP(E66,EU!$B$2:$C$243,2,0))))</f>
        <v>Netherlands</v>
      </c>
      <c r="I66" s="80" t="str">
        <f>IF(VLOOKUP(H66,EU!$C$2:$E$243,3,0)="","non EU",VLOOKUP(H66,EU!$C$2:$E$243,3,0))</f>
        <v>EU</v>
      </c>
      <c r="J66" s="78">
        <f>IF(I66="EU",-(F66-F66/(1+VLOOKUP($H66,EU!$C$2:$G$243,5,0))),0)</f>
        <v>-11.207296626365419</v>
      </c>
      <c r="K66" s="58">
        <v>2019</v>
      </c>
      <c r="L66" s="77">
        <v>11</v>
      </c>
      <c r="P66" s="36"/>
      <c r="Q66" s="39"/>
      <c r="R66" s="36"/>
    </row>
    <row r="67" spans="1:18" x14ac:dyDescent="0.2">
      <c r="A67" s="73" t="s">
        <v>767</v>
      </c>
      <c r="B67" s="73" t="s">
        <v>778</v>
      </c>
      <c r="C67" s="74">
        <v>2019</v>
      </c>
      <c r="D67" s="75">
        <v>11</v>
      </c>
      <c r="E67" s="75" t="s">
        <v>10</v>
      </c>
      <c r="F67" s="76">
        <v>56.972611733717116</v>
      </c>
      <c r="G67" s="78"/>
      <c r="H67" s="79" t="str">
        <f>IF(LEN(E67)&gt;3,E67,PROPER(IF(LEN(E67)=3,VLOOKUP(E67,EU!$A$2:$C$243,3,0),VLOOKUP(E67,EU!$B$2:$C$243,2,0))))</f>
        <v>New Zealand</v>
      </c>
      <c r="I67" s="80" t="str">
        <f>IF(VLOOKUP(H67,EU!$C$2:$E$243,3,0)="","non EU",VLOOKUP(H67,EU!$C$2:$E$243,3,0))</f>
        <v>non EU</v>
      </c>
      <c r="J67" s="78">
        <f>IF(I67="EU",-(F67-F67/(1+VLOOKUP($H67,EU!$C$2:$G$243,5,0))),0)</f>
        <v>0</v>
      </c>
      <c r="K67" s="58">
        <v>2019</v>
      </c>
      <c r="L67" s="77">
        <v>11</v>
      </c>
      <c r="P67" s="36"/>
      <c r="Q67" s="39"/>
      <c r="R67" s="36"/>
    </row>
    <row r="68" spans="1:18" x14ac:dyDescent="0.2">
      <c r="A68" s="73" t="s">
        <v>767</v>
      </c>
      <c r="B68" s="73" t="s">
        <v>778</v>
      </c>
      <c r="C68" s="74">
        <v>2019</v>
      </c>
      <c r="D68" s="75">
        <v>11</v>
      </c>
      <c r="E68" s="75" t="s">
        <v>11</v>
      </c>
      <c r="F68" s="76">
        <v>66.269156148374336</v>
      </c>
      <c r="G68" s="78"/>
      <c r="H68" s="79" t="str">
        <f>IF(LEN(E68)&gt;3,E68,PROPER(IF(LEN(E68)=3,VLOOKUP(E68,EU!$A$2:$C$243,3,0),VLOOKUP(E68,EU!$B$2:$C$243,2,0))))</f>
        <v>Portugal</v>
      </c>
      <c r="I68" s="80" t="str">
        <f>IF(VLOOKUP(H68,EU!$C$2:$E$243,3,0)="","non EU",VLOOKUP(H68,EU!$C$2:$E$243,3,0))</f>
        <v>EU</v>
      </c>
      <c r="J68" s="78">
        <f>IF(I68="EU",-(F68-F68/(1+VLOOKUP($H68,EU!$C$2:$G$243,5,0))),0)</f>
        <v>-3.7510843102853428</v>
      </c>
      <c r="K68" s="58">
        <v>2019</v>
      </c>
      <c r="L68" s="77">
        <v>11</v>
      </c>
      <c r="P68" s="36"/>
      <c r="Q68" s="39"/>
      <c r="R68" s="36"/>
    </row>
    <row r="69" spans="1:18" x14ac:dyDescent="0.2">
      <c r="A69" s="73" t="s">
        <v>767</v>
      </c>
      <c r="B69" s="73" t="s">
        <v>778</v>
      </c>
      <c r="C69" s="74">
        <v>2019</v>
      </c>
      <c r="D69" s="75">
        <v>11</v>
      </c>
      <c r="E69" s="75" t="s">
        <v>562</v>
      </c>
      <c r="F69" s="76">
        <v>60.053794192928507</v>
      </c>
      <c r="G69" s="78"/>
      <c r="H69" s="79" t="str">
        <f>IF(LEN(E69)&gt;3,E69,PROPER(IF(LEN(E69)=3,VLOOKUP(E69,EU!$A$2:$C$243,3,0),VLOOKUP(E69,EU!$B$2:$C$243,2,0))))</f>
        <v>Russian Federation</v>
      </c>
      <c r="I69" s="80" t="str">
        <f>IF(VLOOKUP(H69,EU!$C$2:$E$243,3,0)="","non EU",VLOOKUP(H69,EU!$C$2:$E$243,3,0))</f>
        <v>non EU</v>
      </c>
      <c r="J69" s="78">
        <f>IF(I69="EU",-(F69-F69/(1+VLOOKUP($H69,EU!$C$2:$G$243,5,0))),0)</f>
        <v>0</v>
      </c>
      <c r="K69" s="58">
        <v>2019</v>
      </c>
      <c r="L69" s="77">
        <v>11</v>
      </c>
      <c r="P69" s="36"/>
      <c r="Q69" s="39"/>
      <c r="R69" s="36"/>
    </row>
    <row r="70" spans="1:18" x14ac:dyDescent="0.2">
      <c r="A70" s="73" t="s">
        <v>767</v>
      </c>
      <c r="B70" s="73" t="s">
        <v>778</v>
      </c>
      <c r="C70" s="74">
        <v>2019</v>
      </c>
      <c r="D70" s="75">
        <v>11</v>
      </c>
      <c r="E70" s="75" t="s">
        <v>12</v>
      </c>
      <c r="F70" s="76">
        <v>-169.33686500490163</v>
      </c>
      <c r="G70" s="78"/>
      <c r="H70" s="79" t="str">
        <f>IF(LEN(E70)&gt;3,E70,PROPER(IF(LEN(E70)=3,VLOOKUP(E70,EU!$A$2:$C$243,3,0),VLOOKUP(E70,EU!$B$2:$C$243,2,0))))</f>
        <v>Sweden</v>
      </c>
      <c r="I70" s="80" t="str">
        <f>IF(VLOOKUP(H70,EU!$C$2:$E$243,3,0)="","non EU",VLOOKUP(H70,EU!$C$2:$E$243,3,0))</f>
        <v>EU</v>
      </c>
      <c r="J70" s="78">
        <f>IF(I70="EU",-(F70-F70/(1+VLOOKUP($H70,EU!$C$2:$G$243,5,0))),0)</f>
        <v>9.5851055663152067</v>
      </c>
      <c r="K70" s="58">
        <v>2019</v>
      </c>
      <c r="L70" s="77">
        <v>11</v>
      </c>
      <c r="P70" s="36"/>
      <c r="Q70" s="39"/>
      <c r="R70" s="36"/>
    </row>
    <row r="71" spans="1:18" x14ac:dyDescent="0.2">
      <c r="A71" s="73" t="s">
        <v>767</v>
      </c>
      <c r="B71" s="73" t="s">
        <v>778</v>
      </c>
      <c r="C71" s="74">
        <v>2019</v>
      </c>
      <c r="D71" s="75">
        <v>11</v>
      </c>
      <c r="E71" s="75" t="s">
        <v>665</v>
      </c>
      <c r="F71" s="76">
        <v>151.17260993978172</v>
      </c>
      <c r="G71" s="78"/>
      <c r="H71" s="79" t="str">
        <f>IF(LEN(E71)&gt;3,E71,PROPER(IF(LEN(E71)=3,VLOOKUP(E71,EU!$A$2:$C$243,3,0),VLOOKUP(E71,EU!$B$2:$C$243,2,0))))</f>
        <v>Turkey</v>
      </c>
      <c r="I71" s="80" t="str">
        <f>IF(VLOOKUP(H71,EU!$C$2:$E$243,3,0)="","non EU",VLOOKUP(H71,EU!$C$2:$E$243,3,0))</f>
        <v>non EU</v>
      </c>
      <c r="J71" s="78">
        <f>IF(I71="EU",-(F71-F71/(1+VLOOKUP($H71,EU!$C$2:$G$243,5,0))),0)</f>
        <v>0</v>
      </c>
      <c r="K71" s="58">
        <v>2019</v>
      </c>
      <c r="L71" s="77">
        <v>11</v>
      </c>
      <c r="P71" s="36"/>
      <c r="Q71" s="38"/>
      <c r="R71" s="36"/>
    </row>
    <row r="72" spans="1:18" x14ac:dyDescent="0.2">
      <c r="A72" s="73" t="s">
        <v>767</v>
      </c>
      <c r="B72" s="73" t="s">
        <v>778</v>
      </c>
      <c r="C72" s="74">
        <v>2019</v>
      </c>
      <c r="D72" s="75">
        <v>11</v>
      </c>
      <c r="E72" s="75" t="s">
        <v>725</v>
      </c>
      <c r="F72" s="76">
        <v>94.193920457130673</v>
      </c>
      <c r="G72" s="78"/>
      <c r="H72" s="79" t="str">
        <f>IF(LEN(E72)&gt;3,E72,PROPER(IF(LEN(E72)=3,VLOOKUP(E72,EU!$A$2:$C$243,3,0),VLOOKUP(E72,EU!$B$2:$C$243,2,0))))</f>
        <v>South Africa</v>
      </c>
      <c r="I72" s="80" t="str">
        <f>IF(VLOOKUP(H72,EU!$C$2:$E$243,3,0)="","non EU",VLOOKUP(H72,EU!$C$2:$E$243,3,0))</f>
        <v>non EU</v>
      </c>
      <c r="J72" s="78">
        <f>IF(I72="EU",-(F72-F72/(1+VLOOKUP($H72,EU!$C$2:$G$243,5,0))),0)</f>
        <v>0</v>
      </c>
      <c r="K72" s="58">
        <v>2019</v>
      </c>
      <c r="L72" s="77">
        <v>11</v>
      </c>
      <c r="P72" s="36"/>
      <c r="Q72" s="39"/>
      <c r="R72" s="36"/>
    </row>
    <row r="73" spans="1:18" x14ac:dyDescent="0.2">
      <c r="A73" s="73" t="s">
        <v>767</v>
      </c>
      <c r="B73" s="73" t="s">
        <v>778</v>
      </c>
      <c r="C73" s="74">
        <v>2019</v>
      </c>
      <c r="D73" s="75">
        <v>11</v>
      </c>
      <c r="E73" s="75" t="s">
        <v>304</v>
      </c>
      <c r="F73" s="76">
        <v>-6.8853387285433665E-2</v>
      </c>
      <c r="G73" s="78"/>
      <c r="H73" s="79" t="str">
        <f>IF(LEN(E73)&gt;3,E73,PROPER(IF(LEN(E73)=3,VLOOKUP(E73,EU!$A$2:$C$243,3,0),VLOOKUP(E73,EU!$B$2:$C$243,2,0))))</f>
        <v>Hong Kong</v>
      </c>
      <c r="I73" s="80" t="str">
        <f>IF(VLOOKUP(H73,EU!$C$2:$E$243,3,0)="","non EU",VLOOKUP(H73,EU!$C$2:$E$243,3,0))</f>
        <v>non EU</v>
      </c>
      <c r="J73" s="78">
        <f>IF(I73="EU",-(F73-F73/(1+VLOOKUP($H73,EU!$C$2:$G$243,5,0))),0)</f>
        <v>0</v>
      </c>
      <c r="K73" s="58">
        <v>2019</v>
      </c>
      <c r="L73" s="77">
        <v>11</v>
      </c>
      <c r="P73" s="36"/>
      <c r="Q73" s="36"/>
      <c r="R73" s="36"/>
    </row>
    <row r="74" spans="1:18" x14ac:dyDescent="0.2">
      <c r="A74" s="73" t="s">
        <v>768</v>
      </c>
      <c r="B74" s="73" t="s">
        <v>778</v>
      </c>
      <c r="C74" s="74">
        <v>2019</v>
      </c>
      <c r="D74" s="75">
        <v>2</v>
      </c>
      <c r="E74" s="75" t="s">
        <v>15</v>
      </c>
      <c r="F74" s="76">
        <v>7.7612500000000022</v>
      </c>
      <c r="G74" s="78"/>
      <c r="H74" s="79" t="str">
        <f>IF(LEN(E74)&gt;3,E74,PROPER(IF(LEN(E74)=3,VLOOKUP(E74,EU!$A$2:$C$243,3,0),VLOOKUP(E74,EU!$B$2:$C$243,2,0))))</f>
        <v>Bulgaria</v>
      </c>
      <c r="I74" s="80" t="str">
        <f>IF(VLOOKUP(H74,EU!$C$2:$E$243,3,0)="","non EU",VLOOKUP(H74,EU!$C$2:$E$243,3,0))</f>
        <v>EU</v>
      </c>
      <c r="J74" s="78">
        <f>IF(I74="EU",-(F74-F74/(1+VLOOKUP($H74,EU!$C$2:$G$243,5,0))),0)</f>
        <v>-1.293541666666667</v>
      </c>
      <c r="K74" s="58">
        <v>2019</v>
      </c>
      <c r="L74" s="77">
        <v>10</v>
      </c>
      <c r="P74" s="36"/>
      <c r="Q74" s="36"/>
      <c r="R74" s="36"/>
    </row>
    <row r="75" spans="1:18" x14ac:dyDescent="0.2">
      <c r="A75" s="73" t="s">
        <v>768</v>
      </c>
      <c r="B75" s="73" t="s">
        <v>778</v>
      </c>
      <c r="C75" s="74">
        <v>2019</v>
      </c>
      <c r="D75" s="75">
        <v>7</v>
      </c>
      <c r="E75" s="75" t="s">
        <v>14</v>
      </c>
      <c r="F75" s="76">
        <v>-3.7250792672693933E-7</v>
      </c>
      <c r="G75" s="78"/>
      <c r="H75" s="79" t="str">
        <f>IF(LEN(E75)&gt;3,E75,PROPER(IF(LEN(E75)=3,VLOOKUP(E75,EU!$A$2:$C$243,3,0),VLOOKUP(E75,EU!$B$2:$C$243,2,0))))</f>
        <v>Belgium</v>
      </c>
      <c r="I75" s="80" t="str">
        <f>IF(VLOOKUP(H75,EU!$C$2:$E$243,3,0)="","non EU",VLOOKUP(H75,EU!$C$2:$E$243,3,0))</f>
        <v>EU</v>
      </c>
      <c r="J75" s="78">
        <f>IF(I75="EU",-(F75-F75/(1+VLOOKUP($H75,EU!$C$2:$G$243,5,0))),0)</f>
        <v>2.1085354343034335E-8</v>
      </c>
      <c r="K75" s="58">
        <v>2019</v>
      </c>
      <c r="L75" s="77">
        <v>10</v>
      </c>
    </row>
    <row r="76" spans="1:18" x14ac:dyDescent="0.2">
      <c r="A76" s="81" t="s">
        <v>768</v>
      </c>
      <c r="B76" s="82" t="s">
        <v>778</v>
      </c>
      <c r="C76" s="82">
        <v>2019</v>
      </c>
      <c r="D76" s="82">
        <v>7</v>
      </c>
      <c r="E76" s="82" t="s">
        <v>150</v>
      </c>
      <c r="F76" s="83">
        <v>4.1419683793897377E-9</v>
      </c>
      <c r="G76" s="83"/>
      <c r="H76" s="84" t="str">
        <f>IF(LEN(E76)&gt;3,E76,PROPER(IF(LEN(E76)=3,VLOOKUP(E76,EU!$A$2:$C$243,3,0),VLOOKUP(E76,EU!$B$2:$C$243,2,0))))</f>
        <v>Canada</v>
      </c>
      <c r="I76" s="85" t="str">
        <f>IF(VLOOKUP(H76,EU!$C$2:$E$243,3,0)="","non EU",VLOOKUP(H76,EU!$C$2:$E$243,3,0))</f>
        <v>non EU</v>
      </c>
      <c r="J76" s="83">
        <f>IF(I76="EU",-(F76-F76/(1+VLOOKUP($H76,EU!$C$2:$G$243,5,0))),0)</f>
        <v>0</v>
      </c>
      <c r="K76" s="86">
        <v>2019</v>
      </c>
      <c r="L76" s="77">
        <v>10</v>
      </c>
    </row>
    <row r="77" spans="1:18" x14ac:dyDescent="0.2">
      <c r="A77" s="81" t="s">
        <v>768</v>
      </c>
      <c r="B77" s="82" t="s">
        <v>778</v>
      </c>
      <c r="C77" s="82">
        <v>2019</v>
      </c>
      <c r="D77" s="82">
        <v>7</v>
      </c>
      <c r="E77" s="82" t="s">
        <v>16</v>
      </c>
      <c r="F77" s="83">
        <v>-4.2060769828822231E-5</v>
      </c>
      <c r="G77" s="83"/>
      <c r="H77" s="84" t="str">
        <f>IF(LEN(E77)&gt;3,E77,PROPER(IF(LEN(E77)=3,VLOOKUP(E77,EU!$A$2:$C$243,3,0),VLOOKUP(E77,EU!$B$2:$C$243,2,0))))</f>
        <v>Switzerland</v>
      </c>
      <c r="I77" s="85" t="str">
        <f>IF(VLOOKUP(H77,EU!$C$2:$E$243,3,0)="","non EU",VLOOKUP(H77,EU!$C$2:$E$243,3,0))</f>
        <v>non EU</v>
      </c>
      <c r="J77" s="83">
        <f>IF(I77="EU",-(F77-F77/(1+VLOOKUP($H77,EU!$C$2:$G$243,5,0))),0)</f>
        <v>0</v>
      </c>
      <c r="K77" s="86">
        <v>2019</v>
      </c>
      <c r="L77" s="77">
        <v>10</v>
      </c>
    </row>
    <row r="78" spans="1:18" x14ac:dyDescent="0.2">
      <c r="A78" s="81" t="s">
        <v>768</v>
      </c>
      <c r="B78" s="82" t="s">
        <v>778</v>
      </c>
      <c r="C78" s="82">
        <v>2019</v>
      </c>
      <c r="D78" s="82">
        <v>7</v>
      </c>
      <c r="E78" s="82" t="s">
        <v>18</v>
      </c>
      <c r="F78" s="83">
        <v>-1.8846072862288565E-5</v>
      </c>
      <c r="G78" s="83"/>
      <c r="H78" s="84" t="str">
        <f>IF(LEN(E78)&gt;3,E78,PROPER(IF(LEN(E78)=3,VLOOKUP(E78,EU!$A$2:$C$243,3,0),VLOOKUP(E78,EU!$B$2:$C$243,2,0))))</f>
        <v>Spain</v>
      </c>
      <c r="I78" s="85" t="str">
        <f>IF(VLOOKUP(H78,EU!$C$2:$E$243,3,0)="","non EU",VLOOKUP(H78,EU!$C$2:$E$243,3,0))</f>
        <v>EU</v>
      </c>
      <c r="J78" s="83">
        <f>IF(I78="EU",-(F78-F78/(1+VLOOKUP($H78,EU!$C$2:$G$243,5,0))),0)</f>
        <v>3.2708060339509091E-6</v>
      </c>
      <c r="K78" s="86">
        <v>2019</v>
      </c>
      <c r="L78" s="77">
        <v>10</v>
      </c>
    </row>
    <row r="79" spans="1:18" x14ac:dyDescent="0.2">
      <c r="A79" s="81" t="s">
        <v>768</v>
      </c>
      <c r="B79" s="82" t="s">
        <v>778</v>
      </c>
      <c r="C79" s="82">
        <v>2019</v>
      </c>
      <c r="D79" s="82">
        <v>7</v>
      </c>
      <c r="E79" s="82" t="s">
        <v>19</v>
      </c>
      <c r="F79" s="83">
        <v>-1.2883948420494562E-4</v>
      </c>
      <c r="G79" s="83"/>
      <c r="H79" s="84" t="str">
        <f>IF(LEN(E79)&gt;3,E79,PROPER(IF(LEN(E79)=3,VLOOKUP(E79,EU!$A$2:$C$243,3,0),VLOOKUP(E79,EU!$B$2:$C$243,2,0))))</f>
        <v>France</v>
      </c>
      <c r="I79" s="85" t="str">
        <f>IF(VLOOKUP(H79,EU!$C$2:$E$243,3,0)="","non EU",VLOOKUP(H79,EU!$C$2:$E$243,3,0))</f>
        <v>EU</v>
      </c>
      <c r="J79" s="83">
        <f>IF(I79="EU",-(F79-F79/(1+VLOOKUP($H79,EU!$C$2:$G$243,5,0))),0)</f>
        <v>2.6499795967716412E-6</v>
      </c>
      <c r="K79" s="86">
        <v>2019</v>
      </c>
      <c r="L79" s="87">
        <v>10</v>
      </c>
    </row>
    <row r="80" spans="1:18" x14ac:dyDescent="0.2">
      <c r="A80" s="81" t="s">
        <v>768</v>
      </c>
      <c r="B80" s="82" t="s">
        <v>778</v>
      </c>
      <c r="C80" s="82">
        <v>2019</v>
      </c>
      <c r="D80" s="82">
        <v>7</v>
      </c>
      <c r="E80" s="82" t="s">
        <v>257</v>
      </c>
      <c r="F80" s="83">
        <v>-3.6100816771522659E-6</v>
      </c>
      <c r="G80" s="83"/>
      <c r="H80" s="84" t="str">
        <f>IF(LEN(E80)&gt;3,E80,PROPER(IF(LEN(E80)=3,VLOOKUP(E80,EU!$A$2:$C$243,3,0),VLOOKUP(E80,EU!$B$2:$C$243,2,0))))</f>
        <v>United Kingdom</v>
      </c>
      <c r="I80" s="85" t="str">
        <f>IF(VLOOKUP(H80,EU!$C$2:$E$243,3,0)="","non EU",VLOOKUP(H80,EU!$C$2:$E$243,3,0))</f>
        <v>EU</v>
      </c>
      <c r="J80" s="83">
        <f>IF(I80="EU",-(F80-F80/(1+VLOOKUP($H80,EU!$C$2:$G$243,5,0))),0)</f>
        <v>6.0168027952537751E-7</v>
      </c>
      <c r="K80" s="86">
        <v>2019</v>
      </c>
      <c r="L80" s="87">
        <v>10</v>
      </c>
    </row>
    <row r="81" spans="1:12" x14ac:dyDescent="0.2">
      <c r="A81" s="81" t="s">
        <v>768</v>
      </c>
      <c r="B81" s="82" t="s">
        <v>778</v>
      </c>
      <c r="C81" s="82">
        <v>2019</v>
      </c>
      <c r="D81" s="82">
        <v>7</v>
      </c>
      <c r="E81" s="82" t="s">
        <v>20</v>
      </c>
      <c r="F81" s="83">
        <v>-1.8777145851345267E-4</v>
      </c>
      <c r="G81" s="83"/>
      <c r="H81" s="84" t="str">
        <f>IF(LEN(E81)&gt;3,E81,PROPER(IF(LEN(E81)=3,VLOOKUP(E81,EU!$A$2:$C$243,3,0),VLOOKUP(E81,EU!$B$2:$C$243,2,0))))</f>
        <v>Italy</v>
      </c>
      <c r="I81" s="85" t="str">
        <f>IF(VLOOKUP(H81,EU!$C$2:$E$243,3,0)="","non EU",VLOOKUP(H81,EU!$C$2:$E$243,3,0))</f>
        <v>EU</v>
      </c>
      <c r="J81" s="83">
        <f>IF(I81="EU",-(F81-F81/(1+VLOOKUP($H81,EU!$C$2:$G$243,5,0))),0)</f>
        <v>7.2219791735943293E-6</v>
      </c>
      <c r="K81" s="86">
        <v>2019</v>
      </c>
      <c r="L81" s="87">
        <v>10</v>
      </c>
    </row>
    <row r="82" spans="1:12" x14ac:dyDescent="0.2">
      <c r="A82" s="81" t="s">
        <v>768</v>
      </c>
      <c r="B82" s="82" t="s">
        <v>778</v>
      </c>
      <c r="C82" s="82">
        <v>2019</v>
      </c>
      <c r="D82" s="82">
        <v>7</v>
      </c>
      <c r="E82" s="82" t="s">
        <v>23</v>
      </c>
      <c r="F82" s="83">
        <v>-2.1590474261756754E-5</v>
      </c>
      <c r="G82" s="83"/>
      <c r="H82" s="84" t="str">
        <f>IF(LEN(E82)&gt;3,E82,PROPER(IF(LEN(E82)=3,VLOOKUP(E82,EU!$A$2:$C$243,3,0),VLOOKUP(E82,EU!$B$2:$C$243,2,0))))</f>
        <v>Norway</v>
      </c>
      <c r="I82" s="85" t="str">
        <f>IF(VLOOKUP(H82,EU!$C$2:$E$243,3,0)="","non EU",VLOOKUP(H82,EU!$C$2:$E$243,3,0))</f>
        <v>non EU</v>
      </c>
      <c r="J82" s="83">
        <f>IF(I82="EU",-(F82-F82/(1+VLOOKUP($H82,EU!$C$2:$G$243,5,0))),0)</f>
        <v>0</v>
      </c>
      <c r="K82" s="86">
        <v>2019</v>
      </c>
      <c r="L82" s="87">
        <v>10</v>
      </c>
    </row>
    <row r="83" spans="1:12" x14ac:dyDescent="0.2">
      <c r="A83" s="81" t="s">
        <v>768</v>
      </c>
      <c r="B83" s="82" t="s">
        <v>778</v>
      </c>
      <c r="C83" s="82">
        <v>2019</v>
      </c>
      <c r="D83" s="82">
        <v>7</v>
      </c>
      <c r="E83" s="82" t="s">
        <v>21</v>
      </c>
      <c r="F83" s="83">
        <v>-2.9845781739368249E-6</v>
      </c>
      <c r="G83" s="83"/>
      <c r="H83" s="84" t="str">
        <f>IF(LEN(E83)&gt;3,E83,PROPER(IF(LEN(E83)=3,VLOOKUP(E83,EU!$A$2:$C$243,3,0),VLOOKUP(E83,EU!$B$2:$C$243,2,0))))</f>
        <v>Portugal</v>
      </c>
      <c r="I83" s="85" t="str">
        <f>IF(VLOOKUP(H83,EU!$C$2:$E$243,3,0)="","non EU",VLOOKUP(H83,EU!$C$2:$E$243,3,0))</f>
        <v>EU</v>
      </c>
      <c r="J83" s="83">
        <f>IF(I83="EU",-(F83-F83/(1+VLOOKUP($H83,EU!$C$2:$G$243,5,0))),0)</f>
        <v>1.6893838720397125E-7</v>
      </c>
      <c r="K83" s="86">
        <v>2019</v>
      </c>
      <c r="L83" s="87">
        <v>10</v>
      </c>
    </row>
    <row r="84" spans="1:12" x14ac:dyDescent="0.2">
      <c r="A84" s="81" t="s">
        <v>768</v>
      </c>
      <c r="B84" s="82" t="s">
        <v>778</v>
      </c>
      <c r="C84" s="82">
        <v>2019</v>
      </c>
      <c r="D84" s="82">
        <v>7</v>
      </c>
      <c r="E84" s="82" t="s">
        <v>22</v>
      </c>
      <c r="F84" s="83">
        <v>-5.4132516015670262E-4</v>
      </c>
      <c r="G84" s="83"/>
      <c r="H84" s="84" t="str">
        <f>IF(LEN(E84)&gt;3,E84,PROPER(IF(LEN(E84)=3,VLOOKUP(E84,EU!$A$2:$C$243,3,0),VLOOKUP(E84,EU!$B$2:$C$243,2,0))))</f>
        <v>Sweden</v>
      </c>
      <c r="I84" s="85" t="str">
        <f>IF(VLOOKUP(H84,EU!$C$2:$E$243,3,0)="","non EU",VLOOKUP(H84,EU!$C$2:$E$243,3,0))</f>
        <v>EU</v>
      </c>
      <c r="J84" s="83">
        <f>IF(I84="EU",-(F84-F84/(1+VLOOKUP($H84,EU!$C$2:$G$243,5,0))),0)</f>
        <v>3.064104680132278E-5</v>
      </c>
      <c r="K84" s="86">
        <v>2019</v>
      </c>
      <c r="L84" s="87">
        <v>10</v>
      </c>
    </row>
    <row r="85" spans="1:12" x14ac:dyDescent="0.2">
      <c r="A85" s="81" t="s">
        <v>768</v>
      </c>
      <c r="B85" s="82" t="s">
        <v>778</v>
      </c>
      <c r="C85" s="82">
        <v>2019</v>
      </c>
      <c r="D85" s="82">
        <v>7</v>
      </c>
      <c r="E85" s="82" t="s">
        <v>204</v>
      </c>
      <c r="F85" s="83">
        <v>6.621057536904118E-6</v>
      </c>
      <c r="G85" s="83"/>
      <c r="H85" s="84" t="str">
        <f>IF(LEN(E85)&gt;3,E85,PROPER(IF(LEN(E85)=3,VLOOKUP(E85,EU!$A$2:$C$243,3,0),VLOOKUP(E85,EU!$B$2:$C$243,2,0))))</f>
        <v>Germany</v>
      </c>
      <c r="I85" s="85" t="str">
        <f>IF(VLOOKUP(H85,EU!$C$2:$E$243,3,0)="","non EU",VLOOKUP(H85,EU!$C$2:$E$243,3,0))</f>
        <v>EU</v>
      </c>
      <c r="J85" s="83">
        <f>IF(I85="EU",-(F85-F85/(1+VLOOKUP($H85,EU!$C$2:$G$243,5,0))),0)</f>
        <v>-1.0571436403460353E-6</v>
      </c>
      <c r="K85" s="86">
        <v>2019</v>
      </c>
      <c r="L85" s="87">
        <v>10</v>
      </c>
    </row>
    <row r="86" spans="1:12" x14ac:dyDescent="0.2">
      <c r="A86" s="81" t="s">
        <v>768</v>
      </c>
      <c r="B86" s="82" t="s">
        <v>778</v>
      </c>
      <c r="C86" s="82">
        <v>2019</v>
      </c>
      <c r="D86" s="82">
        <v>7</v>
      </c>
      <c r="E86" s="82" t="s">
        <v>27</v>
      </c>
      <c r="F86" s="83">
        <v>-4.1718642933119554E-5</v>
      </c>
      <c r="G86" s="83"/>
      <c r="H86" s="84" t="str">
        <f>IF(LEN(E86)&gt;3,E86,PROPER(IF(LEN(E86)=3,VLOOKUP(E86,EU!$A$2:$C$243,3,0),VLOOKUP(E86,EU!$B$2:$C$243,2,0))))</f>
        <v>New Zealand</v>
      </c>
      <c r="I86" s="85" t="str">
        <f>IF(VLOOKUP(H86,EU!$C$2:$E$243,3,0)="","non EU",VLOOKUP(H86,EU!$C$2:$E$243,3,0))</f>
        <v>non EU</v>
      </c>
      <c r="J86" s="83">
        <f>IF(I86="EU",-(F86-F86/(1+VLOOKUP($H86,EU!$C$2:$G$243,5,0))),0)</f>
        <v>0</v>
      </c>
      <c r="K86" s="86">
        <v>2019</v>
      </c>
      <c r="L86" s="87">
        <v>10</v>
      </c>
    </row>
    <row r="87" spans="1:12" x14ac:dyDescent="0.2">
      <c r="A87" s="81" t="s">
        <v>768</v>
      </c>
      <c r="B87" s="82" t="s">
        <v>778</v>
      </c>
      <c r="C87" s="82">
        <v>2019</v>
      </c>
      <c r="D87" s="82">
        <v>7</v>
      </c>
      <c r="E87" s="82" t="s">
        <v>25</v>
      </c>
      <c r="F87" s="83">
        <v>-3.8626355944870738E-6</v>
      </c>
      <c r="G87" s="83"/>
      <c r="H87" s="84" t="str">
        <f>IF(LEN(E87)&gt;3,E87,PROPER(IF(LEN(E87)=3,VLOOKUP(E87,EU!$A$2:$C$243,3,0),VLOOKUP(E87,EU!$B$2:$C$243,2,0))))</f>
        <v>Finland</v>
      </c>
      <c r="I87" s="85" t="str">
        <f>IF(VLOOKUP(H87,EU!$C$2:$E$243,3,0)="","non EU",VLOOKUP(H87,EU!$C$2:$E$243,3,0))</f>
        <v>EU</v>
      </c>
      <c r="J87" s="83">
        <f>IF(I87="EU",-(F87-F87/(1+VLOOKUP($H87,EU!$C$2:$G$243,5,0))),0)</f>
        <v>3.5114869040791596E-7</v>
      </c>
      <c r="K87" s="86">
        <v>2019</v>
      </c>
      <c r="L87" s="87">
        <v>10</v>
      </c>
    </row>
    <row r="88" spans="1:12" x14ac:dyDescent="0.2">
      <c r="A88" s="81" t="s">
        <v>768</v>
      </c>
      <c r="B88" s="82" t="s">
        <v>778</v>
      </c>
      <c r="C88" s="82">
        <v>2019</v>
      </c>
      <c r="D88" s="82">
        <v>7</v>
      </c>
      <c r="E88" s="82" t="s">
        <v>499</v>
      </c>
      <c r="F88" s="83">
        <v>1.8747211640857131E-6</v>
      </c>
      <c r="G88" s="83"/>
      <c r="H88" s="84" t="str">
        <f>IF(LEN(E88)&gt;3,E88,PROPER(IF(LEN(E88)=3,VLOOKUP(E88,EU!$A$2:$C$243,3,0),VLOOKUP(E88,EU!$B$2:$C$243,2,0))))</f>
        <v>Netherlands</v>
      </c>
      <c r="I88" s="85" t="str">
        <f>IF(VLOOKUP(H88,EU!$C$2:$E$243,3,0)="","non EU",VLOOKUP(H88,EU!$C$2:$E$243,3,0))</f>
        <v>EU</v>
      </c>
      <c r="J88" s="83">
        <f>IF(I88="EU",-(F88-F88/(1+VLOOKUP($H88,EU!$C$2:$G$243,5,0))),0)</f>
        <v>-3.2536483013057817E-7</v>
      </c>
      <c r="K88" s="86">
        <v>2019</v>
      </c>
      <c r="L88" s="87">
        <v>10</v>
      </c>
    </row>
    <row r="89" spans="1:12" x14ac:dyDescent="0.2">
      <c r="A89" s="81" t="s">
        <v>768</v>
      </c>
      <c r="B89" s="82" t="s">
        <v>778</v>
      </c>
      <c r="C89" s="82">
        <v>2019</v>
      </c>
      <c r="D89" s="82">
        <v>7</v>
      </c>
      <c r="E89" s="82" t="s">
        <v>15</v>
      </c>
      <c r="F89" s="83">
        <v>-0.97401551805485065</v>
      </c>
      <c r="G89" s="83"/>
      <c r="H89" s="84" t="str">
        <f>IF(LEN(E89)&gt;3,E89,PROPER(IF(LEN(E89)=3,VLOOKUP(E89,EU!$A$2:$C$243,3,0),VLOOKUP(E89,EU!$B$2:$C$243,2,0))))</f>
        <v>Bulgaria</v>
      </c>
      <c r="I89" s="85" t="str">
        <f>IF(VLOOKUP(H89,EU!$C$2:$E$243,3,0)="","non EU",VLOOKUP(H89,EU!$C$2:$E$243,3,0))</f>
        <v>EU</v>
      </c>
      <c r="J89" s="83">
        <f>IF(I89="EU",-(F89-F89/(1+VLOOKUP($H89,EU!$C$2:$G$243,5,0))),0)</f>
        <v>0.1623359196758084</v>
      </c>
      <c r="K89" s="86">
        <v>2019</v>
      </c>
      <c r="L89" s="87">
        <v>10</v>
      </c>
    </row>
    <row r="90" spans="1:12" x14ac:dyDescent="0.2">
      <c r="A90" s="81" t="s">
        <v>768</v>
      </c>
      <c r="B90" s="82" t="s">
        <v>778</v>
      </c>
      <c r="C90" s="82">
        <v>2019</v>
      </c>
      <c r="D90" s="82">
        <v>8</v>
      </c>
      <c r="E90" s="82" t="s">
        <v>15</v>
      </c>
      <c r="F90" s="83">
        <v>0.19773762796273608</v>
      </c>
      <c r="G90" s="83"/>
      <c r="H90" s="84" t="str">
        <f>IF(LEN(E90)&gt;3,E90,PROPER(IF(LEN(E90)=3,VLOOKUP(E90,EU!$A$2:$C$243,3,0),VLOOKUP(E90,EU!$B$2:$C$243,2,0))))</f>
        <v>Bulgaria</v>
      </c>
      <c r="I90" s="85" t="str">
        <f>IF(VLOOKUP(H90,EU!$C$2:$E$243,3,0)="","non EU",VLOOKUP(H90,EU!$C$2:$E$243,3,0))</f>
        <v>EU</v>
      </c>
      <c r="J90" s="83">
        <f>IF(I90="EU",-(F90-F90/(1+VLOOKUP($H90,EU!$C$2:$G$243,5,0))),0)</f>
        <v>-3.2956271327122671E-2</v>
      </c>
      <c r="K90" s="86">
        <v>2019</v>
      </c>
      <c r="L90" s="87">
        <v>10</v>
      </c>
    </row>
    <row r="91" spans="1:12" x14ac:dyDescent="0.2">
      <c r="A91" s="81" t="s">
        <v>768</v>
      </c>
      <c r="B91" s="82" t="s">
        <v>778</v>
      </c>
      <c r="C91" s="82">
        <v>2019</v>
      </c>
      <c r="D91" s="82">
        <v>8</v>
      </c>
      <c r="E91" s="82" t="s">
        <v>150</v>
      </c>
      <c r="F91" s="83">
        <v>-0.4987275550728032</v>
      </c>
      <c r="G91" s="83"/>
      <c r="H91" s="84" t="str">
        <f>IF(LEN(E91)&gt;3,E91,PROPER(IF(LEN(E91)=3,VLOOKUP(E91,EU!$A$2:$C$243,3,0),VLOOKUP(E91,EU!$B$2:$C$243,2,0))))</f>
        <v>Canada</v>
      </c>
      <c r="I91" s="85" t="str">
        <f>IF(VLOOKUP(H91,EU!$C$2:$E$243,3,0)="","non EU",VLOOKUP(H91,EU!$C$2:$E$243,3,0))</f>
        <v>non EU</v>
      </c>
      <c r="J91" s="83">
        <f>IF(I91="EU",-(F91-F91/(1+VLOOKUP($H91,EU!$C$2:$G$243,5,0))),0)</f>
        <v>0</v>
      </c>
      <c r="K91" s="86">
        <v>2019</v>
      </c>
      <c r="L91" s="87">
        <v>10</v>
      </c>
    </row>
    <row r="92" spans="1:12" x14ac:dyDescent="0.2">
      <c r="A92" s="81" t="s">
        <v>768</v>
      </c>
      <c r="B92" s="82" t="s">
        <v>778</v>
      </c>
      <c r="C92" s="82">
        <v>2019</v>
      </c>
      <c r="D92" s="82">
        <v>8</v>
      </c>
      <c r="E92" s="82" t="s">
        <v>690</v>
      </c>
      <c r="F92" s="83">
        <v>4.0357234310288703E-3</v>
      </c>
      <c r="G92" s="83"/>
      <c r="H92" s="84" t="str">
        <f>IF(LEN(E92)&gt;3,E92,PROPER(IF(LEN(E92)=3,VLOOKUP(E92,EU!$A$2:$C$243,3,0),VLOOKUP(E92,EU!$B$2:$C$243,2,0))))</f>
        <v>United States</v>
      </c>
      <c r="I92" s="85" t="str">
        <f>IF(VLOOKUP(H92,EU!$C$2:$E$243,3,0)="","non EU",VLOOKUP(H92,EU!$C$2:$E$243,3,0))</f>
        <v>non EU</v>
      </c>
      <c r="J92" s="83">
        <f>IF(I92="EU",-(F92-F92/(1+VLOOKUP($H92,EU!$C$2:$G$243,5,0))),0)</f>
        <v>0</v>
      </c>
      <c r="K92" s="86">
        <v>2019</v>
      </c>
      <c r="L92" s="87">
        <v>10</v>
      </c>
    </row>
    <row r="93" spans="1:12" x14ac:dyDescent="0.2">
      <c r="A93" s="81" t="s">
        <v>768</v>
      </c>
      <c r="B93" s="82" t="s">
        <v>778</v>
      </c>
      <c r="C93" s="82">
        <v>2019</v>
      </c>
      <c r="D93" s="82">
        <v>8</v>
      </c>
      <c r="E93" s="82" t="s">
        <v>86</v>
      </c>
      <c r="F93" s="83">
        <v>-2.4690441054985968E-2</v>
      </c>
      <c r="G93" s="83"/>
      <c r="H93" s="84" t="str">
        <f>IF(LEN(E93)&gt;3,E93,PROPER(IF(LEN(E93)=3,VLOOKUP(E93,EU!$A$2:$C$243,3,0),VLOOKUP(E93,EU!$B$2:$C$243,2,0))))</f>
        <v>Australia</v>
      </c>
      <c r="I93" s="85" t="str">
        <f>IF(VLOOKUP(H93,EU!$C$2:$E$243,3,0)="","non EU",VLOOKUP(H93,EU!$C$2:$E$243,3,0))</f>
        <v>non EU</v>
      </c>
      <c r="J93" s="83">
        <f>IF(I93="EU",-(F93-F93/(1+VLOOKUP($H93,EU!$C$2:$G$243,5,0))),0)</f>
        <v>0</v>
      </c>
      <c r="K93" s="86">
        <v>2019</v>
      </c>
      <c r="L93" s="87">
        <v>10</v>
      </c>
    </row>
    <row r="94" spans="1:12" x14ac:dyDescent="0.2">
      <c r="A94" s="81" t="s">
        <v>768</v>
      </c>
      <c r="B94" s="82" t="s">
        <v>778</v>
      </c>
      <c r="C94" s="82">
        <v>2019</v>
      </c>
      <c r="D94" s="82">
        <v>8</v>
      </c>
      <c r="E94" s="82" t="s">
        <v>563</v>
      </c>
      <c r="F94" s="83">
        <v>1.4362005092630192E-4</v>
      </c>
      <c r="G94" s="83"/>
      <c r="H94" s="84" t="str">
        <f>IF(LEN(E94)&gt;3,E94,PROPER(IF(LEN(E94)=3,VLOOKUP(E94,EU!$A$2:$C$243,3,0),VLOOKUP(E94,EU!$B$2:$C$243,2,0))))</f>
        <v>Russian Federation</v>
      </c>
      <c r="I94" s="85" t="str">
        <f>IF(VLOOKUP(H94,EU!$C$2:$E$243,3,0)="","non EU",VLOOKUP(H94,EU!$C$2:$E$243,3,0))</f>
        <v>non EU</v>
      </c>
      <c r="J94" s="83">
        <f>IF(I94="EU",-(F94-F94/(1+VLOOKUP($H94,EU!$C$2:$G$243,5,0))),0)</f>
        <v>0</v>
      </c>
      <c r="K94" s="86">
        <v>2019</v>
      </c>
      <c r="L94" s="87">
        <v>10</v>
      </c>
    </row>
    <row r="95" spans="1:12" x14ac:dyDescent="0.2">
      <c r="A95" s="81" t="s">
        <v>768</v>
      </c>
      <c r="B95" s="82" t="s">
        <v>778</v>
      </c>
      <c r="C95" s="82">
        <v>2019</v>
      </c>
      <c r="D95" s="82">
        <v>9</v>
      </c>
      <c r="E95" s="82" t="s">
        <v>24</v>
      </c>
      <c r="F95" s="83">
        <v>0.64602767322106691</v>
      </c>
      <c r="G95" s="83"/>
      <c r="H95" s="84" t="str">
        <f>IF(LEN(E95)&gt;3,E95,PROPER(IF(LEN(E95)=3,VLOOKUP(E95,EU!$A$2:$C$243,3,0),VLOOKUP(E95,EU!$B$2:$C$243,2,0))))</f>
        <v>Austria</v>
      </c>
      <c r="I95" s="85" t="str">
        <f>IF(VLOOKUP(H95,EU!$C$2:$E$243,3,0)="","non EU",VLOOKUP(H95,EU!$C$2:$E$243,3,0))</f>
        <v>EU</v>
      </c>
      <c r="J95" s="83">
        <f>IF(I95="EU",-(F95-F95/(1+VLOOKUP($H95,EU!$C$2:$G$243,5,0))),0)</f>
        <v>-0.1076712788701778</v>
      </c>
      <c r="K95" s="86">
        <v>2019</v>
      </c>
      <c r="L95" s="87">
        <v>10</v>
      </c>
    </row>
    <row r="96" spans="1:12" x14ac:dyDescent="0.2">
      <c r="A96" s="81" t="s">
        <v>768</v>
      </c>
      <c r="B96" s="82" t="s">
        <v>778</v>
      </c>
      <c r="C96" s="82">
        <v>2019</v>
      </c>
      <c r="D96" s="82">
        <v>9</v>
      </c>
      <c r="E96" s="82" t="s">
        <v>14</v>
      </c>
      <c r="F96" s="83">
        <v>372.65078900660683</v>
      </c>
      <c r="G96" s="83"/>
      <c r="H96" s="84" t="str">
        <f>IF(LEN(E96)&gt;3,E96,PROPER(IF(LEN(E96)=3,VLOOKUP(E96,EU!$A$2:$C$243,3,0),VLOOKUP(E96,EU!$B$2:$C$243,2,0))))</f>
        <v>Belgium</v>
      </c>
      <c r="I96" s="85" t="str">
        <f>IF(VLOOKUP(H96,EU!$C$2:$E$243,3,0)="","non EU",VLOOKUP(H96,EU!$C$2:$E$243,3,0))</f>
        <v>EU</v>
      </c>
      <c r="J96" s="83">
        <f>IF(I96="EU",-(F96-F96/(1+VLOOKUP($H96,EU!$C$2:$G$243,5,0))),0)</f>
        <v>-21.093440887166423</v>
      </c>
      <c r="K96" s="86">
        <v>2019</v>
      </c>
      <c r="L96" s="87">
        <v>10</v>
      </c>
    </row>
    <row r="97" spans="1:12" x14ac:dyDescent="0.2">
      <c r="A97" s="81" t="s">
        <v>768</v>
      </c>
      <c r="B97" s="82" t="s">
        <v>778</v>
      </c>
      <c r="C97" s="82">
        <v>2019</v>
      </c>
      <c r="D97" s="82">
        <v>9</v>
      </c>
      <c r="E97" s="82" t="s">
        <v>150</v>
      </c>
      <c r="F97" s="83">
        <v>-2.9920231874383654</v>
      </c>
      <c r="G97" s="83"/>
      <c r="H97" s="84" t="str">
        <f>IF(LEN(E97)&gt;3,E97,PROPER(IF(LEN(E97)=3,VLOOKUP(E97,EU!$A$2:$C$243,3,0),VLOOKUP(E97,EU!$B$2:$C$243,2,0))))</f>
        <v>Canada</v>
      </c>
      <c r="I97" s="85" t="str">
        <f>IF(VLOOKUP(H97,EU!$C$2:$E$243,3,0)="","non EU",VLOOKUP(H97,EU!$C$2:$E$243,3,0))</f>
        <v>non EU</v>
      </c>
      <c r="J97" s="83">
        <f>IF(I97="EU",-(F97-F97/(1+VLOOKUP($H97,EU!$C$2:$G$243,5,0))),0)</f>
        <v>0</v>
      </c>
      <c r="K97" s="86">
        <v>2019</v>
      </c>
      <c r="L97" s="87">
        <v>10</v>
      </c>
    </row>
    <row r="98" spans="1:12" x14ac:dyDescent="0.2">
      <c r="A98" s="81" t="s">
        <v>768</v>
      </c>
      <c r="B98" s="82" t="s">
        <v>778</v>
      </c>
      <c r="C98" s="82">
        <v>2019</v>
      </c>
      <c r="D98" s="82">
        <v>9</v>
      </c>
      <c r="E98" s="82" t="s">
        <v>16</v>
      </c>
      <c r="F98" s="83">
        <v>2462.5426911864724</v>
      </c>
      <c r="G98" s="83"/>
      <c r="H98" s="84" t="str">
        <f>IF(LEN(E98)&gt;3,E98,PROPER(IF(LEN(E98)=3,VLOOKUP(E98,EU!$A$2:$C$243,3,0),VLOOKUP(E98,EU!$B$2:$C$243,2,0))))</f>
        <v>Switzerland</v>
      </c>
      <c r="I98" s="85" t="str">
        <f>IF(VLOOKUP(H98,EU!$C$2:$E$243,3,0)="","non EU",VLOOKUP(H98,EU!$C$2:$E$243,3,0))</f>
        <v>non EU</v>
      </c>
      <c r="J98" s="83">
        <f>IF(I98="EU",-(F98-F98/(1+VLOOKUP($H98,EU!$C$2:$G$243,5,0))),0)</f>
        <v>0</v>
      </c>
      <c r="K98" s="86">
        <v>2019</v>
      </c>
      <c r="L98" s="87">
        <v>10</v>
      </c>
    </row>
    <row r="99" spans="1:12" x14ac:dyDescent="0.2">
      <c r="A99" s="81" t="s">
        <v>768</v>
      </c>
      <c r="B99" s="82" t="s">
        <v>778</v>
      </c>
      <c r="C99" s="82">
        <v>2019</v>
      </c>
      <c r="D99" s="82">
        <v>9</v>
      </c>
      <c r="E99" s="82" t="s">
        <v>18</v>
      </c>
      <c r="F99" s="83">
        <v>1051.1045238902652</v>
      </c>
      <c r="G99" s="83"/>
      <c r="H99" s="84" t="str">
        <f>IF(LEN(E99)&gt;3,E99,PROPER(IF(LEN(E99)=3,VLOOKUP(E99,EU!$A$2:$C$243,3,0),VLOOKUP(E99,EU!$B$2:$C$243,2,0))))</f>
        <v>Spain</v>
      </c>
      <c r="I99" s="85" t="str">
        <f>IF(VLOOKUP(H99,EU!$C$2:$E$243,3,0)="","non EU",VLOOKUP(H99,EU!$C$2:$E$243,3,0))</f>
        <v>EU</v>
      </c>
      <c r="J99" s="83">
        <f>IF(I99="EU",-(F99-F99/(1+VLOOKUP($H99,EU!$C$2:$G$243,5,0))),0)</f>
        <v>-182.42309918756666</v>
      </c>
      <c r="K99" s="86">
        <v>2019</v>
      </c>
      <c r="L99" s="87">
        <v>10</v>
      </c>
    </row>
    <row r="100" spans="1:12" x14ac:dyDescent="0.2">
      <c r="A100" s="81" t="s">
        <v>768</v>
      </c>
      <c r="B100" s="82" t="s">
        <v>778</v>
      </c>
      <c r="C100" s="82">
        <v>2019</v>
      </c>
      <c r="D100" s="82">
        <v>9</v>
      </c>
      <c r="E100" s="82" t="s">
        <v>19</v>
      </c>
      <c r="F100" s="83">
        <v>20969.607336703739</v>
      </c>
      <c r="G100" s="83"/>
      <c r="H100" s="84" t="str">
        <f>IF(LEN(E100)&gt;3,E100,PROPER(IF(LEN(E100)=3,VLOOKUP(E100,EU!$A$2:$C$243,3,0),VLOOKUP(E100,EU!$B$2:$C$243,2,0))))</f>
        <v>France</v>
      </c>
      <c r="I100" s="85" t="str">
        <f>IF(VLOOKUP(H100,EU!$C$2:$E$243,3,0)="","non EU",VLOOKUP(H100,EU!$C$2:$E$243,3,0))</f>
        <v>EU</v>
      </c>
      <c r="J100" s="83">
        <f>IF(I100="EU",-(F100-F100/(1+VLOOKUP($H100,EU!$C$2:$G$243,5,0))),0)</f>
        <v>-431.3043624591337</v>
      </c>
      <c r="K100" s="86">
        <v>2019</v>
      </c>
      <c r="L100" s="87">
        <v>10</v>
      </c>
    </row>
    <row r="101" spans="1:12" x14ac:dyDescent="0.2">
      <c r="A101" s="81" t="s">
        <v>768</v>
      </c>
      <c r="B101" s="82" t="s">
        <v>778</v>
      </c>
      <c r="C101" s="82">
        <v>2019</v>
      </c>
      <c r="D101" s="82">
        <v>9</v>
      </c>
      <c r="E101" s="82" t="s">
        <v>257</v>
      </c>
      <c r="F101" s="83">
        <v>562.41857431900576</v>
      </c>
      <c r="G101" s="83"/>
      <c r="H101" s="84" t="str">
        <f>IF(LEN(E101)&gt;3,E101,PROPER(IF(LEN(E101)=3,VLOOKUP(E101,EU!$A$2:$C$243,3,0),VLOOKUP(E101,EU!$B$2:$C$243,2,0))))</f>
        <v>United Kingdom</v>
      </c>
      <c r="I101" s="85" t="str">
        <f>IF(VLOOKUP(H101,EU!$C$2:$E$243,3,0)="","non EU",VLOOKUP(H101,EU!$C$2:$E$243,3,0))</f>
        <v>EU</v>
      </c>
      <c r="J101" s="83">
        <f>IF(I101="EU",-(F101-F101/(1+VLOOKUP($H101,EU!$C$2:$G$243,5,0))),0)</f>
        <v>-93.736429053167626</v>
      </c>
      <c r="K101" s="86">
        <v>2019</v>
      </c>
      <c r="L101" s="87">
        <v>10</v>
      </c>
    </row>
    <row r="102" spans="1:12" x14ac:dyDescent="0.2">
      <c r="A102" s="81" t="s">
        <v>768</v>
      </c>
      <c r="B102" s="82" t="s">
        <v>778</v>
      </c>
      <c r="C102" s="82">
        <v>2019</v>
      </c>
      <c r="D102" s="82">
        <v>9</v>
      </c>
      <c r="E102" s="82" t="s">
        <v>20</v>
      </c>
      <c r="F102" s="83">
        <v>39173.299569774565</v>
      </c>
      <c r="G102" s="83"/>
      <c r="H102" s="84" t="str">
        <f>IF(LEN(E102)&gt;3,E102,PROPER(IF(LEN(E102)=3,VLOOKUP(E102,EU!$A$2:$C$243,3,0),VLOOKUP(E102,EU!$B$2:$C$243,2,0))))</f>
        <v>Italy</v>
      </c>
      <c r="I102" s="85" t="str">
        <f>IF(VLOOKUP(H102,EU!$C$2:$E$243,3,0)="","non EU",VLOOKUP(H102,EU!$C$2:$E$243,3,0))</f>
        <v>EU</v>
      </c>
      <c r="J102" s="83">
        <f>IF(I102="EU",-(F102-F102/(1+VLOOKUP($H102,EU!$C$2:$G$243,5,0))),0)</f>
        <v>-1506.6653680682502</v>
      </c>
      <c r="K102" s="86">
        <v>2019</v>
      </c>
      <c r="L102" s="87">
        <v>10</v>
      </c>
    </row>
    <row r="103" spans="1:12" x14ac:dyDescent="0.2">
      <c r="A103" s="81" t="s">
        <v>768</v>
      </c>
      <c r="B103" s="82" t="s">
        <v>778</v>
      </c>
      <c r="C103" s="82">
        <v>2019</v>
      </c>
      <c r="D103" s="82">
        <v>9</v>
      </c>
      <c r="E103" s="82" t="s">
        <v>23</v>
      </c>
      <c r="F103" s="83">
        <v>240.49643194729094</v>
      </c>
      <c r="G103" s="83"/>
      <c r="H103" s="84" t="str">
        <f>IF(LEN(E103)&gt;3,E103,PROPER(IF(LEN(E103)=3,VLOOKUP(E103,EU!$A$2:$C$243,3,0),VLOOKUP(E103,EU!$B$2:$C$243,2,0))))</f>
        <v>Norway</v>
      </c>
      <c r="I103" s="85" t="str">
        <f>IF(VLOOKUP(H103,EU!$C$2:$E$243,3,0)="","non EU",VLOOKUP(H103,EU!$C$2:$E$243,3,0))</f>
        <v>non EU</v>
      </c>
      <c r="J103" s="83">
        <f>IF(I103="EU",-(F103-F103/(1+VLOOKUP($H103,EU!$C$2:$G$243,5,0))),0)</f>
        <v>0</v>
      </c>
      <c r="K103" s="86">
        <v>2019</v>
      </c>
      <c r="L103" s="87">
        <v>10</v>
      </c>
    </row>
    <row r="104" spans="1:12" x14ac:dyDescent="0.2">
      <c r="A104" s="81" t="s">
        <v>768</v>
      </c>
      <c r="B104" s="82" t="s">
        <v>778</v>
      </c>
      <c r="C104" s="82">
        <v>2019</v>
      </c>
      <c r="D104" s="82">
        <v>9</v>
      </c>
      <c r="E104" s="82" t="s">
        <v>21</v>
      </c>
      <c r="F104" s="83">
        <v>53.335727210765043</v>
      </c>
      <c r="G104" s="83"/>
      <c r="H104" s="84" t="str">
        <f>IF(LEN(E104)&gt;3,E104,PROPER(IF(LEN(E104)=3,VLOOKUP(E104,EU!$A$2:$C$243,3,0),VLOOKUP(E104,EU!$B$2:$C$243,2,0))))</f>
        <v>Portugal</v>
      </c>
      <c r="I104" s="85" t="str">
        <f>IF(VLOOKUP(H104,EU!$C$2:$E$243,3,0)="","non EU",VLOOKUP(H104,EU!$C$2:$E$243,3,0))</f>
        <v>EU</v>
      </c>
      <c r="J104" s="83">
        <f>IF(I104="EU",-(F104-F104/(1+VLOOKUP($H104,EU!$C$2:$G$243,5,0))),0)</f>
        <v>-3.0190034270244368</v>
      </c>
      <c r="K104" s="86">
        <v>2019</v>
      </c>
      <c r="L104" s="87">
        <v>10</v>
      </c>
    </row>
    <row r="105" spans="1:12" x14ac:dyDescent="0.2">
      <c r="A105" s="81" t="s">
        <v>768</v>
      </c>
      <c r="B105" s="82" t="s">
        <v>778</v>
      </c>
      <c r="C105" s="82">
        <v>2019</v>
      </c>
      <c r="D105" s="82">
        <v>9</v>
      </c>
      <c r="E105" s="82" t="s">
        <v>22</v>
      </c>
      <c r="F105" s="83">
        <v>230.72691316210967</v>
      </c>
      <c r="G105" s="83"/>
      <c r="H105" s="84" t="str">
        <f>IF(LEN(E105)&gt;3,E105,PROPER(IF(LEN(E105)=3,VLOOKUP(E105,EU!$A$2:$C$243,3,0),VLOOKUP(E105,EU!$B$2:$C$243,2,0))))</f>
        <v>Sweden</v>
      </c>
      <c r="I105" s="85" t="str">
        <f>IF(VLOOKUP(H105,EU!$C$2:$E$243,3,0)="","non EU",VLOOKUP(H105,EU!$C$2:$E$243,3,0))</f>
        <v>EU</v>
      </c>
      <c r="J105" s="83">
        <f>IF(I105="EU",-(F105-F105/(1+VLOOKUP($H105,EU!$C$2:$G$243,5,0))),0)</f>
        <v>-13.060013952572262</v>
      </c>
      <c r="K105" s="86">
        <v>2019</v>
      </c>
      <c r="L105" s="87">
        <v>10</v>
      </c>
    </row>
    <row r="106" spans="1:12" x14ac:dyDescent="0.2">
      <c r="A106" s="81" t="s">
        <v>768</v>
      </c>
      <c r="B106" s="82" t="s">
        <v>778</v>
      </c>
      <c r="C106" s="82">
        <v>2019</v>
      </c>
      <c r="D106" s="82">
        <v>9</v>
      </c>
      <c r="E106" s="82" t="s">
        <v>726</v>
      </c>
      <c r="F106" s="83">
        <v>788.19868252740207</v>
      </c>
      <c r="G106" s="83"/>
      <c r="H106" s="84" t="str">
        <f>IF(LEN(E106)&gt;3,E106,PROPER(IF(LEN(E106)=3,VLOOKUP(E106,EU!$A$2:$C$243,3,0),VLOOKUP(E106,EU!$B$2:$C$243,2,0))))</f>
        <v>South Africa</v>
      </c>
      <c r="I106" s="85" t="str">
        <f>IF(VLOOKUP(H106,EU!$C$2:$E$243,3,0)="","non EU",VLOOKUP(H106,EU!$C$2:$E$243,3,0))</f>
        <v>non EU</v>
      </c>
      <c r="J106" s="83">
        <f>IF(I106="EU",-(F106-F106/(1+VLOOKUP($H106,EU!$C$2:$G$243,5,0))),0)</f>
        <v>0</v>
      </c>
      <c r="K106" s="86">
        <v>2019</v>
      </c>
      <c r="L106" s="87">
        <v>10</v>
      </c>
    </row>
    <row r="107" spans="1:12" x14ac:dyDescent="0.2">
      <c r="A107" s="81" t="s">
        <v>768</v>
      </c>
      <c r="B107" s="82" t="s">
        <v>778</v>
      </c>
      <c r="C107" s="82">
        <v>2019</v>
      </c>
      <c r="D107" s="82">
        <v>9</v>
      </c>
      <c r="E107" s="82" t="s">
        <v>86</v>
      </c>
      <c r="F107" s="83">
        <v>41.71977398457809</v>
      </c>
      <c r="G107" s="83"/>
      <c r="H107" s="84" t="str">
        <f>IF(LEN(E107)&gt;3,E107,PROPER(IF(LEN(E107)=3,VLOOKUP(E107,EU!$A$2:$C$243,3,0),VLOOKUP(E107,EU!$B$2:$C$243,2,0))))</f>
        <v>Australia</v>
      </c>
      <c r="I107" s="85" t="str">
        <f>IF(VLOOKUP(H107,EU!$C$2:$E$243,3,0)="","non EU",VLOOKUP(H107,EU!$C$2:$E$243,3,0))</f>
        <v>non EU</v>
      </c>
      <c r="J107" s="83">
        <f>IF(I107="EU",-(F107-F107/(1+VLOOKUP($H107,EU!$C$2:$G$243,5,0))),0)</f>
        <v>0</v>
      </c>
      <c r="K107" s="86">
        <v>2019</v>
      </c>
      <c r="L107" s="87">
        <v>10</v>
      </c>
    </row>
    <row r="108" spans="1:12" x14ac:dyDescent="0.2">
      <c r="A108" s="81" t="s">
        <v>768</v>
      </c>
      <c r="B108" s="82" t="s">
        <v>778</v>
      </c>
      <c r="C108" s="82">
        <v>2019</v>
      </c>
      <c r="D108" s="82">
        <v>9</v>
      </c>
      <c r="E108" s="82" t="s">
        <v>204</v>
      </c>
      <c r="F108" s="83">
        <v>447.2351197482227</v>
      </c>
      <c r="G108" s="83"/>
      <c r="H108" s="84" t="str">
        <f>IF(LEN(E108)&gt;3,E108,PROPER(IF(LEN(E108)=3,VLOOKUP(E108,EU!$A$2:$C$243,3,0),VLOOKUP(E108,EU!$B$2:$C$243,2,0))))</f>
        <v>Germany</v>
      </c>
      <c r="I108" s="85" t="str">
        <f>IF(VLOOKUP(H108,EU!$C$2:$E$243,3,0)="","non EU",VLOOKUP(H108,EU!$C$2:$E$243,3,0))</f>
        <v>EU</v>
      </c>
      <c r="J108" s="83">
        <f>IF(I108="EU",-(F108-F108/(1+VLOOKUP($H108,EU!$C$2:$G$243,5,0))),0)</f>
        <v>-71.407288027027164</v>
      </c>
      <c r="K108" s="86">
        <v>2019</v>
      </c>
      <c r="L108" s="87">
        <v>10</v>
      </c>
    </row>
    <row r="109" spans="1:12" x14ac:dyDescent="0.2">
      <c r="A109" s="81" t="s">
        <v>768</v>
      </c>
      <c r="B109" s="82" t="s">
        <v>778</v>
      </c>
      <c r="C109" s="82">
        <v>2019</v>
      </c>
      <c r="D109" s="82">
        <v>9</v>
      </c>
      <c r="E109" s="82" t="s">
        <v>27</v>
      </c>
      <c r="F109" s="83">
        <v>2350.905632290865</v>
      </c>
      <c r="G109" s="83"/>
      <c r="H109" s="84" t="str">
        <f>IF(LEN(E109)&gt;3,E109,PROPER(IF(LEN(E109)=3,VLOOKUP(E109,EU!$A$2:$C$243,3,0),VLOOKUP(E109,EU!$B$2:$C$243,2,0))))</f>
        <v>New Zealand</v>
      </c>
      <c r="I109" s="85" t="str">
        <f>IF(VLOOKUP(H109,EU!$C$2:$E$243,3,0)="","non EU",VLOOKUP(H109,EU!$C$2:$E$243,3,0))</f>
        <v>non EU</v>
      </c>
      <c r="J109" s="83">
        <f>IF(I109="EU",-(F109-F109/(1+VLOOKUP($H109,EU!$C$2:$G$243,5,0))),0)</f>
        <v>0</v>
      </c>
      <c r="K109" s="86">
        <v>2019</v>
      </c>
      <c r="L109" s="87">
        <v>10</v>
      </c>
    </row>
    <row r="110" spans="1:12" x14ac:dyDescent="0.2">
      <c r="A110" s="81" t="s">
        <v>768</v>
      </c>
      <c r="B110" s="82" t="s">
        <v>778</v>
      </c>
      <c r="C110" s="82">
        <v>2019</v>
      </c>
      <c r="D110" s="82">
        <v>9</v>
      </c>
      <c r="E110" s="82" t="s">
        <v>25</v>
      </c>
      <c r="F110" s="83">
        <v>6036.7344390030448</v>
      </c>
      <c r="G110" s="83"/>
      <c r="H110" s="84" t="str">
        <f>IF(LEN(E110)&gt;3,E110,PROPER(IF(LEN(E110)=3,VLOOKUP(E110,EU!$A$2:$C$243,3,0),VLOOKUP(E110,EU!$B$2:$C$243,2,0))))</f>
        <v>Finland</v>
      </c>
      <c r="I110" s="85" t="str">
        <f>IF(VLOOKUP(H110,EU!$C$2:$E$243,3,0)="","non EU",VLOOKUP(H110,EU!$C$2:$E$243,3,0))</f>
        <v>EU</v>
      </c>
      <c r="J110" s="83">
        <f>IF(I110="EU",-(F110-F110/(1+VLOOKUP($H110,EU!$C$2:$G$243,5,0))),0)</f>
        <v>-548.79403990936771</v>
      </c>
      <c r="K110" s="86">
        <v>2019</v>
      </c>
      <c r="L110" s="87">
        <v>10</v>
      </c>
    </row>
    <row r="111" spans="1:12" x14ac:dyDescent="0.2">
      <c r="A111" s="81" t="s">
        <v>768</v>
      </c>
      <c r="B111" s="82" t="s">
        <v>778</v>
      </c>
      <c r="C111" s="82">
        <v>2019</v>
      </c>
      <c r="D111" s="82">
        <v>9</v>
      </c>
      <c r="E111" s="82" t="s">
        <v>499</v>
      </c>
      <c r="F111" s="83">
        <v>-1.0934455394404949</v>
      </c>
      <c r="G111" s="83"/>
      <c r="H111" s="84" t="str">
        <f>IF(LEN(E111)&gt;3,E111,PROPER(IF(LEN(E111)=3,VLOOKUP(E111,EU!$A$2:$C$243,3,0),VLOOKUP(E111,EU!$B$2:$C$243,2,0))))</f>
        <v>Netherlands</v>
      </c>
      <c r="I111" s="85" t="str">
        <f>IF(VLOOKUP(H111,EU!$C$2:$E$243,3,0)="","non EU",VLOOKUP(H111,EU!$C$2:$E$243,3,0))</f>
        <v>EU</v>
      </c>
      <c r="J111" s="83">
        <f>IF(I111="EU",-(F111-F111/(1+VLOOKUP($H111,EU!$C$2:$G$243,5,0))),0)</f>
        <v>0.18977153990289575</v>
      </c>
      <c r="K111" s="86">
        <v>2019</v>
      </c>
      <c r="L111" s="87">
        <v>10</v>
      </c>
    </row>
    <row r="112" spans="1:12" x14ac:dyDescent="0.2">
      <c r="A112" s="81" t="s">
        <v>768</v>
      </c>
      <c r="B112" s="82" t="s">
        <v>778</v>
      </c>
      <c r="C112" s="82">
        <v>2019</v>
      </c>
      <c r="D112" s="82">
        <v>9</v>
      </c>
      <c r="E112" s="82" t="s">
        <v>563</v>
      </c>
      <c r="F112" s="83">
        <v>-0.4986705312397276</v>
      </c>
      <c r="G112" s="83"/>
      <c r="H112" s="84" t="str">
        <f>IF(LEN(E112)&gt;3,E112,PROPER(IF(LEN(E112)=3,VLOOKUP(E112,EU!$A$2:$C$243,3,0),VLOOKUP(E112,EU!$B$2:$C$243,2,0))))</f>
        <v>Russian Federation</v>
      </c>
      <c r="I112" s="85" t="str">
        <f>IF(VLOOKUP(H112,EU!$C$2:$E$243,3,0)="","non EU",VLOOKUP(H112,EU!$C$2:$E$243,3,0))</f>
        <v>non EU</v>
      </c>
      <c r="J112" s="83">
        <f>IF(I112="EU",-(F112-F112/(1+VLOOKUP($H112,EU!$C$2:$G$243,5,0))),0)</f>
        <v>0</v>
      </c>
      <c r="K112" s="86">
        <v>2019</v>
      </c>
      <c r="L112" s="87">
        <v>10</v>
      </c>
    </row>
    <row r="113" spans="1:12" x14ac:dyDescent="0.2">
      <c r="A113" s="81" t="s">
        <v>768</v>
      </c>
      <c r="B113" s="82" t="s">
        <v>778</v>
      </c>
      <c r="C113" s="82">
        <v>2019</v>
      </c>
      <c r="D113" s="82">
        <v>10</v>
      </c>
      <c r="E113" s="82" t="s">
        <v>24</v>
      </c>
      <c r="F113" s="83">
        <v>0.33464981580006198</v>
      </c>
      <c r="G113" s="83"/>
      <c r="H113" s="84" t="str">
        <f>IF(LEN(E113)&gt;3,E113,PROPER(IF(LEN(E113)=3,VLOOKUP(E113,EU!$A$2:$C$243,3,0),VLOOKUP(E113,EU!$B$2:$C$243,2,0))))</f>
        <v>Austria</v>
      </c>
      <c r="I113" s="85" t="str">
        <f>IF(VLOOKUP(H113,EU!$C$2:$E$243,3,0)="","non EU",VLOOKUP(H113,EU!$C$2:$E$243,3,0))</f>
        <v>EU</v>
      </c>
      <c r="J113" s="83">
        <f>IF(I113="EU",-(F113-F113/(1+VLOOKUP($H113,EU!$C$2:$G$243,5,0))),0)</f>
        <v>-5.5774969300010302E-2</v>
      </c>
      <c r="K113" s="86">
        <v>2019</v>
      </c>
      <c r="L113" s="87">
        <v>10</v>
      </c>
    </row>
    <row r="114" spans="1:12" x14ac:dyDescent="0.2">
      <c r="A114" s="81" t="s">
        <v>768</v>
      </c>
      <c r="B114" s="82" t="s">
        <v>778</v>
      </c>
      <c r="C114" s="82">
        <v>2019</v>
      </c>
      <c r="D114" s="82">
        <v>10</v>
      </c>
      <c r="E114" s="82" t="s">
        <v>14</v>
      </c>
      <c r="F114" s="83">
        <v>554.5828219217176</v>
      </c>
      <c r="G114" s="83"/>
      <c r="H114" s="84" t="str">
        <f>IF(LEN(E114)&gt;3,E114,PROPER(IF(LEN(E114)=3,VLOOKUP(E114,EU!$A$2:$C$243,3,0),VLOOKUP(E114,EU!$B$2:$C$243,2,0))))</f>
        <v>Belgium</v>
      </c>
      <c r="I114" s="85" t="str">
        <f>IF(VLOOKUP(H114,EU!$C$2:$E$243,3,0)="","non EU",VLOOKUP(H114,EU!$C$2:$E$243,3,0))</f>
        <v>EU</v>
      </c>
      <c r="J114" s="83">
        <f>IF(I114="EU",-(F114-F114/(1+VLOOKUP($H114,EU!$C$2:$G$243,5,0))),0)</f>
        <v>-31.391480486135038</v>
      </c>
      <c r="K114" s="86">
        <v>2019</v>
      </c>
      <c r="L114" s="87">
        <v>10</v>
      </c>
    </row>
    <row r="115" spans="1:12" x14ac:dyDescent="0.2">
      <c r="A115" s="81" t="s">
        <v>768</v>
      </c>
      <c r="B115" s="82" t="s">
        <v>778</v>
      </c>
      <c r="C115" s="82">
        <v>2019</v>
      </c>
      <c r="D115" s="82">
        <v>10</v>
      </c>
      <c r="E115" s="82" t="s">
        <v>150</v>
      </c>
      <c r="F115" s="83">
        <v>23.478453527613311</v>
      </c>
      <c r="G115" s="83"/>
      <c r="H115" s="84" t="str">
        <f>IF(LEN(E115)&gt;3,E115,PROPER(IF(LEN(E115)=3,VLOOKUP(E115,EU!$A$2:$C$243,3,0),VLOOKUP(E115,EU!$B$2:$C$243,2,0))))</f>
        <v>Canada</v>
      </c>
      <c r="I115" s="85" t="str">
        <f>IF(VLOOKUP(H115,EU!$C$2:$E$243,3,0)="","non EU",VLOOKUP(H115,EU!$C$2:$E$243,3,0))</f>
        <v>non EU</v>
      </c>
      <c r="J115" s="83">
        <f>IF(I115="EU",-(F115-F115/(1+VLOOKUP($H115,EU!$C$2:$G$243,5,0))),0)</f>
        <v>0</v>
      </c>
      <c r="K115" s="86">
        <v>2019</v>
      </c>
      <c r="L115" s="87">
        <v>10</v>
      </c>
    </row>
    <row r="116" spans="1:12" x14ac:dyDescent="0.2">
      <c r="A116" s="81" t="s">
        <v>768</v>
      </c>
      <c r="B116" s="82" t="s">
        <v>778</v>
      </c>
      <c r="C116" s="82">
        <v>2019</v>
      </c>
      <c r="D116" s="82">
        <v>10</v>
      </c>
      <c r="E116" s="82" t="s">
        <v>16</v>
      </c>
      <c r="F116" s="83">
        <v>1867.383334757204</v>
      </c>
      <c r="G116" s="83"/>
      <c r="H116" s="84" t="str">
        <f>IF(LEN(E116)&gt;3,E116,PROPER(IF(LEN(E116)=3,VLOOKUP(E116,EU!$A$2:$C$243,3,0),VLOOKUP(E116,EU!$B$2:$C$243,2,0))))</f>
        <v>Switzerland</v>
      </c>
      <c r="I116" s="85" t="str">
        <f>IF(VLOOKUP(H116,EU!$C$2:$E$243,3,0)="","non EU",VLOOKUP(H116,EU!$C$2:$E$243,3,0))</f>
        <v>non EU</v>
      </c>
      <c r="J116" s="83">
        <f>IF(I116="EU",-(F116-F116/(1+VLOOKUP($H116,EU!$C$2:$G$243,5,0))),0)</f>
        <v>0</v>
      </c>
      <c r="K116" s="86">
        <v>2019</v>
      </c>
      <c r="L116" s="87">
        <v>10</v>
      </c>
    </row>
    <row r="117" spans="1:12" x14ac:dyDescent="0.2">
      <c r="A117" s="81" t="s">
        <v>768</v>
      </c>
      <c r="B117" s="82" t="s">
        <v>778</v>
      </c>
      <c r="C117" s="82">
        <v>2019</v>
      </c>
      <c r="D117" s="82">
        <v>10</v>
      </c>
      <c r="E117" s="82" t="s">
        <v>18</v>
      </c>
      <c r="F117" s="83">
        <v>725.26581602588681</v>
      </c>
      <c r="G117" s="83"/>
      <c r="H117" s="84" t="str">
        <f>IF(LEN(E117)&gt;3,E117,PROPER(IF(LEN(E117)=3,VLOOKUP(E117,EU!$A$2:$C$243,3,0),VLOOKUP(E117,EU!$B$2:$C$243,2,0))))</f>
        <v>Spain</v>
      </c>
      <c r="I117" s="85" t="str">
        <f>IF(VLOOKUP(H117,EU!$C$2:$E$243,3,0)="","non EU",VLOOKUP(H117,EU!$C$2:$E$243,3,0))</f>
        <v>EU</v>
      </c>
      <c r="J117" s="83">
        <f>IF(I117="EU",-(F117-F117/(1+VLOOKUP($H117,EU!$C$2:$G$243,5,0))),0)</f>
        <v>-125.87257964085632</v>
      </c>
      <c r="K117" s="86">
        <v>2019</v>
      </c>
      <c r="L117" s="87">
        <v>10</v>
      </c>
    </row>
    <row r="118" spans="1:12" x14ac:dyDescent="0.2">
      <c r="A118" s="81" t="s">
        <v>768</v>
      </c>
      <c r="B118" s="82" t="s">
        <v>778</v>
      </c>
      <c r="C118" s="82">
        <v>2019</v>
      </c>
      <c r="D118" s="82">
        <v>10</v>
      </c>
      <c r="E118" s="82" t="s">
        <v>19</v>
      </c>
      <c r="F118" s="83">
        <v>18954.267776250301</v>
      </c>
      <c r="G118" s="83"/>
      <c r="H118" s="84" t="str">
        <f>IF(LEN(E118)&gt;3,E118,PROPER(IF(LEN(E118)=3,VLOOKUP(E118,EU!$A$2:$C$243,3,0),VLOOKUP(E118,EU!$B$2:$C$243,2,0))))</f>
        <v>France</v>
      </c>
      <c r="I118" s="85" t="str">
        <f>IF(VLOOKUP(H118,EU!$C$2:$E$243,3,0)="","non EU",VLOOKUP(H118,EU!$C$2:$E$243,3,0))</f>
        <v>EU</v>
      </c>
      <c r="J118" s="83">
        <f>IF(I118="EU",-(F118-F118/(1+VLOOKUP($H118,EU!$C$2:$G$243,5,0))),0)</f>
        <v>-389.85271625980022</v>
      </c>
      <c r="K118" s="86">
        <v>2019</v>
      </c>
      <c r="L118" s="87">
        <v>10</v>
      </c>
    </row>
    <row r="119" spans="1:12" x14ac:dyDescent="0.2">
      <c r="A119" s="81" t="s">
        <v>768</v>
      </c>
      <c r="B119" s="82" t="s">
        <v>778</v>
      </c>
      <c r="C119" s="82">
        <v>2019</v>
      </c>
      <c r="D119" s="82">
        <v>10</v>
      </c>
      <c r="E119" s="82" t="s">
        <v>257</v>
      </c>
      <c r="F119" s="83">
        <v>188.80618417270995</v>
      </c>
      <c r="G119" s="83"/>
      <c r="H119" s="84" t="str">
        <f>IF(LEN(E119)&gt;3,E119,PROPER(IF(LEN(E119)=3,VLOOKUP(E119,EU!$A$2:$C$243,3,0),VLOOKUP(E119,EU!$B$2:$C$243,2,0))))</f>
        <v>United Kingdom</v>
      </c>
      <c r="I119" s="85" t="str">
        <f>IF(VLOOKUP(H119,EU!$C$2:$E$243,3,0)="","non EU",VLOOKUP(H119,EU!$C$2:$E$243,3,0))</f>
        <v>EU</v>
      </c>
      <c r="J119" s="83">
        <f>IF(I119="EU",-(F119-F119/(1+VLOOKUP($H119,EU!$C$2:$G$243,5,0))),0)</f>
        <v>-31.467697362118315</v>
      </c>
      <c r="K119" s="86">
        <v>2019</v>
      </c>
      <c r="L119" s="87">
        <v>10</v>
      </c>
    </row>
    <row r="120" spans="1:12" x14ac:dyDescent="0.2">
      <c r="A120" s="81" t="s">
        <v>768</v>
      </c>
      <c r="B120" s="82" t="s">
        <v>778</v>
      </c>
      <c r="C120" s="82">
        <v>2019</v>
      </c>
      <c r="D120" s="82">
        <v>10</v>
      </c>
      <c r="E120" s="82" t="s">
        <v>20</v>
      </c>
      <c r="F120" s="83">
        <v>33798.059771554756</v>
      </c>
      <c r="G120" s="83"/>
      <c r="H120" s="84" t="str">
        <f>IF(LEN(E120)&gt;3,E120,PROPER(IF(LEN(E120)=3,VLOOKUP(E120,EU!$A$2:$C$243,3,0),VLOOKUP(E120,EU!$B$2:$C$243,2,0))))</f>
        <v>Italy</v>
      </c>
      <c r="I120" s="85" t="str">
        <f>IF(VLOOKUP(H120,EU!$C$2:$E$243,3,0)="","non EU",VLOOKUP(H120,EU!$C$2:$E$243,3,0))</f>
        <v>EU</v>
      </c>
      <c r="J120" s="83">
        <f>IF(I120="EU",-(F120-F120/(1+VLOOKUP($H120,EU!$C$2:$G$243,5,0))),0)</f>
        <v>-1299.9253758290288</v>
      </c>
      <c r="K120" s="86">
        <v>2019</v>
      </c>
      <c r="L120" s="87">
        <v>10</v>
      </c>
    </row>
    <row r="121" spans="1:12" x14ac:dyDescent="0.2">
      <c r="A121" s="81" t="s">
        <v>768</v>
      </c>
      <c r="B121" s="82" t="s">
        <v>778</v>
      </c>
      <c r="C121" s="82">
        <v>2019</v>
      </c>
      <c r="D121" s="82">
        <v>10</v>
      </c>
      <c r="E121" s="82" t="s">
        <v>23</v>
      </c>
      <c r="F121" s="83">
        <v>410.6138218259386</v>
      </c>
      <c r="G121" s="83"/>
      <c r="H121" s="84" t="str">
        <f>IF(LEN(E121)&gt;3,E121,PROPER(IF(LEN(E121)=3,VLOOKUP(E121,EU!$A$2:$C$243,3,0),VLOOKUP(E121,EU!$B$2:$C$243,2,0))))</f>
        <v>Norway</v>
      </c>
      <c r="I121" s="85" t="str">
        <f>IF(VLOOKUP(H121,EU!$C$2:$E$243,3,0)="","non EU",VLOOKUP(H121,EU!$C$2:$E$243,3,0))</f>
        <v>non EU</v>
      </c>
      <c r="J121" s="83">
        <f>IF(I121="EU",-(F121-F121/(1+VLOOKUP($H121,EU!$C$2:$G$243,5,0))),0)</f>
        <v>0</v>
      </c>
      <c r="K121" s="86">
        <v>2019</v>
      </c>
      <c r="L121" s="87">
        <v>10</v>
      </c>
    </row>
    <row r="122" spans="1:12" x14ac:dyDescent="0.2">
      <c r="A122" s="81" t="s">
        <v>768</v>
      </c>
      <c r="B122" s="82" t="s">
        <v>778</v>
      </c>
      <c r="C122" s="82">
        <v>2019</v>
      </c>
      <c r="D122" s="82">
        <v>10</v>
      </c>
      <c r="E122" s="82" t="s">
        <v>21</v>
      </c>
      <c r="F122" s="83">
        <v>62.022821836212302</v>
      </c>
      <c r="G122" s="83"/>
      <c r="H122" s="84" t="str">
        <f>IF(LEN(E122)&gt;3,E122,PROPER(IF(LEN(E122)=3,VLOOKUP(E122,EU!$A$2:$C$243,3,0),VLOOKUP(E122,EU!$B$2:$C$243,2,0))))</f>
        <v>Portugal</v>
      </c>
      <c r="I122" s="85" t="str">
        <f>IF(VLOOKUP(H122,EU!$C$2:$E$243,3,0)="","non EU",VLOOKUP(H122,EU!$C$2:$E$243,3,0))</f>
        <v>EU</v>
      </c>
      <c r="J122" s="83">
        <f>IF(I122="EU",-(F122-F122/(1+VLOOKUP($H122,EU!$C$2:$G$243,5,0))),0)</f>
        <v>-3.5107257643139036</v>
      </c>
      <c r="K122" s="86">
        <v>2019</v>
      </c>
      <c r="L122" s="87">
        <v>10</v>
      </c>
    </row>
    <row r="123" spans="1:12" x14ac:dyDescent="0.2">
      <c r="A123" s="81" t="s">
        <v>768</v>
      </c>
      <c r="B123" s="82" t="s">
        <v>778</v>
      </c>
      <c r="C123" s="82">
        <v>2019</v>
      </c>
      <c r="D123" s="82">
        <v>10</v>
      </c>
      <c r="E123" s="82" t="s">
        <v>22</v>
      </c>
      <c r="F123" s="83">
        <v>-190.71599019414353</v>
      </c>
      <c r="G123" s="83"/>
      <c r="H123" s="84" t="str">
        <f>IF(LEN(E123)&gt;3,E123,PROPER(IF(LEN(E123)=3,VLOOKUP(E123,EU!$A$2:$C$243,3,0),VLOOKUP(E123,EU!$B$2:$C$243,2,0))))</f>
        <v>Sweden</v>
      </c>
      <c r="I123" s="85" t="str">
        <f>IF(VLOOKUP(H123,EU!$C$2:$E$243,3,0)="","non EU",VLOOKUP(H123,EU!$C$2:$E$243,3,0))</f>
        <v>EU</v>
      </c>
      <c r="J123" s="83">
        <f>IF(I123="EU",-(F123-F123/(1+VLOOKUP($H123,EU!$C$2:$G$243,5,0))),0)</f>
        <v>10.795244727970385</v>
      </c>
      <c r="K123" s="86">
        <v>2019</v>
      </c>
      <c r="L123" s="87">
        <v>10</v>
      </c>
    </row>
    <row r="124" spans="1:12" x14ac:dyDescent="0.2">
      <c r="A124" s="81" t="s">
        <v>768</v>
      </c>
      <c r="B124" s="82" t="s">
        <v>778</v>
      </c>
      <c r="C124" s="82">
        <v>2019</v>
      </c>
      <c r="D124" s="82">
        <v>10</v>
      </c>
      <c r="E124" s="82" t="s">
        <v>726</v>
      </c>
      <c r="F124" s="83">
        <v>686.73255605867371</v>
      </c>
      <c r="G124" s="83"/>
      <c r="H124" s="84" t="str">
        <f>IF(LEN(E124)&gt;3,E124,PROPER(IF(LEN(E124)=3,VLOOKUP(E124,EU!$A$2:$C$243,3,0),VLOOKUP(E124,EU!$B$2:$C$243,2,0))))</f>
        <v>South Africa</v>
      </c>
      <c r="I124" s="85" t="str">
        <f>IF(VLOOKUP(H124,EU!$C$2:$E$243,3,0)="","non EU",VLOOKUP(H124,EU!$C$2:$E$243,3,0))</f>
        <v>non EU</v>
      </c>
      <c r="J124" s="83">
        <f>IF(I124="EU",-(F124-F124/(1+VLOOKUP($H124,EU!$C$2:$G$243,5,0))),0)</f>
        <v>0</v>
      </c>
      <c r="K124" s="86">
        <v>2019</v>
      </c>
      <c r="L124" s="87">
        <v>10</v>
      </c>
    </row>
    <row r="125" spans="1:12" x14ac:dyDescent="0.2">
      <c r="A125" s="81" t="s">
        <v>768</v>
      </c>
      <c r="B125" s="82" t="s">
        <v>778</v>
      </c>
      <c r="C125" s="82">
        <v>2019</v>
      </c>
      <c r="D125" s="82">
        <v>10</v>
      </c>
      <c r="E125" s="82" t="s">
        <v>86</v>
      </c>
      <c r="F125" s="83">
        <v>0.2051120470033968</v>
      </c>
      <c r="G125" s="83"/>
      <c r="H125" s="84" t="str">
        <f>IF(LEN(E125)&gt;3,E125,PROPER(IF(LEN(E125)=3,VLOOKUP(E125,EU!$A$2:$C$243,3,0),VLOOKUP(E125,EU!$B$2:$C$243,2,0))))</f>
        <v>Australia</v>
      </c>
      <c r="I125" s="85" t="str">
        <f>IF(VLOOKUP(H125,EU!$C$2:$E$243,3,0)="","non EU",VLOOKUP(H125,EU!$C$2:$E$243,3,0))</f>
        <v>non EU</v>
      </c>
      <c r="J125" s="83">
        <f>IF(I125="EU",-(F125-F125/(1+VLOOKUP($H125,EU!$C$2:$G$243,5,0))),0)</f>
        <v>0</v>
      </c>
      <c r="K125" s="86">
        <v>2019</v>
      </c>
      <c r="L125" s="87">
        <v>10</v>
      </c>
    </row>
    <row r="126" spans="1:12" x14ac:dyDescent="0.2">
      <c r="A126" s="81" t="s">
        <v>768</v>
      </c>
      <c r="B126" s="82" t="s">
        <v>778</v>
      </c>
      <c r="C126" s="82">
        <v>2019</v>
      </c>
      <c r="D126" s="82">
        <v>10</v>
      </c>
      <c r="E126" s="82" t="s">
        <v>204</v>
      </c>
      <c r="F126" s="83">
        <v>207.84035947155755</v>
      </c>
      <c r="G126" s="83"/>
      <c r="H126" s="84" t="str">
        <f>IF(LEN(E126)&gt;3,E126,PROPER(IF(LEN(E126)=3,VLOOKUP(E126,EU!$A$2:$C$243,3,0),VLOOKUP(E126,EU!$B$2:$C$243,2,0))))</f>
        <v>Germany</v>
      </c>
      <c r="I126" s="85" t="str">
        <f>IF(VLOOKUP(H126,EU!$C$2:$E$243,3,0)="","non EU",VLOOKUP(H126,EU!$C$2:$E$243,3,0))</f>
        <v>EU</v>
      </c>
      <c r="J126" s="83">
        <f>IF(I126="EU",-(F126-F126/(1+VLOOKUP($H126,EU!$C$2:$G$243,5,0))),0)</f>
        <v>-33.184595209744487</v>
      </c>
      <c r="K126" s="86">
        <v>2019</v>
      </c>
      <c r="L126" s="87">
        <v>10</v>
      </c>
    </row>
    <row r="127" spans="1:12" x14ac:dyDescent="0.2">
      <c r="A127" s="81" t="s">
        <v>768</v>
      </c>
      <c r="B127" s="82" t="s">
        <v>778</v>
      </c>
      <c r="C127" s="82">
        <v>2019</v>
      </c>
      <c r="D127" s="82">
        <v>10</v>
      </c>
      <c r="E127" s="82" t="s">
        <v>27</v>
      </c>
      <c r="F127" s="83">
        <v>2375.0832605674941</v>
      </c>
      <c r="G127" s="83"/>
      <c r="H127" s="84" t="str">
        <f>IF(LEN(E127)&gt;3,E127,PROPER(IF(LEN(E127)=3,VLOOKUP(E127,EU!$A$2:$C$243,3,0),VLOOKUP(E127,EU!$B$2:$C$243,2,0))))</f>
        <v>New Zealand</v>
      </c>
      <c r="I127" s="85" t="str">
        <f>IF(VLOOKUP(H127,EU!$C$2:$E$243,3,0)="","non EU",VLOOKUP(H127,EU!$C$2:$E$243,3,0))</f>
        <v>non EU</v>
      </c>
      <c r="J127" s="83">
        <f>IF(I127="EU",-(F127-F127/(1+VLOOKUP($H127,EU!$C$2:$G$243,5,0))),0)</f>
        <v>0</v>
      </c>
      <c r="K127" s="86">
        <v>2019</v>
      </c>
      <c r="L127" s="87">
        <v>10</v>
      </c>
    </row>
    <row r="128" spans="1:12" x14ac:dyDescent="0.2">
      <c r="A128" s="81" t="s">
        <v>768</v>
      </c>
      <c r="B128" s="82" t="s">
        <v>778</v>
      </c>
      <c r="C128" s="82">
        <v>2019</v>
      </c>
      <c r="D128" s="82">
        <v>10</v>
      </c>
      <c r="E128" s="82" t="s">
        <v>25</v>
      </c>
      <c r="F128" s="83">
        <v>1252.9581843249905</v>
      </c>
      <c r="G128" s="83"/>
      <c r="H128" s="84" t="str">
        <f>IF(LEN(E128)&gt;3,E128,PROPER(IF(LEN(E128)=3,VLOOKUP(E128,EU!$A$2:$C$243,3,0),VLOOKUP(E128,EU!$B$2:$C$243,2,0))))</f>
        <v>Finland</v>
      </c>
      <c r="I128" s="85" t="str">
        <f>IF(VLOOKUP(H128,EU!$C$2:$E$243,3,0)="","non EU",VLOOKUP(H128,EU!$C$2:$E$243,3,0))</f>
        <v>EU</v>
      </c>
      <c r="J128" s="83">
        <f>IF(I128="EU",-(F128-F128/(1+VLOOKUP($H128,EU!$C$2:$G$243,5,0))),0)</f>
        <v>-113.90528948409019</v>
      </c>
      <c r="K128" s="86">
        <v>2019</v>
      </c>
      <c r="L128" s="87">
        <v>10</v>
      </c>
    </row>
    <row r="129" spans="1:12" x14ac:dyDescent="0.2">
      <c r="A129" s="81" t="s">
        <v>768</v>
      </c>
      <c r="B129" s="82" t="s">
        <v>778</v>
      </c>
      <c r="C129" s="82">
        <v>2019</v>
      </c>
      <c r="D129" s="82">
        <v>10</v>
      </c>
      <c r="E129" s="82" t="s">
        <v>499</v>
      </c>
      <c r="F129" s="83">
        <v>94.721904704632863</v>
      </c>
      <c r="G129" s="83"/>
      <c r="H129" s="84" t="str">
        <f>IF(LEN(E129)&gt;3,E129,PROPER(IF(LEN(E129)=3,VLOOKUP(E129,EU!$A$2:$C$243,3,0),VLOOKUP(E129,EU!$B$2:$C$243,2,0))))</f>
        <v>Netherlands</v>
      </c>
      <c r="I129" s="85" t="str">
        <f>IF(VLOOKUP(H129,EU!$C$2:$E$243,3,0)="","non EU",VLOOKUP(H129,EU!$C$2:$E$243,3,0))</f>
        <v>EU</v>
      </c>
      <c r="J129" s="83">
        <f>IF(I129="EU",-(F129-F129/(1+VLOOKUP($H129,EU!$C$2:$G$243,5,0))),0)</f>
        <v>-16.43933883303545</v>
      </c>
      <c r="K129" s="86">
        <v>2019</v>
      </c>
      <c r="L129" s="87">
        <v>10</v>
      </c>
    </row>
    <row r="130" spans="1:12" x14ac:dyDescent="0.2">
      <c r="A130" s="81" t="s">
        <v>768</v>
      </c>
      <c r="B130" s="82" t="s">
        <v>778</v>
      </c>
      <c r="C130" s="82">
        <v>2019</v>
      </c>
      <c r="D130" s="82">
        <v>10</v>
      </c>
      <c r="E130" s="82" t="s">
        <v>24</v>
      </c>
      <c r="F130" s="83">
        <v>-3.5018419993798622E-4</v>
      </c>
      <c r="G130" s="83"/>
      <c r="H130" s="84" t="str">
        <f>IF(LEN(E130)&gt;3,E130,PROPER(IF(LEN(E130)=3,VLOOKUP(E130,EU!$A$2:$C$243,3,0),VLOOKUP(E130,EU!$B$2:$C$243,2,0))))</f>
        <v>Austria</v>
      </c>
      <c r="I130" s="85" t="str">
        <f>IF(VLOOKUP(H130,EU!$C$2:$E$243,3,0)="","non EU",VLOOKUP(H130,EU!$C$2:$E$243,3,0))</f>
        <v>EU</v>
      </c>
      <c r="J130" s="83">
        <f>IF(I130="EU",-(F130-F130/(1+VLOOKUP($H130,EU!$C$2:$G$243,5,0))),0)</f>
        <v>5.8364033322997667E-5</v>
      </c>
      <c r="K130" s="86">
        <v>2019</v>
      </c>
      <c r="L130" s="87">
        <v>11</v>
      </c>
    </row>
    <row r="131" spans="1:12" x14ac:dyDescent="0.2">
      <c r="A131" s="81" t="s">
        <v>768</v>
      </c>
      <c r="B131" s="82" t="s">
        <v>778</v>
      </c>
      <c r="C131" s="82">
        <v>2019</v>
      </c>
      <c r="D131" s="82">
        <v>10</v>
      </c>
      <c r="E131" s="82" t="s">
        <v>14</v>
      </c>
      <c r="F131" s="83">
        <v>350.58532192171788</v>
      </c>
      <c r="G131" s="83"/>
      <c r="H131" s="84" t="str">
        <f>IF(LEN(E131)&gt;3,E131,PROPER(IF(LEN(E131)=3,VLOOKUP(E131,EU!$A$2:$C$243,3,0),VLOOKUP(E131,EU!$B$2:$C$243,2,0))))</f>
        <v>Belgium</v>
      </c>
      <c r="I131" s="85" t="str">
        <f>IF(VLOOKUP(H131,EU!$C$2:$E$243,3,0)="","non EU",VLOOKUP(H131,EU!$C$2:$E$243,3,0))</f>
        <v>EU</v>
      </c>
      <c r="J131" s="83">
        <f>IF(I131="EU",-(F131-F131/(1+VLOOKUP($H131,EU!$C$2:$G$243,5,0))),0)</f>
        <v>-19.844452184248212</v>
      </c>
      <c r="K131" s="86">
        <v>2019</v>
      </c>
      <c r="L131" s="87">
        <v>11</v>
      </c>
    </row>
    <row r="132" spans="1:12" x14ac:dyDescent="0.2">
      <c r="A132" s="81" t="s">
        <v>768</v>
      </c>
      <c r="B132" s="82" t="s">
        <v>778</v>
      </c>
      <c r="C132" s="82">
        <v>2019</v>
      </c>
      <c r="D132" s="82">
        <v>10</v>
      </c>
      <c r="E132" s="82" t="s">
        <v>150</v>
      </c>
      <c r="F132" s="83">
        <v>7504.8521535276659</v>
      </c>
      <c r="G132" s="83"/>
      <c r="H132" s="84" t="str">
        <f>IF(LEN(E132)&gt;3,E132,PROPER(IF(LEN(E132)=3,VLOOKUP(E132,EU!$A$2:$C$243,3,0),VLOOKUP(E132,EU!$B$2:$C$243,2,0))))</f>
        <v>Canada</v>
      </c>
      <c r="I132" s="85" t="str">
        <f>IF(VLOOKUP(H132,EU!$C$2:$E$243,3,0)="","non EU",VLOOKUP(H132,EU!$C$2:$E$243,3,0))</f>
        <v>non EU</v>
      </c>
      <c r="J132" s="83">
        <f>IF(I132="EU",-(F132-F132/(1+VLOOKUP($H132,EU!$C$2:$G$243,5,0))),0)</f>
        <v>0</v>
      </c>
      <c r="K132" s="86">
        <v>2019</v>
      </c>
      <c r="L132" s="87">
        <v>11</v>
      </c>
    </row>
    <row r="133" spans="1:12" x14ac:dyDescent="0.2">
      <c r="A133" s="81" t="s">
        <v>768</v>
      </c>
      <c r="B133" s="82" t="s">
        <v>778</v>
      </c>
      <c r="C133" s="82">
        <v>2019</v>
      </c>
      <c r="D133" s="82">
        <v>10</v>
      </c>
      <c r="E133" s="82" t="s">
        <v>16</v>
      </c>
      <c r="F133" s="83">
        <v>2096.3894347572127</v>
      </c>
      <c r="G133" s="83"/>
      <c r="H133" s="84" t="str">
        <f>IF(LEN(E133)&gt;3,E133,PROPER(IF(LEN(E133)=3,VLOOKUP(E133,EU!$A$2:$C$243,3,0),VLOOKUP(E133,EU!$B$2:$C$243,2,0))))</f>
        <v>Switzerland</v>
      </c>
      <c r="I133" s="85" t="str">
        <f>IF(VLOOKUP(H133,EU!$C$2:$E$243,3,0)="","non EU",VLOOKUP(H133,EU!$C$2:$E$243,3,0))</f>
        <v>non EU</v>
      </c>
      <c r="J133" s="83">
        <f>IF(I133="EU",-(F133-F133/(1+VLOOKUP($H133,EU!$C$2:$G$243,5,0))),0)</f>
        <v>0</v>
      </c>
      <c r="K133" s="86">
        <v>2019</v>
      </c>
      <c r="L133" s="87">
        <v>11</v>
      </c>
    </row>
    <row r="134" spans="1:12" x14ac:dyDescent="0.2">
      <c r="A134" s="81" t="s">
        <v>768</v>
      </c>
      <c r="B134" s="82" t="s">
        <v>778</v>
      </c>
      <c r="C134" s="82">
        <v>2019</v>
      </c>
      <c r="D134" s="82">
        <v>10</v>
      </c>
      <c r="E134" s="82" t="s">
        <v>18</v>
      </c>
      <c r="F134" s="83">
        <v>-315.69308397411334</v>
      </c>
      <c r="G134" s="83"/>
      <c r="H134" s="84" t="str">
        <f>IF(LEN(E134)&gt;3,E134,PROPER(IF(LEN(E134)=3,VLOOKUP(E134,EU!$A$2:$C$243,3,0),VLOOKUP(E134,EU!$B$2:$C$243,2,0))))</f>
        <v>Spain</v>
      </c>
      <c r="I134" s="85" t="str">
        <f>IF(VLOOKUP(H134,EU!$C$2:$E$243,3,0)="","non EU",VLOOKUP(H134,EU!$C$2:$E$243,3,0))</f>
        <v>EU</v>
      </c>
      <c r="J134" s="83">
        <f>IF(I134="EU",-(F134-F134/(1+VLOOKUP($H134,EU!$C$2:$G$243,5,0))),0)</f>
        <v>54.789708788895723</v>
      </c>
      <c r="K134" s="86">
        <v>2019</v>
      </c>
      <c r="L134" s="87">
        <v>11</v>
      </c>
    </row>
    <row r="135" spans="1:12" x14ac:dyDescent="0.2">
      <c r="A135" s="81" t="s">
        <v>768</v>
      </c>
      <c r="B135" s="82" t="s">
        <v>778</v>
      </c>
      <c r="C135" s="82">
        <v>2019</v>
      </c>
      <c r="D135" s="82">
        <v>10</v>
      </c>
      <c r="E135" s="82" t="s">
        <v>19</v>
      </c>
      <c r="F135" s="83">
        <v>8178.2770262482336</v>
      </c>
      <c r="G135" s="83"/>
      <c r="H135" s="84" t="str">
        <f>IF(LEN(E135)&gt;3,E135,PROPER(IF(LEN(E135)=3,VLOOKUP(E135,EU!$A$2:$C$243,3,0),VLOOKUP(E135,EU!$B$2:$C$243,2,0))))</f>
        <v>France</v>
      </c>
      <c r="I135" s="85" t="str">
        <f>IF(VLOOKUP(H135,EU!$C$2:$E$243,3,0)="","non EU",VLOOKUP(H135,EU!$C$2:$E$243,3,0))</f>
        <v>EU</v>
      </c>
      <c r="J135" s="83">
        <f>IF(I135="EU",-(F135-F135/(1+VLOOKUP($H135,EU!$C$2:$G$243,5,0))),0)</f>
        <v>-168.21137860059935</v>
      </c>
      <c r="K135" s="86">
        <v>2019</v>
      </c>
      <c r="L135" s="87">
        <v>11</v>
      </c>
    </row>
    <row r="136" spans="1:12" x14ac:dyDescent="0.2">
      <c r="A136" s="81" t="s">
        <v>768</v>
      </c>
      <c r="B136" s="82" t="s">
        <v>778</v>
      </c>
      <c r="C136" s="82">
        <v>2019</v>
      </c>
      <c r="D136" s="82">
        <v>10</v>
      </c>
      <c r="E136" s="82" t="s">
        <v>257</v>
      </c>
      <c r="F136" s="83">
        <v>107.81538417270929</v>
      </c>
      <c r="G136" s="83"/>
      <c r="H136" s="84" t="str">
        <f>IF(LEN(E136)&gt;3,E136,PROPER(IF(LEN(E136)=3,VLOOKUP(E136,EU!$A$2:$C$243,3,0),VLOOKUP(E136,EU!$B$2:$C$243,2,0))))</f>
        <v>United Kingdom</v>
      </c>
      <c r="I136" s="85" t="str">
        <f>IF(VLOOKUP(H136,EU!$C$2:$E$243,3,0)="","non EU",VLOOKUP(H136,EU!$C$2:$E$243,3,0))</f>
        <v>EU</v>
      </c>
      <c r="J136" s="83">
        <f>IF(I136="EU",-(F136-F136/(1+VLOOKUP($H136,EU!$C$2:$G$243,5,0))),0)</f>
        <v>-17.969230695451543</v>
      </c>
      <c r="K136" s="86">
        <v>2019</v>
      </c>
      <c r="L136" s="87">
        <v>11</v>
      </c>
    </row>
    <row r="137" spans="1:12" x14ac:dyDescent="0.2">
      <c r="A137" s="81" t="s">
        <v>768</v>
      </c>
      <c r="B137" s="82" t="s">
        <v>778</v>
      </c>
      <c r="C137" s="82">
        <v>2019</v>
      </c>
      <c r="D137" s="82">
        <v>10</v>
      </c>
      <c r="E137" s="82" t="s">
        <v>20</v>
      </c>
      <c r="F137" s="83">
        <v>33924.64779420854</v>
      </c>
      <c r="G137" s="83"/>
      <c r="H137" s="84" t="str">
        <f>IF(LEN(E137)&gt;3,E137,PROPER(IF(LEN(E137)=3,VLOOKUP(E137,EU!$A$2:$C$243,3,0),VLOOKUP(E137,EU!$B$2:$C$243,2,0))))</f>
        <v>Italy</v>
      </c>
      <c r="I137" s="85" t="str">
        <f>IF(VLOOKUP(H137,EU!$C$2:$E$243,3,0)="","non EU",VLOOKUP(H137,EU!$C$2:$E$243,3,0))</f>
        <v>EU</v>
      </c>
      <c r="J137" s="83">
        <f>IF(I137="EU",-(F137-F137/(1+VLOOKUP($H137,EU!$C$2:$G$243,5,0))),0)</f>
        <v>-1304.7941459311005</v>
      </c>
      <c r="K137" s="86">
        <v>2019</v>
      </c>
      <c r="L137" s="87">
        <v>11</v>
      </c>
    </row>
    <row r="138" spans="1:12" x14ac:dyDescent="0.2">
      <c r="A138" s="81" t="s">
        <v>768</v>
      </c>
      <c r="B138" s="82" t="s">
        <v>778</v>
      </c>
      <c r="C138" s="82">
        <v>2019</v>
      </c>
      <c r="D138" s="82">
        <v>10</v>
      </c>
      <c r="E138" s="82" t="s">
        <v>23</v>
      </c>
      <c r="F138" s="83">
        <v>795.2658218259437</v>
      </c>
      <c r="G138" s="83"/>
      <c r="H138" s="84" t="str">
        <f>IF(LEN(E138)&gt;3,E138,PROPER(IF(LEN(E138)=3,VLOOKUP(E138,EU!$A$2:$C$243,3,0),VLOOKUP(E138,EU!$B$2:$C$243,2,0))))</f>
        <v>Norway</v>
      </c>
      <c r="I138" s="85" t="str">
        <f>IF(VLOOKUP(H138,EU!$C$2:$E$243,3,0)="","non EU",VLOOKUP(H138,EU!$C$2:$E$243,3,0))</f>
        <v>non EU</v>
      </c>
      <c r="J138" s="83">
        <f>IF(I138="EU",-(F138-F138/(1+VLOOKUP($H138,EU!$C$2:$G$243,5,0))),0)</f>
        <v>0</v>
      </c>
      <c r="K138" s="86">
        <v>2019</v>
      </c>
      <c r="L138" s="87">
        <v>11</v>
      </c>
    </row>
    <row r="139" spans="1:12" x14ac:dyDescent="0.2">
      <c r="A139" s="81" t="s">
        <v>768</v>
      </c>
      <c r="B139" s="82" t="s">
        <v>778</v>
      </c>
      <c r="C139" s="82">
        <v>2019</v>
      </c>
      <c r="D139" s="82">
        <v>10</v>
      </c>
      <c r="E139" s="82" t="s">
        <v>21</v>
      </c>
      <c r="F139" s="83">
        <v>70.746671836212329</v>
      </c>
      <c r="G139" s="83"/>
      <c r="H139" s="84" t="str">
        <f>IF(LEN(E139)&gt;3,E139,PROPER(IF(LEN(E139)=3,VLOOKUP(E139,EU!$A$2:$C$243,3,0),VLOOKUP(E139,EU!$B$2:$C$243,2,0))))</f>
        <v>Portugal</v>
      </c>
      <c r="I139" s="85" t="str">
        <f>IF(VLOOKUP(H139,EU!$C$2:$E$243,3,0)="","non EU",VLOOKUP(H139,EU!$C$2:$E$243,3,0))</f>
        <v>EU</v>
      </c>
      <c r="J139" s="83">
        <f>IF(I139="EU",-(F139-F139/(1+VLOOKUP($H139,EU!$C$2:$G$243,5,0))),0)</f>
        <v>-4.0045285945025881</v>
      </c>
      <c r="K139" s="86">
        <v>2019</v>
      </c>
      <c r="L139" s="87">
        <v>11</v>
      </c>
    </row>
    <row r="140" spans="1:12" x14ac:dyDescent="0.2">
      <c r="A140" s="81" t="s">
        <v>768</v>
      </c>
      <c r="B140" s="82" t="s">
        <v>778</v>
      </c>
      <c r="C140" s="82">
        <v>2019</v>
      </c>
      <c r="D140" s="82">
        <v>10</v>
      </c>
      <c r="E140" s="82" t="s">
        <v>22</v>
      </c>
      <c r="F140" s="83">
        <v>-281.12389019414377</v>
      </c>
      <c r="G140" s="83"/>
      <c r="H140" s="84" t="str">
        <f>IF(LEN(E140)&gt;3,E140,PROPER(IF(LEN(E140)=3,VLOOKUP(E140,EU!$A$2:$C$243,3,0),VLOOKUP(E140,EU!$B$2:$C$243,2,0))))</f>
        <v>Sweden</v>
      </c>
      <c r="I140" s="85" t="str">
        <f>IF(VLOOKUP(H140,EU!$C$2:$E$243,3,0)="","non EU",VLOOKUP(H140,EU!$C$2:$E$243,3,0))</f>
        <v>EU</v>
      </c>
      <c r="J140" s="83">
        <f>IF(I140="EU",-(F140-F140/(1+VLOOKUP($H140,EU!$C$2:$G$243,5,0))),0)</f>
        <v>15.912673029857217</v>
      </c>
      <c r="K140" s="86">
        <v>2019</v>
      </c>
      <c r="L140" s="87">
        <v>11</v>
      </c>
    </row>
    <row r="141" spans="1:12" x14ac:dyDescent="0.2">
      <c r="A141" s="81" t="s">
        <v>768</v>
      </c>
      <c r="B141" s="82" t="s">
        <v>778</v>
      </c>
      <c r="C141" s="82">
        <v>2019</v>
      </c>
      <c r="D141" s="82">
        <v>10</v>
      </c>
      <c r="E141" s="82" t="s">
        <v>726</v>
      </c>
      <c r="F141" s="83">
        <v>371.00210605867505</v>
      </c>
      <c r="G141" s="83"/>
      <c r="H141" s="84" t="str">
        <f>IF(LEN(E141)&gt;3,E141,PROPER(IF(LEN(E141)=3,VLOOKUP(E141,EU!$A$2:$C$243,3,0),VLOOKUP(E141,EU!$B$2:$C$243,2,0))))</f>
        <v>South Africa</v>
      </c>
      <c r="I141" s="85" t="str">
        <f>IF(VLOOKUP(H141,EU!$C$2:$E$243,3,0)="","non EU",VLOOKUP(H141,EU!$C$2:$E$243,3,0))</f>
        <v>non EU</v>
      </c>
      <c r="J141" s="83">
        <f>IF(I141="EU",-(F141-F141/(1+VLOOKUP($H141,EU!$C$2:$G$243,5,0))),0)</f>
        <v>0</v>
      </c>
      <c r="K141" s="86">
        <v>2019</v>
      </c>
      <c r="L141" s="87">
        <v>11</v>
      </c>
    </row>
    <row r="142" spans="1:12" x14ac:dyDescent="0.2">
      <c r="A142" s="81" t="s">
        <v>768</v>
      </c>
      <c r="B142" s="82" t="s">
        <v>778</v>
      </c>
      <c r="C142" s="82">
        <v>2019</v>
      </c>
      <c r="D142" s="82">
        <v>10</v>
      </c>
      <c r="E142" s="82" t="s">
        <v>86</v>
      </c>
      <c r="F142" s="83">
        <v>661.01436204700315</v>
      </c>
      <c r="G142" s="83"/>
      <c r="H142" s="84" t="str">
        <f>IF(LEN(E142)&gt;3,E142,PROPER(IF(LEN(E142)=3,VLOOKUP(E142,EU!$A$2:$C$243,3,0),VLOOKUP(E142,EU!$B$2:$C$243,2,0))))</f>
        <v>Australia</v>
      </c>
      <c r="I142" s="85" t="str">
        <f>IF(VLOOKUP(H142,EU!$C$2:$E$243,3,0)="","non EU",VLOOKUP(H142,EU!$C$2:$E$243,3,0))</f>
        <v>non EU</v>
      </c>
      <c r="J142" s="83">
        <f>IF(I142="EU",-(F142-F142/(1+VLOOKUP($H142,EU!$C$2:$G$243,5,0))),0)</f>
        <v>0</v>
      </c>
      <c r="K142" s="86">
        <v>2019</v>
      </c>
      <c r="L142" s="87">
        <v>11</v>
      </c>
    </row>
    <row r="143" spans="1:12" x14ac:dyDescent="0.2">
      <c r="A143" s="81" t="s">
        <v>768</v>
      </c>
      <c r="B143" s="82" t="s">
        <v>778</v>
      </c>
      <c r="C143" s="82">
        <v>2019</v>
      </c>
      <c r="D143" s="82">
        <v>10</v>
      </c>
      <c r="E143" s="82" t="s">
        <v>204</v>
      </c>
      <c r="F143" s="83">
        <v>192.52635947155741</v>
      </c>
      <c r="G143" s="83"/>
      <c r="H143" s="84" t="str">
        <f>IF(LEN(E143)&gt;3,E143,PROPER(IF(LEN(E143)=3,VLOOKUP(E143,EU!$A$2:$C$243,3,0),VLOOKUP(E143,EU!$B$2:$C$243,2,0))))</f>
        <v>Germany</v>
      </c>
      <c r="I143" s="85" t="str">
        <f>IF(VLOOKUP(H143,EU!$C$2:$E$243,3,0)="","non EU",VLOOKUP(H143,EU!$C$2:$E$243,3,0))</f>
        <v>EU</v>
      </c>
      <c r="J143" s="83">
        <f>IF(I143="EU",-(F143-F143/(1+VLOOKUP($H143,EU!$C$2:$G$243,5,0))),0)</f>
        <v>-30.739502772769669</v>
      </c>
      <c r="K143" s="86">
        <v>2019</v>
      </c>
      <c r="L143" s="87">
        <v>11</v>
      </c>
    </row>
    <row r="144" spans="1:12" x14ac:dyDescent="0.2">
      <c r="A144" s="81" t="s">
        <v>768</v>
      </c>
      <c r="B144" s="82" t="s">
        <v>778</v>
      </c>
      <c r="C144" s="82">
        <v>2019</v>
      </c>
      <c r="D144" s="82">
        <v>10</v>
      </c>
      <c r="E144" s="82" t="s">
        <v>27</v>
      </c>
      <c r="F144" s="83">
        <v>-289.96998943249264</v>
      </c>
      <c r="G144" s="83"/>
      <c r="H144" s="84" t="str">
        <f>IF(LEN(E144)&gt;3,E144,PROPER(IF(LEN(E144)=3,VLOOKUP(E144,EU!$A$2:$C$243,3,0),VLOOKUP(E144,EU!$B$2:$C$243,2,0))))</f>
        <v>New Zealand</v>
      </c>
      <c r="I144" s="85" t="str">
        <f>IF(VLOOKUP(H144,EU!$C$2:$E$243,3,0)="","non EU",VLOOKUP(H144,EU!$C$2:$E$243,3,0))</f>
        <v>non EU</v>
      </c>
      <c r="J144" s="83">
        <f>IF(I144="EU",-(F144-F144/(1+VLOOKUP($H144,EU!$C$2:$G$243,5,0))),0)</f>
        <v>0</v>
      </c>
      <c r="K144" s="86">
        <v>2019</v>
      </c>
      <c r="L144" s="87">
        <v>11</v>
      </c>
    </row>
    <row r="145" spans="1:12" x14ac:dyDescent="0.2">
      <c r="A145" s="81" t="s">
        <v>768</v>
      </c>
      <c r="B145" s="82" t="s">
        <v>778</v>
      </c>
      <c r="C145" s="82">
        <v>2019</v>
      </c>
      <c r="D145" s="82">
        <v>10</v>
      </c>
      <c r="E145" s="82" t="s">
        <v>25</v>
      </c>
      <c r="F145" s="83">
        <v>95.580384324991201</v>
      </c>
      <c r="G145" s="83"/>
      <c r="H145" s="84" t="str">
        <f>IF(LEN(E145)&gt;3,E145,PROPER(IF(LEN(E145)=3,VLOOKUP(E145,EU!$A$2:$C$243,3,0),VLOOKUP(E145,EU!$B$2:$C$243,2,0))))</f>
        <v>Finland</v>
      </c>
      <c r="I145" s="85" t="str">
        <f>IF(VLOOKUP(H145,EU!$C$2:$E$243,3,0)="","non EU",VLOOKUP(H145,EU!$C$2:$E$243,3,0))</f>
        <v>EU</v>
      </c>
      <c r="J145" s="83">
        <f>IF(I145="EU",-(F145-F145/(1+VLOOKUP($H145,EU!$C$2:$G$243,5,0))),0)</f>
        <v>-8.6891258477264728</v>
      </c>
      <c r="K145" s="86">
        <v>2019</v>
      </c>
      <c r="L145" s="87">
        <v>11</v>
      </c>
    </row>
    <row r="146" spans="1:12" x14ac:dyDescent="0.2">
      <c r="A146" s="81" t="s">
        <v>768</v>
      </c>
      <c r="B146" s="82" t="s">
        <v>778</v>
      </c>
      <c r="C146" s="82">
        <v>2019</v>
      </c>
      <c r="D146" s="82">
        <v>10</v>
      </c>
      <c r="E146" s="82" t="s">
        <v>499</v>
      </c>
      <c r="F146" s="83">
        <v>83.170654704632824</v>
      </c>
      <c r="G146" s="83"/>
      <c r="H146" s="84" t="str">
        <f>IF(LEN(E146)&gt;3,E146,PROPER(IF(LEN(E146)=3,VLOOKUP(E146,EU!$A$2:$C$243,3,0),VLOOKUP(E146,EU!$B$2:$C$243,2,0))))</f>
        <v>Netherlands</v>
      </c>
      <c r="I146" s="85" t="str">
        <f>IF(VLOOKUP(H146,EU!$C$2:$E$243,3,0)="","non EU",VLOOKUP(H146,EU!$C$2:$E$243,3,0))</f>
        <v>EU</v>
      </c>
      <c r="J146" s="83">
        <f>IF(I146="EU",-(F146-F146/(1+VLOOKUP($H146,EU!$C$2:$G$243,5,0))),0)</f>
        <v>-14.434576436341231</v>
      </c>
      <c r="K146" s="86">
        <v>2019</v>
      </c>
      <c r="L146" s="87">
        <v>11</v>
      </c>
    </row>
    <row r="147" spans="1:12" x14ac:dyDescent="0.2">
      <c r="A147" s="81" t="s">
        <v>768</v>
      </c>
      <c r="B147" s="82" t="s">
        <v>778</v>
      </c>
      <c r="C147" s="82">
        <v>2019</v>
      </c>
      <c r="D147" s="82">
        <v>11</v>
      </c>
      <c r="E147" s="82" t="s">
        <v>14</v>
      </c>
      <c r="F147" s="83">
        <v>705.22739333618301</v>
      </c>
      <c r="G147" s="83"/>
      <c r="H147" s="84" t="str">
        <f>IF(LEN(E147)&gt;3,E147,PROPER(IF(LEN(E147)=3,VLOOKUP(E147,EU!$A$2:$C$243,3,0),VLOOKUP(E147,EU!$B$2:$C$243,2,0))))</f>
        <v>Belgium</v>
      </c>
      <c r="I147" s="85" t="str">
        <f>IF(VLOOKUP(H147,EU!$C$2:$E$243,3,0)="","non EU",VLOOKUP(H147,EU!$C$2:$E$243,3,0))</f>
        <v>EU</v>
      </c>
      <c r="J147" s="83">
        <f>IF(I147="EU",-(F147-F147/(1+VLOOKUP($H147,EU!$C$2:$G$243,5,0))),0)</f>
        <v>-39.918531698274592</v>
      </c>
      <c r="K147" s="86">
        <v>2019</v>
      </c>
      <c r="L147" s="87">
        <v>11</v>
      </c>
    </row>
    <row r="148" spans="1:12" x14ac:dyDescent="0.2">
      <c r="A148" s="81" t="s">
        <v>768</v>
      </c>
      <c r="B148" s="82" t="s">
        <v>778</v>
      </c>
      <c r="C148" s="82">
        <v>2019</v>
      </c>
      <c r="D148" s="82">
        <v>11</v>
      </c>
      <c r="E148" s="82" t="s">
        <v>150</v>
      </c>
      <c r="F148" s="83">
        <v>2637.3737284211975</v>
      </c>
      <c r="G148" s="83"/>
      <c r="H148" s="84" t="str">
        <f>IF(LEN(E148)&gt;3,E148,PROPER(IF(LEN(E148)=3,VLOOKUP(E148,EU!$A$2:$C$243,3,0),VLOOKUP(E148,EU!$B$2:$C$243,2,0))))</f>
        <v>Canada</v>
      </c>
      <c r="I148" s="85" t="str">
        <f>IF(VLOOKUP(H148,EU!$C$2:$E$243,3,0)="","non EU",VLOOKUP(H148,EU!$C$2:$E$243,3,0))</f>
        <v>non EU</v>
      </c>
      <c r="J148" s="83">
        <f>IF(I148="EU",-(F148-F148/(1+VLOOKUP($H148,EU!$C$2:$G$243,5,0))),0)</f>
        <v>0</v>
      </c>
      <c r="K148" s="86">
        <v>2019</v>
      </c>
      <c r="L148" s="87">
        <v>11</v>
      </c>
    </row>
    <row r="149" spans="1:12" x14ac:dyDescent="0.2">
      <c r="A149" s="81" t="s">
        <v>768</v>
      </c>
      <c r="B149" s="82" t="s">
        <v>778</v>
      </c>
      <c r="C149" s="82">
        <v>2019</v>
      </c>
      <c r="D149" s="82">
        <v>11</v>
      </c>
      <c r="E149" s="82" t="s">
        <v>16</v>
      </c>
      <c r="F149" s="83">
        <v>1319.2788777653623</v>
      </c>
      <c r="G149" s="83"/>
      <c r="H149" s="84" t="str">
        <f>IF(LEN(E149)&gt;3,E149,PROPER(IF(LEN(E149)=3,VLOOKUP(E149,EU!$A$2:$C$243,3,0),VLOOKUP(E149,EU!$B$2:$C$243,2,0))))</f>
        <v>Switzerland</v>
      </c>
      <c r="I149" s="85" t="str">
        <f>IF(VLOOKUP(H149,EU!$C$2:$E$243,3,0)="","non EU",VLOOKUP(H149,EU!$C$2:$E$243,3,0))</f>
        <v>non EU</v>
      </c>
      <c r="J149" s="83">
        <f>IF(I149="EU",-(F149-F149/(1+VLOOKUP($H149,EU!$C$2:$G$243,5,0))),0)</f>
        <v>0</v>
      </c>
      <c r="K149" s="86">
        <v>2019</v>
      </c>
      <c r="L149" s="87">
        <v>11</v>
      </c>
    </row>
    <row r="150" spans="1:12" x14ac:dyDescent="0.2">
      <c r="A150" s="81" t="s">
        <v>768</v>
      </c>
      <c r="B150" s="82" t="s">
        <v>778</v>
      </c>
      <c r="C150" s="82">
        <v>2019</v>
      </c>
      <c r="D150" s="82">
        <v>11</v>
      </c>
      <c r="E150" s="82" t="s">
        <v>18</v>
      </c>
      <c r="F150" s="83">
        <v>377.84399925993563</v>
      </c>
      <c r="G150" s="83"/>
      <c r="H150" s="84" t="str">
        <f>IF(LEN(E150)&gt;3,E150,PROPER(IF(LEN(E150)=3,VLOOKUP(E150,EU!$A$2:$C$243,3,0),VLOOKUP(E150,EU!$B$2:$C$243,2,0))))</f>
        <v>Spain</v>
      </c>
      <c r="I150" s="85" t="str">
        <f>IF(VLOOKUP(H150,EU!$C$2:$E$243,3,0)="","non EU",VLOOKUP(H150,EU!$C$2:$E$243,3,0))</f>
        <v>EU</v>
      </c>
      <c r="J150" s="83">
        <f>IF(I150="EU",-(F150-F150/(1+VLOOKUP($H150,EU!$C$2:$G$243,5,0))),0)</f>
        <v>-65.576231276517717</v>
      </c>
      <c r="K150" s="86">
        <v>2019</v>
      </c>
      <c r="L150" s="87">
        <v>11</v>
      </c>
    </row>
    <row r="151" spans="1:12" x14ac:dyDescent="0.2">
      <c r="A151" s="81" t="s">
        <v>768</v>
      </c>
      <c r="B151" s="82" t="s">
        <v>778</v>
      </c>
      <c r="C151" s="82">
        <v>2019</v>
      </c>
      <c r="D151" s="82">
        <v>11</v>
      </c>
      <c r="E151" s="82" t="s">
        <v>19</v>
      </c>
      <c r="F151" s="83">
        <v>21294.476322230195</v>
      </c>
      <c r="G151" s="83"/>
      <c r="H151" s="84" t="str">
        <f>IF(LEN(E151)&gt;3,E151,PROPER(IF(LEN(E151)=3,VLOOKUP(E151,EU!$A$2:$C$243,3,0),VLOOKUP(E151,EU!$B$2:$C$243,2,0))))</f>
        <v>France</v>
      </c>
      <c r="I151" s="85" t="str">
        <f>IF(VLOOKUP(H151,EU!$C$2:$E$243,3,0)="","non EU",VLOOKUP(H151,EU!$C$2:$E$243,3,0))</f>
        <v>EU</v>
      </c>
      <c r="J151" s="83">
        <f>IF(I151="EU",-(F151-F151/(1+VLOOKUP($H151,EU!$C$2:$G$243,5,0))),0)</f>
        <v>-437.9862906629096</v>
      </c>
      <c r="K151" s="86">
        <v>2019</v>
      </c>
      <c r="L151" s="87">
        <v>11</v>
      </c>
    </row>
    <row r="152" spans="1:12" x14ac:dyDescent="0.2">
      <c r="A152" s="81" t="s">
        <v>768</v>
      </c>
      <c r="B152" s="82" t="s">
        <v>778</v>
      </c>
      <c r="C152" s="82">
        <v>2019</v>
      </c>
      <c r="D152" s="82">
        <v>11</v>
      </c>
      <c r="E152" s="82" t="s">
        <v>257</v>
      </c>
      <c r="F152" s="83">
        <v>1240.1533763442981</v>
      </c>
      <c r="G152" s="83"/>
      <c r="H152" s="84" t="str">
        <f>IF(LEN(E152)&gt;3,E152,PROPER(IF(LEN(E152)=3,VLOOKUP(E152,EU!$A$2:$C$243,3,0),VLOOKUP(E152,EU!$B$2:$C$243,2,0))))</f>
        <v>United Kingdom</v>
      </c>
      <c r="I152" s="85" t="str">
        <f>IF(VLOOKUP(H152,EU!$C$2:$E$243,3,0)="","non EU",VLOOKUP(H152,EU!$C$2:$E$243,3,0))</f>
        <v>EU</v>
      </c>
      <c r="J152" s="83">
        <f>IF(I152="EU",-(F152-F152/(1+VLOOKUP($H152,EU!$C$2:$G$243,5,0))),0)</f>
        <v>-206.69222939071619</v>
      </c>
      <c r="K152" s="86">
        <v>2019</v>
      </c>
      <c r="L152" s="87">
        <v>11</v>
      </c>
    </row>
    <row r="153" spans="1:12" x14ac:dyDescent="0.2">
      <c r="A153" s="81" t="s">
        <v>768</v>
      </c>
      <c r="B153" s="82" t="s">
        <v>778</v>
      </c>
      <c r="C153" s="82">
        <v>2019</v>
      </c>
      <c r="D153" s="82">
        <v>11</v>
      </c>
      <c r="E153" s="82" t="s">
        <v>20</v>
      </c>
      <c r="F153" s="83">
        <v>23698.411297261726</v>
      </c>
      <c r="G153" s="83"/>
      <c r="H153" s="84" t="str">
        <f>IF(LEN(E153)&gt;3,E153,PROPER(IF(LEN(E153)=3,VLOOKUP(E153,EU!$A$2:$C$243,3,0),VLOOKUP(E153,EU!$B$2:$C$243,2,0))))</f>
        <v>Italy</v>
      </c>
      <c r="I153" s="85" t="str">
        <f>IF(VLOOKUP(H153,EU!$C$2:$E$243,3,0)="","non EU",VLOOKUP(H153,EU!$C$2:$E$243,3,0))</f>
        <v>EU</v>
      </c>
      <c r="J153" s="83">
        <f>IF(I153="EU",-(F153-F153/(1+VLOOKUP($H153,EU!$C$2:$G$243,5,0))),0)</f>
        <v>-911.47735758699127</v>
      </c>
      <c r="K153" s="86">
        <v>2019</v>
      </c>
      <c r="L153" s="87">
        <v>11</v>
      </c>
    </row>
    <row r="154" spans="1:12" x14ac:dyDescent="0.2">
      <c r="A154" s="81" t="s">
        <v>768</v>
      </c>
      <c r="B154" s="82" t="s">
        <v>778</v>
      </c>
      <c r="C154" s="82">
        <v>2019</v>
      </c>
      <c r="D154" s="82">
        <v>11</v>
      </c>
      <c r="E154" s="82" t="s">
        <v>23</v>
      </c>
      <c r="F154" s="83">
        <v>514.79849217051856</v>
      </c>
      <c r="G154" s="83"/>
      <c r="H154" s="84" t="str">
        <f>IF(LEN(E154)&gt;3,E154,PROPER(IF(LEN(E154)=3,VLOOKUP(E154,EU!$A$2:$C$243,3,0),VLOOKUP(E154,EU!$B$2:$C$243,2,0))))</f>
        <v>Norway</v>
      </c>
      <c r="I154" s="85" t="str">
        <f>IF(VLOOKUP(H154,EU!$C$2:$E$243,3,0)="","non EU",VLOOKUP(H154,EU!$C$2:$E$243,3,0))</f>
        <v>non EU</v>
      </c>
      <c r="J154" s="83">
        <f>IF(I154="EU",-(F154-F154/(1+VLOOKUP($H154,EU!$C$2:$G$243,5,0))),0)</f>
        <v>0</v>
      </c>
      <c r="K154" s="86">
        <v>2019</v>
      </c>
      <c r="L154" s="87">
        <v>11</v>
      </c>
    </row>
    <row r="155" spans="1:12" x14ac:dyDescent="0.2">
      <c r="A155" s="81" t="s">
        <v>768</v>
      </c>
      <c r="B155" s="82" t="s">
        <v>778</v>
      </c>
      <c r="C155" s="82">
        <v>2019</v>
      </c>
      <c r="D155" s="82">
        <v>11</v>
      </c>
      <c r="E155" s="82" t="s">
        <v>21</v>
      </c>
      <c r="F155" s="83">
        <v>186.64280146525923</v>
      </c>
      <c r="G155" s="83"/>
      <c r="H155" s="84" t="str">
        <f>IF(LEN(E155)&gt;3,E155,PROPER(IF(LEN(E155)=3,VLOOKUP(E155,EU!$A$2:$C$243,3,0),VLOOKUP(E155,EU!$B$2:$C$243,2,0))))</f>
        <v>Portugal</v>
      </c>
      <c r="I155" s="85" t="str">
        <f>IF(VLOOKUP(H155,EU!$C$2:$E$243,3,0)="","non EU",VLOOKUP(H155,EU!$C$2:$E$243,3,0))</f>
        <v>EU</v>
      </c>
      <c r="J155" s="83">
        <f>IF(I155="EU",-(F155-F155/(1+VLOOKUP($H155,EU!$C$2:$G$243,5,0))),0)</f>
        <v>-10.564686875392027</v>
      </c>
      <c r="K155" s="86">
        <v>2019</v>
      </c>
      <c r="L155" s="87">
        <v>11</v>
      </c>
    </row>
    <row r="156" spans="1:12" x14ac:dyDescent="0.2">
      <c r="A156" s="81" t="s">
        <v>768</v>
      </c>
      <c r="B156" s="82" t="s">
        <v>778</v>
      </c>
      <c r="C156" s="82">
        <v>2019</v>
      </c>
      <c r="D156" s="82">
        <v>11</v>
      </c>
      <c r="E156" s="82" t="s">
        <v>22</v>
      </c>
      <c r="F156" s="83">
        <v>400.55641691536471</v>
      </c>
      <c r="G156" s="83"/>
      <c r="H156" s="84" t="str">
        <f>IF(LEN(E156)&gt;3,E156,PROPER(IF(LEN(E156)=3,VLOOKUP(E156,EU!$A$2:$C$243,3,0),VLOOKUP(E156,EU!$B$2:$C$243,2,0))))</f>
        <v>Sweden</v>
      </c>
      <c r="I156" s="85" t="str">
        <f>IF(VLOOKUP(H156,EU!$C$2:$E$243,3,0)="","non EU",VLOOKUP(H156,EU!$C$2:$E$243,3,0))</f>
        <v>EU</v>
      </c>
      <c r="J156" s="83">
        <f>IF(I156="EU",-(F156-F156/(1+VLOOKUP($H156,EU!$C$2:$G$243,5,0))),0)</f>
        <v>-22.673004731058427</v>
      </c>
      <c r="K156" s="86">
        <v>2019</v>
      </c>
      <c r="L156" s="87">
        <v>11</v>
      </c>
    </row>
    <row r="157" spans="1:12" x14ac:dyDescent="0.2">
      <c r="A157" s="81" t="s">
        <v>768</v>
      </c>
      <c r="B157" s="82" t="s">
        <v>778</v>
      </c>
      <c r="C157" s="82">
        <v>2019</v>
      </c>
      <c r="D157" s="82">
        <v>11</v>
      </c>
      <c r="E157" s="82" t="s">
        <v>726</v>
      </c>
      <c r="F157" s="83">
        <v>-257.63165678438628</v>
      </c>
      <c r="G157" s="83"/>
      <c r="H157" s="84" t="str">
        <f>IF(LEN(E157)&gt;3,E157,PROPER(IF(LEN(E157)=3,VLOOKUP(E157,EU!$A$2:$C$243,3,0),VLOOKUP(E157,EU!$B$2:$C$243,2,0))))</f>
        <v>South Africa</v>
      </c>
      <c r="I157" s="85" t="str">
        <f>IF(VLOOKUP(H157,EU!$C$2:$E$243,3,0)="","non EU",VLOOKUP(H157,EU!$C$2:$E$243,3,0))</f>
        <v>non EU</v>
      </c>
      <c r="J157" s="83">
        <f>IF(I157="EU",-(F157-F157/(1+VLOOKUP($H157,EU!$C$2:$G$243,5,0))),0)</f>
        <v>0</v>
      </c>
      <c r="K157" s="86">
        <v>2019</v>
      </c>
      <c r="L157" s="87">
        <v>11</v>
      </c>
    </row>
    <row r="158" spans="1:12" x14ac:dyDescent="0.2">
      <c r="A158" s="81" t="s">
        <v>768</v>
      </c>
      <c r="B158" s="82" t="s">
        <v>778</v>
      </c>
      <c r="C158" s="82">
        <v>2019</v>
      </c>
      <c r="D158" s="82">
        <v>11</v>
      </c>
      <c r="E158" s="82" t="s">
        <v>86</v>
      </c>
      <c r="F158" s="83">
        <v>884.38775280969219</v>
      </c>
      <c r="G158" s="83"/>
      <c r="H158" s="84" t="str">
        <f>IF(LEN(E158)&gt;3,E158,PROPER(IF(LEN(E158)=3,VLOOKUP(E158,EU!$A$2:$C$243,3,0),VLOOKUP(E158,EU!$B$2:$C$243,2,0))))</f>
        <v>Australia</v>
      </c>
      <c r="I158" s="85" t="str">
        <f>IF(VLOOKUP(H158,EU!$C$2:$E$243,3,0)="","non EU",VLOOKUP(H158,EU!$C$2:$E$243,3,0))</f>
        <v>non EU</v>
      </c>
      <c r="J158" s="83">
        <f>IF(I158="EU",-(F158-F158/(1+VLOOKUP($H158,EU!$C$2:$G$243,5,0))),0)</f>
        <v>0</v>
      </c>
      <c r="K158" s="86">
        <v>2019</v>
      </c>
      <c r="L158" s="87">
        <v>11</v>
      </c>
    </row>
    <row r="159" spans="1:12" x14ac:dyDescent="0.2">
      <c r="A159" s="81" t="s">
        <v>768</v>
      </c>
      <c r="B159" s="82" t="s">
        <v>778</v>
      </c>
      <c r="C159" s="82">
        <v>2019</v>
      </c>
      <c r="D159" s="82">
        <v>11</v>
      </c>
      <c r="E159" s="82" t="s">
        <v>204</v>
      </c>
      <c r="F159" s="83">
        <v>146.48881310540031</v>
      </c>
      <c r="G159" s="83"/>
      <c r="H159" s="84" t="str">
        <f>IF(LEN(E159)&gt;3,E159,PROPER(IF(LEN(E159)=3,VLOOKUP(E159,EU!$A$2:$C$243,3,0),VLOOKUP(E159,EU!$B$2:$C$243,2,0))))</f>
        <v>Germany</v>
      </c>
      <c r="I159" s="85" t="str">
        <f>IF(VLOOKUP(H159,EU!$C$2:$E$243,3,0)="","non EU",VLOOKUP(H159,EU!$C$2:$E$243,3,0))</f>
        <v>EU</v>
      </c>
      <c r="J159" s="83">
        <f>IF(I159="EU",-(F159-F159/(1+VLOOKUP($H159,EU!$C$2:$G$243,5,0))),0)</f>
        <v>-23.388970159685755</v>
      </c>
      <c r="K159" s="86">
        <v>2019</v>
      </c>
      <c r="L159" s="87">
        <v>11</v>
      </c>
    </row>
    <row r="160" spans="1:12" x14ac:dyDescent="0.2">
      <c r="A160" s="81" t="s">
        <v>768</v>
      </c>
      <c r="B160" s="82" t="s">
        <v>778</v>
      </c>
      <c r="C160" s="82">
        <v>2019</v>
      </c>
      <c r="D160" s="82">
        <v>11</v>
      </c>
      <c r="E160" s="82" t="s">
        <v>27</v>
      </c>
      <c r="F160" s="83">
        <v>1008.4634292049087</v>
      </c>
      <c r="G160" s="83"/>
      <c r="H160" s="84" t="str">
        <f>IF(LEN(E160)&gt;3,E160,PROPER(IF(LEN(E160)=3,VLOOKUP(E160,EU!$A$2:$C$243,3,0),VLOOKUP(E160,EU!$B$2:$C$243,2,0))))</f>
        <v>New Zealand</v>
      </c>
      <c r="I160" s="85" t="str">
        <f>IF(VLOOKUP(H160,EU!$C$2:$E$243,3,0)="","non EU",VLOOKUP(H160,EU!$C$2:$E$243,3,0))</f>
        <v>non EU</v>
      </c>
      <c r="J160" s="83">
        <f>IF(I160="EU",-(F160-F160/(1+VLOOKUP($H160,EU!$C$2:$G$243,5,0))),0)</f>
        <v>0</v>
      </c>
      <c r="K160" s="86">
        <v>2019</v>
      </c>
      <c r="L160" s="87">
        <v>11</v>
      </c>
    </row>
    <row r="161" spans="1:12" x14ac:dyDescent="0.2">
      <c r="A161" s="81" t="s">
        <v>768</v>
      </c>
      <c r="B161" s="82" t="s">
        <v>778</v>
      </c>
      <c r="C161" s="82">
        <v>2019</v>
      </c>
      <c r="D161" s="82">
        <v>11</v>
      </c>
      <c r="E161" s="82" t="s">
        <v>25</v>
      </c>
      <c r="F161" s="83">
        <v>390.19237230997817</v>
      </c>
      <c r="G161" s="83"/>
      <c r="H161" s="84" t="str">
        <f>IF(LEN(E161)&gt;3,E161,PROPER(IF(LEN(E161)=3,VLOOKUP(E161,EU!$A$2:$C$243,3,0),VLOOKUP(E161,EU!$B$2:$C$243,2,0))))</f>
        <v>Finland</v>
      </c>
      <c r="I161" s="85" t="str">
        <f>IF(VLOOKUP(H161,EU!$C$2:$E$243,3,0)="","non EU",VLOOKUP(H161,EU!$C$2:$E$243,3,0))</f>
        <v>EU</v>
      </c>
      <c r="J161" s="83">
        <f>IF(I161="EU",-(F161-F161/(1+VLOOKUP($H161,EU!$C$2:$G$243,5,0))),0)</f>
        <v>-35.472033846361683</v>
      </c>
      <c r="K161" s="86">
        <v>2019</v>
      </c>
      <c r="L161" s="87">
        <v>11</v>
      </c>
    </row>
    <row r="162" spans="1:12" x14ac:dyDescent="0.2">
      <c r="A162" s="81" t="s">
        <v>768</v>
      </c>
      <c r="B162" s="82" t="s">
        <v>778</v>
      </c>
      <c r="C162" s="82">
        <v>2019</v>
      </c>
      <c r="D162" s="82">
        <v>11</v>
      </c>
      <c r="E162" s="82" t="s">
        <v>499</v>
      </c>
      <c r="F162" s="83">
        <v>-282.53256581544554</v>
      </c>
      <c r="G162" s="83"/>
      <c r="H162" s="84" t="str">
        <f>IF(LEN(E162)&gt;3,E162,PROPER(IF(LEN(E162)=3,VLOOKUP(E162,EU!$A$2:$C$243,3,0),VLOOKUP(E162,EU!$B$2:$C$243,2,0))))</f>
        <v>Netherlands</v>
      </c>
      <c r="I162" s="85" t="str">
        <f>IF(VLOOKUP(H162,EU!$C$2:$E$243,3,0)="","non EU",VLOOKUP(H162,EU!$C$2:$E$243,3,0))</f>
        <v>EU</v>
      </c>
      <c r="J162" s="83">
        <f>IF(I162="EU",-(F162-F162/(1+VLOOKUP($H162,EU!$C$2:$G$243,5,0))),0)</f>
        <v>49.034577538217803</v>
      </c>
      <c r="K162" s="86">
        <v>2019</v>
      </c>
      <c r="L162" s="87">
        <v>11</v>
      </c>
    </row>
    <row r="163" spans="1:12" x14ac:dyDescent="0.2">
      <c r="A163" s="81" t="s">
        <v>784</v>
      </c>
      <c r="B163" s="82" t="s">
        <v>778</v>
      </c>
      <c r="C163" s="82">
        <v>2018</v>
      </c>
      <c r="D163" s="82">
        <v>12</v>
      </c>
      <c r="E163" s="82" t="s">
        <v>5</v>
      </c>
      <c r="F163" s="83">
        <v>10.544999999999987</v>
      </c>
      <c r="G163" s="83"/>
      <c r="H163" s="84" t="str">
        <f>IF(LEN(E163)&gt;3,E163,PROPER(IF(LEN(E163)=3,VLOOKUP(E163,EU!$A$2:$C$243,3,0),VLOOKUP(E163,EU!$B$2:$C$243,2,0))))</f>
        <v>Belgium</v>
      </c>
      <c r="I163" s="85" t="str">
        <f>IF(VLOOKUP(H163,EU!$C$2:$E$243,3,0)="","non EU",VLOOKUP(H163,EU!$C$2:$E$243,3,0))</f>
        <v>EU</v>
      </c>
      <c r="J163" s="83">
        <f>IF(I163="EU",-(F163-F163/(1+VLOOKUP($H163,EU!$C$2:$G$243,5,0))),0)</f>
        <v>-0.59688679245283005</v>
      </c>
      <c r="K163" s="86">
        <v>2019</v>
      </c>
      <c r="L163" s="87">
        <v>10</v>
      </c>
    </row>
    <row r="164" spans="1:12" x14ac:dyDescent="0.2">
      <c r="A164" s="81" t="s">
        <v>784</v>
      </c>
      <c r="B164" s="82" t="s">
        <v>778</v>
      </c>
      <c r="C164" s="82">
        <v>2018</v>
      </c>
      <c r="D164" s="82">
        <v>12</v>
      </c>
      <c r="E164" s="82" t="s">
        <v>1</v>
      </c>
      <c r="F164" s="83">
        <v>14.369999999999976</v>
      </c>
      <c r="G164" s="83"/>
      <c r="H164" s="84" t="str">
        <f>IF(LEN(E164)&gt;3,E164,PROPER(IF(LEN(E164)=3,VLOOKUP(E164,EU!$A$2:$C$243,3,0),VLOOKUP(E164,EU!$B$2:$C$243,2,0))))</f>
        <v>Switzerland</v>
      </c>
      <c r="I164" s="85" t="str">
        <f>IF(VLOOKUP(H164,EU!$C$2:$E$243,3,0)="","non EU",VLOOKUP(H164,EU!$C$2:$E$243,3,0))</f>
        <v>non EU</v>
      </c>
      <c r="J164" s="83">
        <f>IF(I164="EU",-(F164-F164/(1+VLOOKUP($H164,EU!$C$2:$G$243,5,0))),0)</f>
        <v>0</v>
      </c>
      <c r="K164" s="86">
        <v>2019</v>
      </c>
      <c r="L164" s="87">
        <v>10</v>
      </c>
    </row>
    <row r="165" spans="1:12" x14ac:dyDescent="0.2">
      <c r="A165" s="81" t="s">
        <v>784</v>
      </c>
      <c r="B165" s="82" t="s">
        <v>778</v>
      </c>
      <c r="C165" s="82">
        <v>2018</v>
      </c>
      <c r="D165" s="82">
        <v>12</v>
      </c>
      <c r="E165" s="82" t="s">
        <v>3</v>
      </c>
      <c r="F165" s="83">
        <v>1430.6949999999288</v>
      </c>
      <c r="G165" s="83"/>
      <c r="H165" s="84" t="str">
        <f>IF(LEN(E165)&gt;3,E165,PROPER(IF(LEN(E165)=3,VLOOKUP(E165,EU!$A$2:$C$243,3,0),VLOOKUP(E165,EU!$B$2:$C$243,2,0))))</f>
        <v>France</v>
      </c>
      <c r="I165" s="85" t="str">
        <f>IF(VLOOKUP(H165,EU!$C$2:$E$243,3,0)="","non EU",VLOOKUP(H165,EU!$C$2:$E$243,3,0))</f>
        <v>EU</v>
      </c>
      <c r="J165" s="83">
        <f>IF(I165="EU",-(F165-F165/(1+VLOOKUP($H165,EU!$C$2:$G$243,5,0))),0)</f>
        <v>-29.426635651320566</v>
      </c>
      <c r="K165" s="86">
        <v>2019</v>
      </c>
      <c r="L165" s="87">
        <v>10</v>
      </c>
    </row>
    <row r="166" spans="1:12" x14ac:dyDescent="0.2">
      <c r="A166" s="81" t="s">
        <v>784</v>
      </c>
      <c r="B166" s="82" t="s">
        <v>778</v>
      </c>
      <c r="C166" s="82">
        <v>2018</v>
      </c>
      <c r="D166" s="82">
        <v>12</v>
      </c>
      <c r="E166" s="82" t="s">
        <v>7</v>
      </c>
      <c r="F166" s="83">
        <v>0.44500000000000006</v>
      </c>
      <c r="G166" s="83"/>
      <c r="H166" s="84" t="str">
        <f>IF(LEN(E166)&gt;3,E166,PROPER(IF(LEN(E166)=3,VLOOKUP(E166,EU!$A$2:$C$243,3,0),VLOOKUP(E166,EU!$B$2:$C$243,2,0))))</f>
        <v>Italy</v>
      </c>
      <c r="I166" s="85" t="str">
        <f>IF(VLOOKUP(H166,EU!$C$2:$E$243,3,0)="","non EU",VLOOKUP(H166,EU!$C$2:$E$243,3,0))</f>
        <v>EU</v>
      </c>
      <c r="J166" s="83">
        <f>IF(I166="EU",-(F166-F166/(1+VLOOKUP($H166,EU!$C$2:$G$243,5,0))),0)</f>
        <v>-1.7115384615384643E-2</v>
      </c>
      <c r="K166" s="86">
        <v>2019</v>
      </c>
      <c r="L166" s="87">
        <v>10</v>
      </c>
    </row>
    <row r="167" spans="1:12" x14ac:dyDescent="0.2">
      <c r="A167" s="81" t="s">
        <v>784</v>
      </c>
      <c r="B167" s="82" t="s">
        <v>778</v>
      </c>
      <c r="C167" s="82">
        <v>2019</v>
      </c>
      <c r="D167" s="82">
        <v>1</v>
      </c>
      <c r="E167" s="82" t="s">
        <v>5</v>
      </c>
      <c r="F167" s="83">
        <v>10.404999999999987</v>
      </c>
      <c r="G167" s="83"/>
      <c r="H167" s="84" t="str">
        <f>IF(LEN(E167)&gt;3,E167,PROPER(IF(LEN(E167)=3,VLOOKUP(E167,EU!$A$2:$C$243,3,0),VLOOKUP(E167,EU!$B$2:$C$243,2,0))))</f>
        <v>Belgium</v>
      </c>
      <c r="I167" s="85" t="str">
        <f>IF(VLOOKUP(H167,EU!$C$2:$E$243,3,0)="","non EU",VLOOKUP(H167,EU!$C$2:$E$243,3,0))</f>
        <v>EU</v>
      </c>
      <c r="J167" s="83">
        <f>IF(I167="EU",-(F167-F167/(1+VLOOKUP($H167,EU!$C$2:$G$243,5,0))),0)</f>
        <v>-0.58896226415094333</v>
      </c>
      <c r="K167" s="86">
        <v>2019</v>
      </c>
      <c r="L167" s="87">
        <v>10</v>
      </c>
    </row>
    <row r="168" spans="1:12" x14ac:dyDescent="0.2">
      <c r="A168" s="81" t="s">
        <v>784</v>
      </c>
      <c r="B168" s="82" t="s">
        <v>778</v>
      </c>
      <c r="C168" s="82">
        <v>2019</v>
      </c>
      <c r="D168" s="82">
        <v>1</v>
      </c>
      <c r="E168" s="82" t="s">
        <v>1</v>
      </c>
      <c r="F168" s="83">
        <v>28.545000000000002</v>
      </c>
      <c r="G168" s="83"/>
      <c r="H168" s="84" t="str">
        <f>IF(LEN(E168)&gt;3,E168,PROPER(IF(LEN(E168)=3,VLOOKUP(E168,EU!$A$2:$C$243,3,0),VLOOKUP(E168,EU!$B$2:$C$243,2,0))))</f>
        <v>Switzerland</v>
      </c>
      <c r="I168" s="85" t="str">
        <f>IF(VLOOKUP(H168,EU!$C$2:$E$243,3,0)="","non EU",VLOOKUP(H168,EU!$C$2:$E$243,3,0))</f>
        <v>non EU</v>
      </c>
      <c r="J168" s="83">
        <f>IF(I168="EU",-(F168-F168/(1+VLOOKUP($H168,EU!$C$2:$G$243,5,0))),0)</f>
        <v>0</v>
      </c>
      <c r="K168" s="86">
        <v>2019</v>
      </c>
      <c r="L168" s="87">
        <v>10</v>
      </c>
    </row>
    <row r="169" spans="1:12" x14ac:dyDescent="0.2">
      <c r="A169" s="81" t="s">
        <v>784</v>
      </c>
      <c r="B169" s="82" t="s">
        <v>778</v>
      </c>
      <c r="C169" s="82">
        <v>2019</v>
      </c>
      <c r="D169" s="82">
        <v>1</v>
      </c>
      <c r="E169" s="82" t="s">
        <v>3</v>
      </c>
      <c r="F169" s="83">
        <v>3106.1170000000202</v>
      </c>
      <c r="G169" s="83"/>
      <c r="H169" s="84" t="str">
        <f>IF(LEN(E169)&gt;3,E169,PROPER(IF(LEN(E169)=3,VLOOKUP(E169,EU!$A$2:$C$243,3,0),VLOOKUP(E169,EU!$B$2:$C$243,2,0))))</f>
        <v>France</v>
      </c>
      <c r="I169" s="85" t="str">
        <f>IF(VLOOKUP(H169,EU!$C$2:$E$243,3,0)="","non EU",VLOOKUP(H169,EU!$C$2:$E$243,3,0))</f>
        <v>EU</v>
      </c>
      <c r="J169" s="83">
        <f>IF(I169="EU",-(F169-F169/(1+VLOOKUP($H169,EU!$C$2:$G$243,5,0))),0)</f>
        <v>-63.886833496572308</v>
      </c>
      <c r="K169" s="86">
        <v>2019</v>
      </c>
      <c r="L169" s="87">
        <v>10</v>
      </c>
    </row>
    <row r="170" spans="1:12" x14ac:dyDescent="0.2">
      <c r="A170" s="81" t="s">
        <v>784</v>
      </c>
      <c r="B170" s="82" t="s">
        <v>778</v>
      </c>
      <c r="C170" s="82">
        <v>2019</v>
      </c>
      <c r="D170" s="82">
        <v>1</v>
      </c>
      <c r="E170" s="82" t="s">
        <v>7</v>
      </c>
      <c r="F170" s="83">
        <v>5.230000000000004</v>
      </c>
      <c r="G170" s="83"/>
      <c r="H170" s="84" t="str">
        <f>IF(LEN(E170)&gt;3,E170,PROPER(IF(LEN(E170)=3,VLOOKUP(E170,EU!$A$2:$C$243,3,0),VLOOKUP(E170,EU!$B$2:$C$243,2,0))))</f>
        <v>Italy</v>
      </c>
      <c r="I170" s="85" t="str">
        <f>IF(VLOOKUP(H170,EU!$C$2:$E$243,3,0)="","non EU",VLOOKUP(H170,EU!$C$2:$E$243,3,0))</f>
        <v>EU</v>
      </c>
      <c r="J170" s="83">
        <f>IF(I170="EU",-(F170-F170/(1+VLOOKUP($H170,EU!$C$2:$G$243,5,0))),0)</f>
        <v>-0.20115384615384624</v>
      </c>
      <c r="K170" s="86">
        <v>2019</v>
      </c>
      <c r="L170" s="87">
        <v>10</v>
      </c>
    </row>
    <row r="171" spans="1:12" x14ac:dyDescent="0.2">
      <c r="A171" s="81" t="s">
        <v>784</v>
      </c>
      <c r="B171" s="82" t="s">
        <v>778</v>
      </c>
      <c r="C171" s="82">
        <v>2019</v>
      </c>
      <c r="D171" s="82">
        <v>2</v>
      </c>
      <c r="E171" s="82" t="s">
        <v>5</v>
      </c>
      <c r="F171" s="83">
        <v>3.5527136788005009E-15</v>
      </c>
      <c r="G171" s="83"/>
      <c r="H171" s="84" t="str">
        <f>IF(LEN(E171)&gt;3,E171,PROPER(IF(LEN(E171)=3,VLOOKUP(E171,EU!$A$2:$C$243,3,0),VLOOKUP(E171,EU!$B$2:$C$243,2,0))))</f>
        <v>Belgium</v>
      </c>
      <c r="I171" s="85" t="str">
        <f>IF(VLOOKUP(H171,EU!$C$2:$E$243,3,0)="","non EU",VLOOKUP(H171,EU!$C$2:$E$243,3,0))</f>
        <v>EU</v>
      </c>
      <c r="J171" s="83">
        <f>IF(I171="EU",-(F171-F171/(1+VLOOKUP($H171,EU!$C$2:$G$243,5,0))),0)</f>
        <v>-2.0109700068682116E-16</v>
      </c>
      <c r="K171" s="86">
        <v>2019</v>
      </c>
      <c r="L171" s="87">
        <v>10</v>
      </c>
    </row>
    <row r="172" spans="1:12" x14ac:dyDescent="0.2">
      <c r="A172" s="81" t="s">
        <v>784</v>
      </c>
      <c r="B172" s="82" t="s">
        <v>778</v>
      </c>
      <c r="C172" s="82">
        <v>2019</v>
      </c>
      <c r="D172" s="82">
        <v>2</v>
      </c>
      <c r="E172" s="82" t="s">
        <v>1</v>
      </c>
      <c r="F172" s="83">
        <v>1.7763568394002505E-15</v>
      </c>
      <c r="G172" s="83"/>
      <c r="H172" s="84" t="str">
        <f>IF(LEN(E172)&gt;3,E172,PROPER(IF(LEN(E172)=3,VLOOKUP(E172,EU!$A$2:$C$243,3,0),VLOOKUP(E172,EU!$B$2:$C$243,2,0))))</f>
        <v>Switzerland</v>
      </c>
      <c r="I172" s="85" t="str">
        <f>IF(VLOOKUP(H172,EU!$C$2:$E$243,3,0)="","non EU",VLOOKUP(H172,EU!$C$2:$E$243,3,0))</f>
        <v>non EU</v>
      </c>
      <c r="J172" s="83">
        <f>IF(I172="EU",-(F172-F172/(1+VLOOKUP($H172,EU!$C$2:$G$243,5,0))),0)</f>
        <v>0</v>
      </c>
      <c r="K172" s="86">
        <v>2019</v>
      </c>
      <c r="L172" s="87">
        <v>10</v>
      </c>
    </row>
    <row r="173" spans="1:12" x14ac:dyDescent="0.2">
      <c r="A173" s="81" t="s">
        <v>784</v>
      </c>
      <c r="B173" s="82" t="s">
        <v>778</v>
      </c>
      <c r="C173" s="82">
        <v>2019</v>
      </c>
      <c r="D173" s="82">
        <v>2</v>
      </c>
      <c r="E173" s="82" t="s">
        <v>3</v>
      </c>
      <c r="F173" s="83">
        <v>-1.6052581486292183E-10</v>
      </c>
      <c r="G173" s="83"/>
      <c r="H173" s="84" t="str">
        <f>IF(LEN(E173)&gt;3,E173,PROPER(IF(LEN(E173)=3,VLOOKUP(E173,EU!$A$2:$C$243,3,0),VLOOKUP(E173,EU!$B$2:$C$243,2,0))))</f>
        <v>France</v>
      </c>
      <c r="I173" s="85" t="str">
        <f>IF(VLOOKUP(H173,EU!$C$2:$E$243,3,0)="","non EU",VLOOKUP(H173,EU!$C$2:$E$243,3,0))</f>
        <v>EU</v>
      </c>
      <c r="J173" s="83">
        <f>IF(I173="EU",-(F173-F173/(1+VLOOKUP($H173,EU!$C$2:$G$243,5,0))),0)</f>
        <v>3.3017062802363776E-12</v>
      </c>
      <c r="K173" s="86">
        <v>2019</v>
      </c>
      <c r="L173" s="87">
        <v>10</v>
      </c>
    </row>
    <row r="174" spans="1:12" x14ac:dyDescent="0.2">
      <c r="A174" s="81" t="s">
        <v>784</v>
      </c>
      <c r="B174" s="82" t="s">
        <v>778</v>
      </c>
      <c r="C174" s="82">
        <v>2019</v>
      </c>
      <c r="D174" s="82">
        <v>2</v>
      </c>
      <c r="E174" s="82" t="s">
        <v>11</v>
      </c>
      <c r="F174" s="83">
        <v>5.5511151231257827E-17</v>
      </c>
      <c r="G174" s="83"/>
      <c r="H174" s="84" t="str">
        <f>IF(LEN(E174)&gt;3,E174,PROPER(IF(LEN(E174)=3,VLOOKUP(E174,EU!$A$2:$C$243,3,0),VLOOKUP(E174,EU!$B$2:$C$243,2,0))))</f>
        <v>Portugal</v>
      </c>
      <c r="I174" s="85" t="str">
        <f>IF(VLOOKUP(H174,EU!$C$2:$E$243,3,0)="","non EU",VLOOKUP(H174,EU!$C$2:$E$243,3,0))</f>
        <v>EU</v>
      </c>
      <c r="J174" s="83">
        <f>IF(I174="EU",-(F174-F174/(1+VLOOKUP($H174,EU!$C$2:$G$243,5,0))),0)</f>
        <v>-3.1421406357315806E-18</v>
      </c>
      <c r="K174" s="86">
        <v>2019</v>
      </c>
      <c r="L174" s="87">
        <v>10</v>
      </c>
    </row>
    <row r="175" spans="1:12" x14ac:dyDescent="0.2">
      <c r="A175" s="81" t="s">
        <v>784</v>
      </c>
      <c r="B175" s="82" t="s">
        <v>778</v>
      </c>
      <c r="C175" s="82">
        <v>2019</v>
      </c>
      <c r="D175" s="82">
        <v>3</v>
      </c>
      <c r="E175" s="82" t="s">
        <v>1</v>
      </c>
      <c r="F175" s="83">
        <v>8.7750000000000199</v>
      </c>
      <c r="G175" s="83"/>
      <c r="H175" s="84" t="str">
        <f>IF(LEN(E175)&gt;3,E175,PROPER(IF(LEN(E175)=3,VLOOKUP(E175,EU!$A$2:$C$243,3,0),VLOOKUP(E175,EU!$B$2:$C$243,2,0))))</f>
        <v>Switzerland</v>
      </c>
      <c r="I175" s="85" t="str">
        <f>IF(VLOOKUP(H175,EU!$C$2:$E$243,3,0)="","non EU",VLOOKUP(H175,EU!$C$2:$E$243,3,0))</f>
        <v>non EU</v>
      </c>
      <c r="J175" s="83">
        <f>IF(I175="EU",-(F175-F175/(1+VLOOKUP($H175,EU!$C$2:$G$243,5,0))),0)</f>
        <v>0</v>
      </c>
      <c r="K175" s="86">
        <v>2019</v>
      </c>
      <c r="L175" s="87">
        <v>10</v>
      </c>
    </row>
    <row r="176" spans="1:12" x14ac:dyDescent="0.2">
      <c r="A176" s="81" t="s">
        <v>784</v>
      </c>
      <c r="B176" s="82" t="s">
        <v>778</v>
      </c>
      <c r="C176" s="82">
        <v>2019</v>
      </c>
      <c r="D176" s="82">
        <v>3</v>
      </c>
      <c r="E176" s="82" t="s">
        <v>3</v>
      </c>
      <c r="F176" s="83">
        <v>1969.0909999998985</v>
      </c>
      <c r="G176" s="83"/>
      <c r="H176" s="84" t="str">
        <f>IF(LEN(E176)&gt;3,E176,PROPER(IF(LEN(E176)=3,VLOOKUP(E176,EU!$A$2:$C$243,3,0),VLOOKUP(E176,EU!$B$2:$C$243,2,0))))</f>
        <v>France</v>
      </c>
      <c r="I176" s="85" t="str">
        <f>IF(VLOOKUP(H176,EU!$C$2:$E$243,3,0)="","non EU",VLOOKUP(H176,EU!$C$2:$E$243,3,0))</f>
        <v>EU</v>
      </c>
      <c r="J176" s="83">
        <f>IF(I176="EU",-(F176-F176/(1+VLOOKUP($H176,EU!$C$2:$G$243,5,0))),0)</f>
        <v>-40.500402546520718</v>
      </c>
      <c r="K176" s="86">
        <v>2019</v>
      </c>
      <c r="L176" s="87">
        <v>10</v>
      </c>
    </row>
    <row r="177" spans="1:12" x14ac:dyDescent="0.2">
      <c r="A177" s="81" t="s">
        <v>784</v>
      </c>
      <c r="B177" s="82" t="s">
        <v>778</v>
      </c>
      <c r="C177" s="82">
        <v>2019</v>
      </c>
      <c r="D177" s="82">
        <v>3</v>
      </c>
      <c r="E177" s="82" t="s">
        <v>7</v>
      </c>
      <c r="F177" s="83">
        <v>0.39000000000000012</v>
      </c>
      <c r="G177" s="83"/>
      <c r="H177" s="84" t="str">
        <f>IF(LEN(E177)&gt;3,E177,PROPER(IF(LEN(E177)=3,VLOOKUP(E177,EU!$A$2:$C$243,3,0),VLOOKUP(E177,EU!$B$2:$C$243,2,0))))</f>
        <v>Italy</v>
      </c>
      <c r="I177" s="85" t="str">
        <f>IF(VLOOKUP(H177,EU!$C$2:$E$243,3,0)="","non EU",VLOOKUP(H177,EU!$C$2:$E$243,3,0))</f>
        <v>EU</v>
      </c>
      <c r="J177" s="83">
        <f>IF(I177="EU",-(F177-F177/(1+VLOOKUP($H177,EU!$C$2:$G$243,5,0))),0)</f>
        <v>-1.5000000000000013E-2</v>
      </c>
      <c r="K177" s="86">
        <v>2019</v>
      </c>
      <c r="L177" s="87">
        <v>10</v>
      </c>
    </row>
    <row r="178" spans="1:12" x14ac:dyDescent="0.2">
      <c r="A178" s="81" t="s">
        <v>784</v>
      </c>
      <c r="B178" s="82" t="s">
        <v>778</v>
      </c>
      <c r="C178" s="82">
        <v>2019</v>
      </c>
      <c r="D178" s="82">
        <v>3</v>
      </c>
      <c r="E178" s="82" t="s">
        <v>11</v>
      </c>
      <c r="F178" s="83">
        <v>4.980000000000004</v>
      </c>
      <c r="G178" s="83"/>
      <c r="H178" s="84" t="str">
        <f>IF(LEN(E178)&gt;3,E178,PROPER(IF(LEN(E178)=3,VLOOKUP(E178,EU!$A$2:$C$243,3,0),VLOOKUP(E178,EU!$B$2:$C$243,2,0))))</f>
        <v>Portugal</v>
      </c>
      <c r="I178" s="85" t="str">
        <f>IF(VLOOKUP(H178,EU!$C$2:$E$243,3,0)="","non EU",VLOOKUP(H178,EU!$C$2:$E$243,3,0))</f>
        <v>EU</v>
      </c>
      <c r="J178" s="83">
        <f>IF(I178="EU",-(F178-F178/(1+VLOOKUP($H178,EU!$C$2:$G$243,5,0))),0)</f>
        <v>-0.28188679245283055</v>
      </c>
      <c r="K178" s="86">
        <v>2019</v>
      </c>
      <c r="L178" s="87">
        <v>10</v>
      </c>
    </row>
    <row r="179" spans="1:12" x14ac:dyDescent="0.2">
      <c r="A179" s="81" t="s">
        <v>784</v>
      </c>
      <c r="B179" s="82" t="s">
        <v>778</v>
      </c>
      <c r="C179" s="82">
        <v>2019</v>
      </c>
      <c r="D179" s="82">
        <v>4</v>
      </c>
      <c r="E179" s="82" t="s">
        <v>3</v>
      </c>
      <c r="F179" s="83">
        <v>-3.2741809263825417E-11</v>
      </c>
      <c r="G179" s="83"/>
      <c r="H179" s="84" t="str">
        <f>IF(LEN(E179)&gt;3,E179,PROPER(IF(LEN(E179)=3,VLOOKUP(E179,EU!$A$2:$C$243,3,0),VLOOKUP(E179,EU!$B$2:$C$243,2,0))))</f>
        <v>France</v>
      </c>
      <c r="I179" s="85" t="str">
        <f>IF(VLOOKUP(H179,EU!$C$2:$E$243,3,0)="","non EU",VLOOKUP(H179,EU!$C$2:$E$243,3,0))</f>
        <v>EU</v>
      </c>
      <c r="J179" s="83">
        <f>IF(I179="EU",-(F179-F179/(1+VLOOKUP($H179,EU!$C$2:$G$243,5,0))),0)</f>
        <v>6.7343584186124761E-13</v>
      </c>
      <c r="K179" s="86">
        <v>2019</v>
      </c>
      <c r="L179" s="87">
        <v>10</v>
      </c>
    </row>
    <row r="180" spans="1:12" x14ac:dyDescent="0.2">
      <c r="A180" s="81" t="s">
        <v>784</v>
      </c>
      <c r="B180" s="82" t="s">
        <v>778</v>
      </c>
      <c r="C180" s="82">
        <v>2019</v>
      </c>
      <c r="D180" s="82">
        <v>4</v>
      </c>
      <c r="E180" s="82" t="s">
        <v>7</v>
      </c>
      <c r="F180" s="83">
        <v>-1.4210854715202004E-14</v>
      </c>
      <c r="G180" s="83"/>
      <c r="H180" s="84" t="str">
        <f>IF(LEN(E180)&gt;3,E180,PROPER(IF(LEN(E180)=3,VLOOKUP(E180,EU!$A$2:$C$243,3,0),VLOOKUP(E180,EU!$B$2:$C$243,2,0))))</f>
        <v>Italy</v>
      </c>
      <c r="I180" s="85" t="str">
        <f>IF(VLOOKUP(H180,EU!$C$2:$E$243,3,0)="","non EU",VLOOKUP(H180,EU!$C$2:$E$243,3,0))</f>
        <v>EU</v>
      </c>
      <c r="J180" s="83">
        <f>IF(I180="EU",-(F180-F180/(1+VLOOKUP($H180,EU!$C$2:$G$243,5,0))),0)</f>
        <v>5.4657133520007828E-16</v>
      </c>
      <c r="K180" s="86">
        <v>2019</v>
      </c>
      <c r="L180" s="87">
        <v>10</v>
      </c>
    </row>
    <row r="181" spans="1:12" x14ac:dyDescent="0.2">
      <c r="A181" s="81" t="s">
        <v>784</v>
      </c>
      <c r="B181" s="82" t="s">
        <v>778</v>
      </c>
      <c r="C181" s="82">
        <v>2019</v>
      </c>
      <c r="D181" s="82">
        <v>5</v>
      </c>
      <c r="E181" s="82" t="s">
        <v>1</v>
      </c>
      <c r="F181" s="83">
        <v>1.4210854715202004E-14</v>
      </c>
      <c r="G181" s="83"/>
      <c r="H181" s="84" t="str">
        <f>IF(LEN(E181)&gt;3,E181,PROPER(IF(LEN(E181)=3,VLOOKUP(E181,EU!$A$2:$C$243,3,0),VLOOKUP(E181,EU!$B$2:$C$243,2,0))))</f>
        <v>Switzerland</v>
      </c>
      <c r="I181" s="85" t="str">
        <f>IF(VLOOKUP(H181,EU!$C$2:$E$243,3,0)="","non EU",VLOOKUP(H181,EU!$C$2:$E$243,3,0))</f>
        <v>non EU</v>
      </c>
      <c r="J181" s="83">
        <f>IF(I181="EU",-(F181-F181/(1+VLOOKUP($H181,EU!$C$2:$G$243,5,0))),0)</f>
        <v>0</v>
      </c>
      <c r="K181" s="86">
        <v>2019</v>
      </c>
      <c r="L181" s="87">
        <v>10</v>
      </c>
    </row>
    <row r="182" spans="1:12" x14ac:dyDescent="0.2">
      <c r="A182" s="81" t="s">
        <v>784</v>
      </c>
      <c r="B182" s="82" t="s">
        <v>778</v>
      </c>
      <c r="C182" s="82">
        <v>2019</v>
      </c>
      <c r="D182" s="82">
        <v>5</v>
      </c>
      <c r="E182" s="82" t="s">
        <v>3</v>
      </c>
      <c r="F182" s="83">
        <v>3.8198777474462986E-11</v>
      </c>
      <c r="G182" s="83"/>
      <c r="H182" s="84" t="str">
        <f>IF(LEN(E182)&gt;3,E182,PROPER(IF(LEN(E182)=3,VLOOKUP(E182,EU!$A$2:$C$243,3,0),VLOOKUP(E182,EU!$B$2:$C$243,2,0))))</f>
        <v>France</v>
      </c>
      <c r="I182" s="85" t="str">
        <f>IF(VLOOKUP(H182,EU!$C$2:$E$243,3,0)="","non EU",VLOOKUP(H182,EU!$C$2:$E$243,3,0))</f>
        <v>EU</v>
      </c>
      <c r="J182" s="83">
        <f>IF(I182="EU",-(F182-F182/(1+VLOOKUP($H182,EU!$C$2:$G$243,5,0))),0)</f>
        <v>-7.8567514883811898E-13</v>
      </c>
      <c r="K182" s="86">
        <v>2019</v>
      </c>
      <c r="L182" s="87">
        <v>10</v>
      </c>
    </row>
    <row r="183" spans="1:12" x14ac:dyDescent="0.2">
      <c r="A183" s="81" t="s">
        <v>784</v>
      </c>
      <c r="B183" s="82" t="s">
        <v>778</v>
      </c>
      <c r="C183" s="82">
        <v>2019</v>
      </c>
      <c r="D183" s="82">
        <v>6</v>
      </c>
      <c r="E183" s="82" t="s">
        <v>1</v>
      </c>
      <c r="F183" s="83">
        <v>-14.370000000000005</v>
      </c>
      <c r="G183" s="83"/>
      <c r="H183" s="84" t="str">
        <f>IF(LEN(E183)&gt;3,E183,PROPER(IF(LEN(E183)=3,VLOOKUP(E183,EU!$A$2:$C$243,3,0),VLOOKUP(E183,EU!$B$2:$C$243,2,0))))</f>
        <v>Switzerland</v>
      </c>
      <c r="I183" s="85" t="str">
        <f>IF(VLOOKUP(H183,EU!$C$2:$E$243,3,0)="","non EU",VLOOKUP(H183,EU!$C$2:$E$243,3,0))</f>
        <v>non EU</v>
      </c>
      <c r="J183" s="83">
        <f>IF(I183="EU",-(F183-F183/(1+VLOOKUP($H183,EU!$C$2:$G$243,5,0))),0)</f>
        <v>0</v>
      </c>
      <c r="K183" s="86">
        <v>2019</v>
      </c>
      <c r="L183" s="87">
        <v>10</v>
      </c>
    </row>
    <row r="184" spans="1:12" x14ac:dyDescent="0.2">
      <c r="A184" s="81" t="s">
        <v>784</v>
      </c>
      <c r="B184" s="82" t="s">
        <v>778</v>
      </c>
      <c r="C184" s="82">
        <v>2019</v>
      </c>
      <c r="D184" s="82">
        <v>6</v>
      </c>
      <c r="E184" s="82" t="s">
        <v>3</v>
      </c>
      <c r="F184" s="83">
        <v>-1368.4499999999916</v>
      </c>
      <c r="G184" s="83"/>
      <c r="H184" s="84" t="str">
        <f>IF(LEN(E184)&gt;3,E184,PROPER(IF(LEN(E184)=3,VLOOKUP(E184,EU!$A$2:$C$243,3,0),VLOOKUP(E184,EU!$B$2:$C$243,2,0))))</f>
        <v>France</v>
      </c>
      <c r="I184" s="85" t="str">
        <f>IF(VLOOKUP(H184,EU!$C$2:$E$243,3,0)="","non EU",VLOOKUP(H184,EU!$C$2:$E$243,3,0))</f>
        <v>EU</v>
      </c>
      <c r="J184" s="83">
        <f>IF(I184="EU",-(F184-F184/(1+VLOOKUP($H184,EU!$C$2:$G$243,5,0))),0)</f>
        <v>28.146376101860596</v>
      </c>
      <c r="K184" s="86">
        <v>2019</v>
      </c>
      <c r="L184" s="87">
        <v>10</v>
      </c>
    </row>
    <row r="185" spans="1:12" x14ac:dyDescent="0.2">
      <c r="A185" s="81" t="s">
        <v>784</v>
      </c>
      <c r="B185" s="82" t="s">
        <v>778</v>
      </c>
      <c r="C185" s="82">
        <v>2019</v>
      </c>
      <c r="D185" s="82">
        <v>6</v>
      </c>
      <c r="E185" s="82" t="s">
        <v>7</v>
      </c>
      <c r="F185" s="83">
        <v>-0.19499999999999318</v>
      </c>
      <c r="G185" s="83"/>
      <c r="H185" s="84" t="str">
        <f>IF(LEN(E185)&gt;3,E185,PROPER(IF(LEN(E185)=3,VLOOKUP(E185,EU!$A$2:$C$243,3,0),VLOOKUP(E185,EU!$B$2:$C$243,2,0))))</f>
        <v>Italy</v>
      </c>
      <c r="I185" s="85" t="str">
        <f>IF(VLOOKUP(H185,EU!$C$2:$E$243,3,0)="","non EU",VLOOKUP(H185,EU!$C$2:$E$243,3,0))</f>
        <v>EU</v>
      </c>
      <c r="J185" s="83">
        <f>IF(I185="EU",-(F185-F185/(1+VLOOKUP($H185,EU!$C$2:$G$243,5,0))),0)</f>
        <v>7.4999999999997569E-3</v>
      </c>
      <c r="K185" s="86">
        <v>2019</v>
      </c>
      <c r="L185" s="87">
        <v>10</v>
      </c>
    </row>
    <row r="186" spans="1:12" x14ac:dyDescent="0.2">
      <c r="A186" s="81" t="s">
        <v>784</v>
      </c>
      <c r="B186" s="82" t="s">
        <v>778</v>
      </c>
      <c r="C186" s="82">
        <v>2019</v>
      </c>
      <c r="D186" s="82">
        <v>6</v>
      </c>
      <c r="E186" s="82" t="s">
        <v>5</v>
      </c>
      <c r="F186" s="83">
        <v>-10.545000000000002</v>
      </c>
      <c r="G186" s="83"/>
      <c r="H186" s="84" t="str">
        <f>IF(LEN(E186)&gt;3,E186,PROPER(IF(LEN(E186)=3,VLOOKUP(E186,EU!$A$2:$C$243,3,0),VLOOKUP(E186,EU!$B$2:$C$243,2,0))))</f>
        <v>Belgium</v>
      </c>
      <c r="I186" s="85" t="str">
        <f>IF(VLOOKUP(H186,EU!$C$2:$E$243,3,0)="","non EU",VLOOKUP(H186,EU!$C$2:$E$243,3,0))</f>
        <v>EU</v>
      </c>
      <c r="J186" s="83">
        <f>IF(I186="EU",-(F186-F186/(1+VLOOKUP($H186,EU!$C$2:$G$243,5,0))),0)</f>
        <v>0.59688679245283005</v>
      </c>
      <c r="K186" s="86">
        <v>2019</v>
      </c>
      <c r="L186" s="87">
        <v>10</v>
      </c>
    </row>
    <row r="187" spans="1:12" x14ac:dyDescent="0.2">
      <c r="A187" s="81" t="s">
        <v>784</v>
      </c>
      <c r="B187" s="82" t="s">
        <v>778</v>
      </c>
      <c r="C187" s="82">
        <v>2019</v>
      </c>
      <c r="D187" s="82">
        <v>7</v>
      </c>
      <c r="E187" s="82" t="s">
        <v>1</v>
      </c>
      <c r="F187" s="83">
        <v>-28.545000000000005</v>
      </c>
      <c r="G187" s="83"/>
      <c r="H187" s="84" t="str">
        <f>IF(LEN(E187)&gt;3,E187,PROPER(IF(LEN(E187)=3,VLOOKUP(E187,EU!$A$2:$C$243,3,0),VLOOKUP(E187,EU!$B$2:$C$243,2,0))))</f>
        <v>Switzerland</v>
      </c>
      <c r="I187" s="85" t="str">
        <f>IF(VLOOKUP(H187,EU!$C$2:$E$243,3,0)="","non EU",VLOOKUP(H187,EU!$C$2:$E$243,3,0))</f>
        <v>non EU</v>
      </c>
      <c r="J187" s="83">
        <f>IF(I187="EU",-(F187-F187/(1+VLOOKUP($H187,EU!$C$2:$G$243,5,0))),0)</f>
        <v>0</v>
      </c>
      <c r="K187" s="86">
        <v>2019</v>
      </c>
      <c r="L187" s="87">
        <v>10</v>
      </c>
    </row>
    <row r="188" spans="1:12" x14ac:dyDescent="0.2">
      <c r="A188" s="81" t="s">
        <v>784</v>
      </c>
      <c r="B188" s="82" t="s">
        <v>778</v>
      </c>
      <c r="C188" s="82">
        <v>2019</v>
      </c>
      <c r="D188" s="82">
        <v>7</v>
      </c>
      <c r="E188" s="82" t="s">
        <v>3</v>
      </c>
      <c r="F188" s="83">
        <v>-3054.8170000000546</v>
      </c>
      <c r="G188" s="83"/>
      <c r="H188" s="84" t="str">
        <f>IF(LEN(E188)&gt;3,E188,PROPER(IF(LEN(E188)=3,VLOOKUP(E188,EU!$A$2:$C$243,3,0),VLOOKUP(E188,EU!$B$2:$C$243,2,0))))</f>
        <v>France</v>
      </c>
      <c r="I188" s="85" t="str">
        <f>IF(VLOOKUP(H188,EU!$C$2:$E$243,3,0)="","non EU",VLOOKUP(H188,EU!$C$2:$E$243,3,0))</f>
        <v>EU</v>
      </c>
      <c r="J188" s="83">
        <f>IF(I188="EU",-(F188-F188/(1+VLOOKUP($H188,EU!$C$2:$G$243,5,0))),0)</f>
        <v>62.831691478942957</v>
      </c>
      <c r="K188" s="86">
        <v>2019</v>
      </c>
      <c r="L188" s="87">
        <v>10</v>
      </c>
    </row>
    <row r="189" spans="1:12" x14ac:dyDescent="0.2">
      <c r="A189" s="81" t="s">
        <v>784</v>
      </c>
      <c r="B189" s="82" t="s">
        <v>778</v>
      </c>
      <c r="C189" s="82">
        <v>2019</v>
      </c>
      <c r="D189" s="82">
        <v>7</v>
      </c>
      <c r="E189" s="82" t="s">
        <v>11</v>
      </c>
      <c r="F189" s="83">
        <v>-0.25</v>
      </c>
      <c r="G189" s="83"/>
      <c r="H189" s="84" t="str">
        <f>IF(LEN(E189)&gt;3,E189,PROPER(IF(LEN(E189)=3,VLOOKUP(E189,EU!$A$2:$C$243,3,0),VLOOKUP(E189,EU!$B$2:$C$243,2,0))))</f>
        <v>Portugal</v>
      </c>
      <c r="I189" s="85" t="str">
        <f>IF(VLOOKUP(H189,EU!$C$2:$E$243,3,0)="","non EU",VLOOKUP(H189,EU!$C$2:$E$243,3,0))</f>
        <v>EU</v>
      </c>
      <c r="J189" s="83">
        <f>IF(I189="EU",-(F189-F189/(1+VLOOKUP($H189,EU!$C$2:$G$243,5,0))),0)</f>
        <v>1.415094339622644E-2</v>
      </c>
      <c r="K189" s="86">
        <v>2019</v>
      </c>
      <c r="L189" s="87">
        <v>10</v>
      </c>
    </row>
    <row r="190" spans="1:12" x14ac:dyDescent="0.2">
      <c r="A190" s="81" t="s">
        <v>784</v>
      </c>
      <c r="B190" s="82" t="s">
        <v>778</v>
      </c>
      <c r="C190" s="82">
        <v>2019</v>
      </c>
      <c r="D190" s="82">
        <v>7</v>
      </c>
      <c r="E190" s="82" t="s">
        <v>5</v>
      </c>
      <c r="F190" s="83">
        <v>-10.155000000000001</v>
      </c>
      <c r="G190" s="83"/>
      <c r="H190" s="84" t="str">
        <f>IF(LEN(E190)&gt;3,E190,PROPER(IF(LEN(E190)=3,VLOOKUP(E190,EU!$A$2:$C$243,3,0),VLOOKUP(E190,EU!$B$2:$C$243,2,0))))</f>
        <v>Belgium</v>
      </c>
      <c r="I190" s="85" t="str">
        <f>IF(VLOOKUP(H190,EU!$C$2:$E$243,3,0)="","non EU",VLOOKUP(H190,EU!$C$2:$E$243,3,0))</f>
        <v>EU</v>
      </c>
      <c r="J190" s="83">
        <f>IF(I190="EU",-(F190-F190/(1+VLOOKUP($H190,EU!$C$2:$G$243,5,0))),0)</f>
        <v>0.57481132075471741</v>
      </c>
      <c r="K190" s="86">
        <v>2019</v>
      </c>
      <c r="L190" s="87">
        <v>10</v>
      </c>
    </row>
    <row r="191" spans="1:12" x14ac:dyDescent="0.2">
      <c r="A191" s="81" t="s">
        <v>784</v>
      </c>
      <c r="B191" s="82" t="s">
        <v>778</v>
      </c>
      <c r="C191" s="82">
        <v>2019</v>
      </c>
      <c r="D191" s="82">
        <v>7</v>
      </c>
      <c r="E191" s="82" t="s">
        <v>7</v>
      </c>
      <c r="F191" s="83">
        <v>-4.9800000000000004</v>
      </c>
      <c r="G191" s="83"/>
      <c r="H191" s="84" t="str">
        <f>IF(LEN(E191)&gt;3,E191,PROPER(IF(LEN(E191)=3,VLOOKUP(E191,EU!$A$2:$C$243,3,0),VLOOKUP(E191,EU!$B$2:$C$243,2,0))))</f>
        <v>Italy</v>
      </c>
      <c r="I191" s="85" t="str">
        <f>IF(VLOOKUP(H191,EU!$C$2:$E$243,3,0)="","non EU",VLOOKUP(H191,EU!$C$2:$E$243,3,0))</f>
        <v>EU</v>
      </c>
      <c r="J191" s="83">
        <f>IF(I191="EU",-(F191-F191/(1+VLOOKUP($H191,EU!$C$2:$G$243,5,0))),0)</f>
        <v>0.1915384615384621</v>
      </c>
      <c r="K191" s="86">
        <v>2019</v>
      </c>
      <c r="L191" s="87">
        <v>10</v>
      </c>
    </row>
    <row r="192" spans="1:12" x14ac:dyDescent="0.2">
      <c r="A192" s="81" t="s">
        <v>784</v>
      </c>
      <c r="B192" s="82" t="s">
        <v>778</v>
      </c>
      <c r="C192" s="82">
        <v>2019</v>
      </c>
      <c r="D192" s="82">
        <v>8</v>
      </c>
      <c r="E192" s="82" t="s">
        <v>1</v>
      </c>
      <c r="F192" s="83">
        <v>-0.25</v>
      </c>
      <c r="G192" s="83"/>
      <c r="H192" s="84" t="str">
        <f>IF(LEN(E192)&gt;3,E192,PROPER(IF(LEN(E192)=3,VLOOKUP(E192,EU!$A$2:$C$243,3,0),VLOOKUP(E192,EU!$B$2:$C$243,2,0))))</f>
        <v>Switzerland</v>
      </c>
      <c r="I192" s="85" t="str">
        <f>IF(VLOOKUP(H192,EU!$C$2:$E$243,3,0)="","non EU",VLOOKUP(H192,EU!$C$2:$E$243,3,0))</f>
        <v>non EU</v>
      </c>
      <c r="J192" s="83">
        <f>IF(I192="EU",-(F192-F192/(1+VLOOKUP($H192,EU!$C$2:$G$243,5,0))),0)</f>
        <v>0</v>
      </c>
      <c r="K192" s="86">
        <v>2019</v>
      </c>
      <c r="L192" s="87">
        <v>10</v>
      </c>
    </row>
    <row r="193" spans="1:12" x14ac:dyDescent="0.2">
      <c r="A193" s="81" t="s">
        <v>784</v>
      </c>
      <c r="B193" s="82" t="s">
        <v>778</v>
      </c>
      <c r="C193" s="82">
        <v>2019</v>
      </c>
      <c r="D193" s="82">
        <v>8</v>
      </c>
      <c r="E193" s="82" t="s">
        <v>3</v>
      </c>
      <c r="F193" s="83">
        <v>-169.80000000002292</v>
      </c>
      <c r="G193" s="83"/>
      <c r="H193" s="84" t="str">
        <f>IF(LEN(E193)&gt;3,E193,PROPER(IF(LEN(E193)=3,VLOOKUP(E193,EU!$A$2:$C$243,3,0),VLOOKUP(E193,EU!$B$2:$C$243,2,0))))</f>
        <v>France</v>
      </c>
      <c r="I193" s="85" t="str">
        <f>IF(VLOOKUP(H193,EU!$C$2:$E$243,3,0)="","non EU",VLOOKUP(H193,EU!$C$2:$E$243,3,0))</f>
        <v>EU</v>
      </c>
      <c r="J193" s="83">
        <f>IF(I193="EU",-(F193-F193/(1+VLOOKUP($H193,EU!$C$2:$G$243,5,0))),0)</f>
        <v>3.4924583741434674</v>
      </c>
      <c r="K193" s="86">
        <v>2019</v>
      </c>
      <c r="L193" s="87">
        <v>10</v>
      </c>
    </row>
    <row r="194" spans="1:12" x14ac:dyDescent="0.2">
      <c r="A194" s="81" t="s">
        <v>784</v>
      </c>
      <c r="B194" s="82" t="s">
        <v>778</v>
      </c>
      <c r="C194" s="82">
        <v>2019</v>
      </c>
      <c r="D194" s="82">
        <v>9</v>
      </c>
      <c r="E194" s="82" t="s">
        <v>3</v>
      </c>
      <c r="F194" s="83">
        <v>3193.6050000000068</v>
      </c>
      <c r="G194" s="83"/>
      <c r="H194" s="84" t="str">
        <f>IF(LEN(E194)&gt;3,E194,PROPER(IF(LEN(E194)=3,VLOOKUP(E194,EU!$A$2:$C$243,3,0),VLOOKUP(E194,EU!$B$2:$C$243,2,0))))</f>
        <v>France</v>
      </c>
      <c r="I194" s="85" t="str">
        <f>IF(VLOOKUP(H194,EU!$C$2:$E$243,3,0)="","non EU",VLOOKUP(H194,EU!$C$2:$E$243,3,0))</f>
        <v>EU</v>
      </c>
      <c r="J194" s="83">
        <f>IF(I194="EU",-(F194-F194/(1+VLOOKUP($H194,EU!$C$2:$G$243,5,0))),0)</f>
        <v>-65.686292850146856</v>
      </c>
      <c r="K194" s="86">
        <v>2019</v>
      </c>
      <c r="L194" s="87">
        <v>10</v>
      </c>
    </row>
    <row r="195" spans="1:12" x14ac:dyDescent="0.2">
      <c r="A195" s="81" t="s">
        <v>784</v>
      </c>
      <c r="B195" s="82" t="s">
        <v>778</v>
      </c>
      <c r="C195" s="82">
        <v>2019</v>
      </c>
      <c r="D195" s="82">
        <v>10</v>
      </c>
      <c r="E195" s="82" t="s">
        <v>3</v>
      </c>
      <c r="F195" s="83">
        <v>6236.1590000000206</v>
      </c>
      <c r="G195" s="83"/>
      <c r="H195" s="84" t="str">
        <f>IF(LEN(E195)&gt;3,E195,PROPER(IF(LEN(E195)=3,VLOOKUP(E195,EU!$A$2:$C$243,3,0),VLOOKUP(E195,EU!$B$2:$C$243,2,0))))</f>
        <v>France</v>
      </c>
      <c r="I195" s="85" t="str">
        <f>IF(VLOOKUP(H195,EU!$C$2:$E$243,3,0)="","non EU",VLOOKUP(H195,EU!$C$2:$E$243,3,0))</f>
        <v>EU</v>
      </c>
      <c r="J195" s="83">
        <f>IF(I195="EU",-(F195-F195/(1+VLOOKUP($H195,EU!$C$2:$G$243,5,0))),0)</f>
        <v>-128.26575808031339</v>
      </c>
      <c r="K195" s="86">
        <v>2019</v>
      </c>
      <c r="L195" s="87">
        <v>10</v>
      </c>
    </row>
    <row r="196" spans="1:12" x14ac:dyDescent="0.2">
      <c r="A196" s="81" t="s">
        <v>784</v>
      </c>
      <c r="B196" s="82" t="s">
        <v>778</v>
      </c>
      <c r="C196" s="82">
        <v>2019</v>
      </c>
      <c r="D196" s="82">
        <v>4</v>
      </c>
      <c r="E196" s="82" t="s">
        <v>1</v>
      </c>
      <c r="F196" s="83">
        <v>8.5799999999999983</v>
      </c>
      <c r="G196" s="83"/>
      <c r="H196" s="84" t="str">
        <f>IF(LEN(E196)&gt;3,E196,PROPER(IF(LEN(E196)=3,VLOOKUP(E196,EU!$A$2:$C$243,3,0),VLOOKUP(E196,EU!$B$2:$C$243,2,0))))</f>
        <v>Switzerland</v>
      </c>
      <c r="I196" s="85" t="str">
        <f>IF(VLOOKUP(H196,EU!$C$2:$E$243,3,0)="","non EU",VLOOKUP(H196,EU!$C$2:$E$243,3,0))</f>
        <v>non EU</v>
      </c>
      <c r="J196" s="83">
        <f>IF(I196="EU",-(F196-F196/(1+VLOOKUP($H196,EU!$C$2:$G$243,5,0))),0)</f>
        <v>0</v>
      </c>
      <c r="K196" s="86">
        <v>2019</v>
      </c>
      <c r="L196" s="87">
        <v>11</v>
      </c>
    </row>
    <row r="197" spans="1:12" x14ac:dyDescent="0.2">
      <c r="A197" s="81" t="s">
        <v>784</v>
      </c>
      <c r="B197" s="82" t="s">
        <v>778</v>
      </c>
      <c r="C197" s="82">
        <v>2019</v>
      </c>
      <c r="D197" s="82">
        <v>4</v>
      </c>
      <c r="E197" s="82" t="s">
        <v>3</v>
      </c>
      <c r="F197" s="83">
        <v>1568.4859999999899</v>
      </c>
      <c r="G197" s="83"/>
      <c r="H197" s="84" t="str">
        <f>IF(LEN(E197)&gt;3,E197,PROPER(IF(LEN(E197)=3,VLOOKUP(E197,EU!$A$2:$C$243,3,0),VLOOKUP(E197,EU!$B$2:$C$243,2,0))))</f>
        <v>France</v>
      </c>
      <c r="I197" s="85" t="str">
        <f>IF(VLOOKUP(H197,EU!$C$2:$E$243,3,0)="","non EU",VLOOKUP(H197,EU!$C$2:$E$243,3,0))</f>
        <v>EU</v>
      </c>
      <c r="J197" s="83">
        <f>IF(I197="EU",-(F197-F197/(1+VLOOKUP($H197,EU!$C$2:$G$243,5,0))),0)</f>
        <v>-32.260730656219039</v>
      </c>
      <c r="K197" s="86">
        <v>2019</v>
      </c>
      <c r="L197" s="87">
        <v>11</v>
      </c>
    </row>
    <row r="198" spans="1:12" x14ac:dyDescent="0.2">
      <c r="A198" s="81" t="s">
        <v>784</v>
      </c>
      <c r="B198" s="82" t="s">
        <v>778</v>
      </c>
      <c r="C198" s="82">
        <v>2019</v>
      </c>
      <c r="D198" s="82">
        <v>4</v>
      </c>
      <c r="E198" s="82" t="s">
        <v>7</v>
      </c>
      <c r="F198" s="83">
        <v>10.155000000000001</v>
      </c>
      <c r="G198" s="83"/>
      <c r="H198" s="84" t="str">
        <f>IF(LEN(E198)&gt;3,E198,PROPER(IF(LEN(E198)=3,VLOOKUP(E198,EU!$A$2:$C$243,3,0),VLOOKUP(E198,EU!$B$2:$C$243,2,0))))</f>
        <v>Italy</v>
      </c>
      <c r="I198" s="85" t="str">
        <f>IF(VLOOKUP(H198,EU!$C$2:$E$243,3,0)="","non EU",VLOOKUP(H198,EU!$C$2:$E$243,3,0))</f>
        <v>EU</v>
      </c>
      <c r="J198" s="83">
        <f>IF(I198="EU",-(F198-F198/(1+VLOOKUP($H198,EU!$C$2:$G$243,5,0))),0)</f>
        <v>-0.39057692307692271</v>
      </c>
      <c r="K198" s="86">
        <v>2019</v>
      </c>
      <c r="L198" s="87">
        <v>11</v>
      </c>
    </row>
    <row r="199" spans="1:12" x14ac:dyDescent="0.2">
      <c r="A199" s="81" t="s">
        <v>784</v>
      </c>
      <c r="B199" s="82" t="s">
        <v>778</v>
      </c>
      <c r="C199" s="82">
        <v>2019</v>
      </c>
      <c r="D199" s="82">
        <v>10</v>
      </c>
      <c r="E199" s="82" t="s">
        <v>3</v>
      </c>
      <c r="F199" s="83">
        <v>2.4740000000174405</v>
      </c>
      <c r="G199" s="83"/>
      <c r="H199" s="84" t="str">
        <f>IF(LEN(E199)&gt;3,E199,PROPER(IF(LEN(E199)=3,VLOOKUP(E199,EU!$A$2:$C$243,3,0),VLOOKUP(E199,EU!$B$2:$C$243,2,0))))</f>
        <v>France</v>
      </c>
      <c r="I199" s="85" t="str">
        <f>IF(VLOOKUP(H199,EU!$C$2:$E$243,3,0)="","non EU",VLOOKUP(H199,EU!$C$2:$E$243,3,0))</f>
        <v>EU</v>
      </c>
      <c r="J199" s="83">
        <f>IF(I199="EU",-(F199-F199/(1+VLOOKUP($H199,EU!$C$2:$G$243,5,0))),0)</f>
        <v>-5.0885406464609151E-2</v>
      </c>
      <c r="K199" s="86">
        <v>2019</v>
      </c>
      <c r="L199" s="87">
        <v>11</v>
      </c>
    </row>
    <row r="200" spans="1:12" x14ac:dyDescent="0.2">
      <c r="A200" s="81" t="s">
        <v>784</v>
      </c>
      <c r="B200" s="82" t="s">
        <v>778</v>
      </c>
      <c r="C200" s="82">
        <v>2019</v>
      </c>
      <c r="D200" s="82">
        <v>11</v>
      </c>
      <c r="E200" s="82" t="s">
        <v>3</v>
      </c>
      <c r="F200" s="83">
        <v>7133.7930000000142</v>
      </c>
      <c r="G200" s="83"/>
      <c r="H200" s="84" t="str">
        <f>IF(LEN(E200)&gt;3,E200,PROPER(IF(LEN(E200)=3,VLOOKUP(E200,EU!$A$2:$C$243,3,0),VLOOKUP(E200,EU!$B$2:$C$243,2,0))))</f>
        <v>France</v>
      </c>
      <c r="I200" s="85" t="str">
        <f>IF(VLOOKUP(H200,EU!$C$2:$E$243,3,0)="","non EU",VLOOKUP(H200,EU!$C$2:$E$243,3,0))</f>
        <v>EU</v>
      </c>
      <c r="J200" s="83">
        <f>IF(I200="EU",-(F200-F200/(1+VLOOKUP($H200,EU!$C$2:$G$243,5,0))),0)</f>
        <v>-146.72835749265414</v>
      </c>
      <c r="K200" s="86">
        <v>2019</v>
      </c>
      <c r="L200" s="87">
        <v>11</v>
      </c>
    </row>
    <row r="201" spans="1:12" x14ac:dyDescent="0.2">
      <c r="A201" s="81" t="s">
        <v>779</v>
      </c>
      <c r="B201" s="82" t="s">
        <v>778</v>
      </c>
      <c r="C201" s="82">
        <v>2019</v>
      </c>
      <c r="D201" s="82">
        <v>5</v>
      </c>
      <c r="E201" s="82" t="s">
        <v>24</v>
      </c>
      <c r="F201" s="83">
        <v>0.31407990577815781</v>
      </c>
      <c r="G201" s="83"/>
      <c r="H201" s="84" t="str">
        <f>IF(LEN(E201)&gt;3,E201,PROPER(IF(LEN(E201)=3,VLOOKUP(E201,EU!$A$2:$C$243,3,0),VLOOKUP(E201,EU!$B$2:$C$243,2,0))))</f>
        <v>Austria</v>
      </c>
      <c r="I201" s="85" t="str">
        <f>IF(VLOOKUP(H201,EU!$C$2:$E$243,3,0)="","non EU",VLOOKUP(H201,EU!$C$2:$E$243,3,0))</f>
        <v>EU</v>
      </c>
      <c r="J201" s="83">
        <f>IF(I201="EU",-(F201-F201/(1+VLOOKUP($H201,EU!$C$2:$G$243,5,0))),0)</f>
        <v>-5.2346650963026264E-2</v>
      </c>
      <c r="K201" s="86">
        <v>2019</v>
      </c>
      <c r="L201" s="87">
        <v>10</v>
      </c>
    </row>
    <row r="202" spans="1:12" x14ac:dyDescent="0.2">
      <c r="A202" s="81" t="s">
        <v>779</v>
      </c>
      <c r="B202" s="82" t="s">
        <v>778</v>
      </c>
      <c r="C202" s="82">
        <v>2019</v>
      </c>
      <c r="D202" s="82">
        <v>5</v>
      </c>
      <c r="E202" s="82" t="s">
        <v>14</v>
      </c>
      <c r="F202" s="83">
        <v>-6.1938207286869051E-3</v>
      </c>
      <c r="G202" s="83"/>
      <c r="H202" s="84" t="str">
        <f>IF(LEN(E202)&gt;3,E202,PROPER(IF(LEN(E202)=3,VLOOKUP(E202,EU!$A$2:$C$243,3,0),VLOOKUP(E202,EU!$B$2:$C$243,2,0))))</f>
        <v>Belgium</v>
      </c>
      <c r="I202" s="85" t="str">
        <f>IF(VLOOKUP(H202,EU!$C$2:$E$243,3,0)="","non EU",VLOOKUP(H202,EU!$C$2:$E$243,3,0))</f>
        <v>EU</v>
      </c>
      <c r="J202" s="83">
        <f>IF(I202="EU",-(F202-F202/(1+VLOOKUP($H202,EU!$C$2:$G$243,5,0))),0)</f>
        <v>3.5059362615208912E-4</v>
      </c>
      <c r="K202" s="86">
        <v>2019</v>
      </c>
      <c r="L202" s="87">
        <v>10</v>
      </c>
    </row>
    <row r="203" spans="1:12" x14ac:dyDescent="0.2">
      <c r="A203" s="81" t="s">
        <v>779</v>
      </c>
      <c r="B203" s="82" t="s">
        <v>778</v>
      </c>
      <c r="C203" s="82">
        <v>2019</v>
      </c>
      <c r="D203" s="82">
        <v>5</v>
      </c>
      <c r="E203" s="82" t="s">
        <v>16</v>
      </c>
      <c r="F203" s="83">
        <v>-1.1475087365751051</v>
      </c>
      <c r="G203" s="83"/>
      <c r="H203" s="84" t="str">
        <f>IF(LEN(E203)&gt;3,E203,PROPER(IF(LEN(E203)=3,VLOOKUP(E203,EU!$A$2:$C$243,3,0),VLOOKUP(E203,EU!$B$2:$C$243,2,0))))</f>
        <v>Switzerland</v>
      </c>
      <c r="I203" s="85" t="str">
        <f>IF(VLOOKUP(H203,EU!$C$2:$E$243,3,0)="","non EU",VLOOKUP(H203,EU!$C$2:$E$243,3,0))</f>
        <v>non EU</v>
      </c>
      <c r="J203" s="83">
        <f>IF(I203="EU",-(F203-F203/(1+VLOOKUP($H203,EU!$C$2:$G$243,5,0))),0)</f>
        <v>0</v>
      </c>
      <c r="K203" s="86">
        <v>2019</v>
      </c>
      <c r="L203" s="87">
        <v>10</v>
      </c>
    </row>
    <row r="204" spans="1:12" x14ac:dyDescent="0.2">
      <c r="A204" s="81" t="s">
        <v>779</v>
      </c>
      <c r="B204" s="82" t="s">
        <v>778</v>
      </c>
      <c r="C204" s="82">
        <v>2019</v>
      </c>
      <c r="D204" s="82">
        <v>5</v>
      </c>
      <c r="E204" s="82" t="s">
        <v>204</v>
      </c>
      <c r="F204" s="83">
        <v>-6.1938207286869051E-3</v>
      </c>
      <c r="G204" s="83"/>
      <c r="H204" s="84" t="str">
        <f>IF(LEN(E204)&gt;3,E204,PROPER(IF(LEN(E204)=3,VLOOKUP(E204,EU!$A$2:$C$243,3,0),VLOOKUP(E204,EU!$B$2:$C$243,2,0))))</f>
        <v>Germany</v>
      </c>
      <c r="I204" s="85" t="str">
        <f>IF(VLOOKUP(H204,EU!$C$2:$E$243,3,0)="","non EU",VLOOKUP(H204,EU!$C$2:$E$243,3,0))</f>
        <v>EU</v>
      </c>
      <c r="J204" s="83">
        <f>IF(I204="EU",-(F204-F204/(1+VLOOKUP($H204,EU!$C$2:$G$243,5,0))),0)</f>
        <v>9.8892936004244675E-4</v>
      </c>
      <c r="K204" s="86">
        <v>2019</v>
      </c>
      <c r="L204" s="87">
        <v>10</v>
      </c>
    </row>
    <row r="205" spans="1:12" x14ac:dyDescent="0.2">
      <c r="A205" s="81" t="s">
        <v>779</v>
      </c>
      <c r="B205" s="82" t="s">
        <v>778</v>
      </c>
      <c r="C205" s="82">
        <v>2019</v>
      </c>
      <c r="D205" s="82">
        <v>5</v>
      </c>
      <c r="E205" s="82" t="s">
        <v>17</v>
      </c>
      <c r="F205" s="83">
        <v>0.91899713137945582</v>
      </c>
      <c r="G205" s="83"/>
      <c r="H205" s="84" t="str">
        <f>IF(LEN(E205)&gt;3,E205,PROPER(IF(LEN(E205)=3,VLOOKUP(E205,EU!$A$2:$C$243,3,0),VLOOKUP(E205,EU!$B$2:$C$243,2,0))))</f>
        <v>Denmark</v>
      </c>
      <c r="I205" s="85" t="str">
        <f>IF(VLOOKUP(H205,EU!$C$2:$E$243,3,0)="","non EU",VLOOKUP(H205,EU!$C$2:$E$243,3,0))</f>
        <v>EU</v>
      </c>
      <c r="J205" s="83">
        <f>IF(I205="EU",-(F205-F205/(1+VLOOKUP($H205,EU!$C$2:$G$243,5,0))),0)</f>
        <v>-0.18379942627589119</v>
      </c>
      <c r="K205" s="86">
        <v>2019</v>
      </c>
      <c r="L205" s="87">
        <v>10</v>
      </c>
    </row>
    <row r="206" spans="1:12" x14ac:dyDescent="0.2">
      <c r="A206" s="81" t="s">
        <v>779</v>
      </c>
      <c r="B206" s="82" t="s">
        <v>778</v>
      </c>
      <c r="C206" s="82">
        <v>2019</v>
      </c>
      <c r="D206" s="82">
        <v>5</v>
      </c>
      <c r="E206" s="82" t="s">
        <v>25</v>
      </c>
      <c r="F206" s="83">
        <v>0.72898556406380521</v>
      </c>
      <c r="G206" s="83"/>
      <c r="H206" s="84" t="str">
        <f>IF(LEN(E206)&gt;3,E206,PROPER(IF(LEN(E206)=3,VLOOKUP(E206,EU!$A$2:$C$243,3,0),VLOOKUP(E206,EU!$B$2:$C$243,2,0))))</f>
        <v>Finland</v>
      </c>
      <c r="I206" s="85" t="str">
        <f>IF(VLOOKUP(H206,EU!$C$2:$E$243,3,0)="","non EU",VLOOKUP(H206,EU!$C$2:$E$243,3,0))</f>
        <v>EU</v>
      </c>
      <c r="J206" s="83">
        <f>IF(I206="EU",-(F206-F206/(1+VLOOKUP($H206,EU!$C$2:$G$243,5,0))),0)</f>
        <v>-6.6271414914891413E-2</v>
      </c>
      <c r="K206" s="86">
        <v>2019</v>
      </c>
      <c r="L206" s="87">
        <v>10</v>
      </c>
    </row>
    <row r="207" spans="1:12" x14ac:dyDescent="0.2">
      <c r="A207" s="81" t="s">
        <v>779</v>
      </c>
      <c r="B207" s="82" t="s">
        <v>778</v>
      </c>
      <c r="C207" s="82">
        <v>2019</v>
      </c>
      <c r="D207" s="82">
        <v>5</v>
      </c>
      <c r="E207" s="82" t="s">
        <v>19</v>
      </c>
      <c r="F207" s="83">
        <v>0.2474867103167071</v>
      </c>
      <c r="G207" s="83"/>
      <c r="H207" s="84" t="str">
        <f>IF(LEN(E207)&gt;3,E207,PROPER(IF(LEN(E207)=3,VLOOKUP(E207,EU!$A$2:$C$243,3,0),VLOOKUP(E207,EU!$B$2:$C$243,2,0))))</f>
        <v>France</v>
      </c>
      <c r="I207" s="85" t="str">
        <f>IF(VLOOKUP(H207,EU!$C$2:$E$243,3,0)="","non EU",VLOOKUP(H207,EU!$C$2:$E$243,3,0))</f>
        <v>EU</v>
      </c>
      <c r="J207" s="83">
        <f>IF(I207="EU",-(F207-F207/(1+VLOOKUP($H207,EU!$C$2:$G$243,5,0))),0)</f>
        <v>-5.0903241103338048E-3</v>
      </c>
      <c r="K207" s="86">
        <v>2019</v>
      </c>
      <c r="L207" s="87">
        <v>10</v>
      </c>
    </row>
    <row r="208" spans="1:12" x14ac:dyDescent="0.2">
      <c r="A208" s="81" t="s">
        <v>779</v>
      </c>
      <c r="B208" s="82" t="s">
        <v>778</v>
      </c>
      <c r="C208" s="82">
        <v>2019</v>
      </c>
      <c r="D208" s="82">
        <v>5</v>
      </c>
      <c r="E208" s="82" t="s">
        <v>257</v>
      </c>
      <c r="F208" s="83">
        <v>9.0762438322528283E-2</v>
      </c>
      <c r="G208" s="83"/>
      <c r="H208" s="84" t="str">
        <f>IF(LEN(E208)&gt;3,E208,PROPER(IF(LEN(E208)=3,VLOOKUP(E208,EU!$A$2:$C$243,3,0),VLOOKUP(E208,EU!$B$2:$C$243,2,0))))</f>
        <v>United Kingdom</v>
      </c>
      <c r="I208" s="85" t="str">
        <f>IF(VLOOKUP(H208,EU!$C$2:$E$243,3,0)="","non EU",VLOOKUP(H208,EU!$C$2:$E$243,3,0))</f>
        <v>EU</v>
      </c>
      <c r="J208" s="83">
        <f>IF(I208="EU",-(F208-F208/(1+VLOOKUP($H208,EU!$C$2:$G$243,5,0))),0)</f>
        <v>-1.5127073053754714E-2</v>
      </c>
      <c r="K208" s="86">
        <v>2019</v>
      </c>
      <c r="L208" s="87">
        <v>10</v>
      </c>
    </row>
    <row r="209" spans="1:12" x14ac:dyDescent="0.2">
      <c r="A209" s="81" t="s">
        <v>779</v>
      </c>
      <c r="B209" s="82" t="s">
        <v>778</v>
      </c>
      <c r="C209" s="82">
        <v>2019</v>
      </c>
      <c r="D209" s="82">
        <v>5</v>
      </c>
      <c r="E209" s="82" t="s">
        <v>20</v>
      </c>
      <c r="F209" s="83">
        <v>-1.1582915389117261</v>
      </c>
      <c r="G209" s="83"/>
      <c r="H209" s="84" t="str">
        <f>IF(LEN(E209)&gt;3,E209,PROPER(IF(LEN(E209)=3,VLOOKUP(E209,EU!$A$2:$C$243,3,0),VLOOKUP(E209,EU!$B$2:$C$243,2,0))))</f>
        <v>Italy</v>
      </c>
      <c r="I209" s="85" t="str">
        <f>IF(VLOOKUP(H209,EU!$C$2:$E$243,3,0)="","non EU",VLOOKUP(H209,EU!$C$2:$E$243,3,0))</f>
        <v>EU</v>
      </c>
      <c r="J209" s="83">
        <f>IF(I209="EU",-(F209-F209/(1+VLOOKUP($H209,EU!$C$2:$G$243,5,0))),0)</f>
        <v>4.4549674573527875E-2</v>
      </c>
      <c r="K209" s="86">
        <v>2019</v>
      </c>
      <c r="L209" s="87">
        <v>10</v>
      </c>
    </row>
    <row r="210" spans="1:12" x14ac:dyDescent="0.2">
      <c r="A210" s="81" t="s">
        <v>779</v>
      </c>
      <c r="B210" s="82" t="s">
        <v>778</v>
      </c>
      <c r="C210" s="82">
        <v>2019</v>
      </c>
      <c r="D210" s="82">
        <v>5</v>
      </c>
      <c r="E210" s="82" t="s">
        <v>23</v>
      </c>
      <c r="F210" s="83">
        <v>5.2607284435453039E-2</v>
      </c>
      <c r="G210" s="83"/>
      <c r="H210" s="84" t="str">
        <f>IF(LEN(E210)&gt;3,E210,PROPER(IF(LEN(E210)=3,VLOOKUP(E210,EU!$A$2:$C$243,3,0),VLOOKUP(E210,EU!$B$2:$C$243,2,0))))</f>
        <v>Norway</v>
      </c>
      <c r="I210" s="85" t="str">
        <f>IF(VLOOKUP(H210,EU!$C$2:$E$243,3,0)="","non EU",VLOOKUP(H210,EU!$C$2:$E$243,3,0))</f>
        <v>non EU</v>
      </c>
      <c r="J210" s="83">
        <f>IF(I210="EU",-(F210-F210/(1+VLOOKUP($H210,EU!$C$2:$G$243,5,0))),0)</f>
        <v>0</v>
      </c>
      <c r="K210" s="86">
        <v>2019</v>
      </c>
      <c r="L210" s="87">
        <v>10</v>
      </c>
    </row>
    <row r="211" spans="1:12" x14ac:dyDescent="0.2">
      <c r="A211" s="81" t="s">
        <v>779</v>
      </c>
      <c r="B211" s="82" t="s">
        <v>778</v>
      </c>
      <c r="C211" s="82">
        <v>2019</v>
      </c>
      <c r="D211" s="82">
        <v>5</v>
      </c>
      <c r="E211" s="82" t="s">
        <v>22</v>
      </c>
      <c r="F211" s="83">
        <v>-6.8132028015556401E-2</v>
      </c>
      <c r="G211" s="83"/>
      <c r="H211" s="84" t="str">
        <f>IF(LEN(E211)&gt;3,E211,PROPER(IF(LEN(E211)=3,VLOOKUP(E211,EU!$A$2:$C$243,3,0),VLOOKUP(E211,EU!$B$2:$C$243,2,0))))</f>
        <v>Sweden</v>
      </c>
      <c r="I211" s="85" t="str">
        <f>IF(VLOOKUP(H211,EU!$C$2:$E$243,3,0)="","non EU",VLOOKUP(H211,EU!$C$2:$E$243,3,0))</f>
        <v>EU</v>
      </c>
      <c r="J211" s="83">
        <f>IF(I211="EU",-(F211-F211/(1+VLOOKUP($H211,EU!$C$2:$G$243,5,0))),0)</f>
        <v>3.856529887673002E-3</v>
      </c>
      <c r="K211" s="86">
        <v>2019</v>
      </c>
      <c r="L211" s="87">
        <v>10</v>
      </c>
    </row>
    <row r="212" spans="1:12" x14ac:dyDescent="0.2">
      <c r="A212" s="81" t="s">
        <v>779</v>
      </c>
      <c r="B212" s="82" t="s">
        <v>778</v>
      </c>
      <c r="C212" s="82">
        <v>2019</v>
      </c>
      <c r="D212" s="82">
        <v>5</v>
      </c>
      <c r="E212" s="82" t="s">
        <v>690</v>
      </c>
      <c r="F212" s="83">
        <v>4.9745131389784092E-2</v>
      </c>
      <c r="G212" s="83"/>
      <c r="H212" s="84" t="str">
        <f>IF(LEN(E212)&gt;3,E212,PROPER(IF(LEN(E212)=3,VLOOKUP(E212,EU!$A$2:$C$243,3,0),VLOOKUP(E212,EU!$B$2:$C$243,2,0))))</f>
        <v>United States</v>
      </c>
      <c r="I212" s="85" t="str">
        <f>IF(VLOOKUP(H212,EU!$C$2:$E$243,3,0)="","non EU",VLOOKUP(H212,EU!$C$2:$E$243,3,0))</f>
        <v>non EU</v>
      </c>
      <c r="J212" s="83">
        <f>IF(I212="EU",-(F212-F212/(1+VLOOKUP($H212,EU!$C$2:$G$243,5,0))),0)</f>
        <v>0</v>
      </c>
      <c r="K212" s="86">
        <v>2019</v>
      </c>
      <c r="L212" s="87">
        <v>10</v>
      </c>
    </row>
    <row r="213" spans="1:12" x14ac:dyDescent="0.2">
      <c r="A213" s="81" t="s">
        <v>779</v>
      </c>
      <c r="B213" s="82" t="s">
        <v>778</v>
      </c>
      <c r="C213" s="82">
        <v>2019</v>
      </c>
      <c r="D213" s="82">
        <v>5</v>
      </c>
      <c r="E213" s="82" t="s">
        <v>18</v>
      </c>
      <c r="F213" s="83">
        <v>-6.1938207286869051E-3</v>
      </c>
      <c r="G213" s="83"/>
      <c r="H213" s="84" t="str">
        <f>IF(LEN(E213)&gt;3,E213,PROPER(IF(LEN(E213)=3,VLOOKUP(E213,EU!$A$2:$C$243,3,0),VLOOKUP(E213,EU!$B$2:$C$243,2,0))))</f>
        <v>Spain</v>
      </c>
      <c r="I213" s="85" t="str">
        <f>IF(VLOOKUP(H213,EU!$C$2:$E$243,3,0)="","non EU",VLOOKUP(H213,EU!$C$2:$E$243,3,0))</f>
        <v>EU</v>
      </c>
      <c r="J213" s="83">
        <f>IF(I213="EU",-(F213-F213/(1+VLOOKUP($H213,EU!$C$2:$G$243,5,0))),0)</f>
        <v>1.0749606223340912E-3</v>
      </c>
      <c r="K213" s="86">
        <v>2019</v>
      </c>
      <c r="L213" s="87">
        <v>10</v>
      </c>
    </row>
    <row r="214" spans="1:12" x14ac:dyDescent="0.2">
      <c r="A214" s="81" t="s">
        <v>779</v>
      </c>
      <c r="B214" s="82" t="s">
        <v>778</v>
      </c>
      <c r="C214" s="82">
        <v>2019</v>
      </c>
      <c r="D214" s="82">
        <v>6</v>
      </c>
      <c r="E214" s="82" t="s">
        <v>24</v>
      </c>
      <c r="F214" s="83">
        <v>1.1063453804176291</v>
      </c>
      <c r="G214" s="83"/>
      <c r="H214" s="84" t="str">
        <f>IF(LEN(E214)&gt;3,E214,PROPER(IF(LEN(E214)=3,VLOOKUP(E214,EU!$A$2:$C$243,3,0),VLOOKUP(E214,EU!$B$2:$C$243,2,0))))</f>
        <v>Austria</v>
      </c>
      <c r="I214" s="85" t="str">
        <f>IF(VLOOKUP(H214,EU!$C$2:$E$243,3,0)="","non EU",VLOOKUP(H214,EU!$C$2:$E$243,3,0))</f>
        <v>EU</v>
      </c>
      <c r="J214" s="83">
        <f>IF(I214="EU",-(F214-F214/(1+VLOOKUP($H214,EU!$C$2:$G$243,5,0))),0)</f>
        <v>-0.18439089673627151</v>
      </c>
      <c r="K214" s="86">
        <v>2019</v>
      </c>
      <c r="L214" s="87">
        <v>10</v>
      </c>
    </row>
    <row r="215" spans="1:12" x14ac:dyDescent="0.2">
      <c r="A215" s="81" t="s">
        <v>779</v>
      </c>
      <c r="B215" s="82" t="s">
        <v>778</v>
      </c>
      <c r="C215" s="82">
        <v>2019</v>
      </c>
      <c r="D215" s="82">
        <v>6</v>
      </c>
      <c r="E215" s="82" t="s">
        <v>16</v>
      </c>
      <c r="F215" s="83">
        <v>3.3552507669455736</v>
      </c>
      <c r="G215" s="83"/>
      <c r="H215" s="84" t="str">
        <f>IF(LEN(E215)&gt;3,E215,PROPER(IF(LEN(E215)=3,VLOOKUP(E215,EU!$A$2:$C$243,3,0),VLOOKUP(E215,EU!$B$2:$C$243,2,0))))</f>
        <v>Switzerland</v>
      </c>
      <c r="I215" s="85" t="str">
        <f>IF(VLOOKUP(H215,EU!$C$2:$E$243,3,0)="","non EU",VLOOKUP(H215,EU!$C$2:$E$243,3,0))</f>
        <v>non EU</v>
      </c>
      <c r="J215" s="83">
        <f>IF(I215="EU",-(F215-F215/(1+VLOOKUP($H215,EU!$C$2:$G$243,5,0))),0)</f>
        <v>0</v>
      </c>
      <c r="K215" s="86">
        <v>2019</v>
      </c>
      <c r="L215" s="87">
        <v>10</v>
      </c>
    </row>
    <row r="216" spans="1:12" x14ac:dyDescent="0.2">
      <c r="A216" s="81" t="s">
        <v>779</v>
      </c>
      <c r="B216" s="82" t="s">
        <v>778</v>
      </c>
      <c r="C216" s="82">
        <v>2019</v>
      </c>
      <c r="D216" s="82">
        <v>6</v>
      </c>
      <c r="E216" s="82" t="s">
        <v>204</v>
      </c>
      <c r="F216" s="83">
        <v>-4.8137369709078115E-4</v>
      </c>
      <c r="G216" s="83"/>
      <c r="H216" s="84" t="str">
        <f>IF(LEN(E216)&gt;3,E216,PROPER(IF(LEN(E216)=3,VLOOKUP(E216,EU!$A$2:$C$243,3,0),VLOOKUP(E216,EU!$B$2:$C$243,2,0))))</f>
        <v>Germany</v>
      </c>
      <c r="I216" s="85" t="str">
        <f>IF(VLOOKUP(H216,EU!$C$2:$E$243,3,0)="","non EU",VLOOKUP(H216,EU!$C$2:$E$243,3,0))</f>
        <v>EU</v>
      </c>
      <c r="J216" s="83">
        <f>IF(I216="EU",-(F216-F216/(1+VLOOKUP($H216,EU!$C$2:$G$243,5,0))),0)</f>
        <v>7.6857985249788546E-5</v>
      </c>
      <c r="K216" s="86">
        <v>2019</v>
      </c>
      <c r="L216" s="87">
        <v>10</v>
      </c>
    </row>
    <row r="217" spans="1:12" x14ac:dyDescent="0.2">
      <c r="A217" s="81" t="s">
        <v>779</v>
      </c>
      <c r="B217" s="82" t="s">
        <v>778</v>
      </c>
      <c r="C217" s="82">
        <v>2019</v>
      </c>
      <c r="D217" s="82">
        <v>6</v>
      </c>
      <c r="E217" s="82" t="s">
        <v>17</v>
      </c>
      <c r="F217" s="83">
        <v>68.989413239076384</v>
      </c>
      <c r="G217" s="83"/>
      <c r="H217" s="84" t="str">
        <f>IF(LEN(E217)&gt;3,E217,PROPER(IF(LEN(E217)=3,VLOOKUP(E217,EU!$A$2:$C$243,3,0),VLOOKUP(E217,EU!$B$2:$C$243,2,0))))</f>
        <v>Denmark</v>
      </c>
      <c r="I217" s="85" t="str">
        <f>IF(VLOOKUP(H217,EU!$C$2:$E$243,3,0)="","non EU",VLOOKUP(H217,EU!$C$2:$E$243,3,0))</f>
        <v>EU</v>
      </c>
      <c r="J217" s="83">
        <f>IF(I217="EU",-(F217-F217/(1+VLOOKUP($H217,EU!$C$2:$G$243,5,0))),0)</f>
        <v>-13.797882647815278</v>
      </c>
      <c r="K217" s="86">
        <v>2019</v>
      </c>
      <c r="L217" s="87">
        <v>10</v>
      </c>
    </row>
    <row r="218" spans="1:12" x14ac:dyDescent="0.2">
      <c r="A218" s="81" t="s">
        <v>779</v>
      </c>
      <c r="B218" s="82" t="s">
        <v>778</v>
      </c>
      <c r="C218" s="82">
        <v>2019</v>
      </c>
      <c r="D218" s="82">
        <v>6</v>
      </c>
      <c r="E218" s="82" t="s">
        <v>25</v>
      </c>
      <c r="F218" s="83">
        <v>1.7331407407784809</v>
      </c>
      <c r="G218" s="83"/>
      <c r="H218" s="84" t="str">
        <f>IF(LEN(E218)&gt;3,E218,PROPER(IF(LEN(E218)=3,VLOOKUP(E218,EU!$A$2:$C$243,3,0),VLOOKUP(E218,EU!$B$2:$C$243,2,0))))</f>
        <v>Finland</v>
      </c>
      <c r="I218" s="85" t="str">
        <f>IF(VLOOKUP(H218,EU!$C$2:$E$243,3,0)="","non EU",VLOOKUP(H218,EU!$C$2:$E$243,3,0))</f>
        <v>EU</v>
      </c>
      <c r="J218" s="83">
        <f>IF(I218="EU",-(F218-F218/(1+VLOOKUP($H218,EU!$C$2:$G$243,5,0))),0)</f>
        <v>-0.15755824916168026</v>
      </c>
      <c r="K218" s="86">
        <v>2019</v>
      </c>
      <c r="L218" s="87">
        <v>10</v>
      </c>
    </row>
    <row r="219" spans="1:12" x14ac:dyDescent="0.2">
      <c r="A219" s="81" t="s">
        <v>779</v>
      </c>
      <c r="B219" s="82" t="s">
        <v>778</v>
      </c>
      <c r="C219" s="82">
        <v>2019</v>
      </c>
      <c r="D219" s="82">
        <v>6</v>
      </c>
      <c r="E219" s="82" t="s">
        <v>19</v>
      </c>
      <c r="F219" s="83">
        <v>74.021055356472061</v>
      </c>
      <c r="G219" s="83"/>
      <c r="H219" s="84" t="str">
        <f>IF(LEN(E219)&gt;3,E219,PROPER(IF(LEN(E219)=3,VLOOKUP(E219,EU!$A$2:$C$243,3,0),VLOOKUP(E219,EU!$B$2:$C$243,2,0))))</f>
        <v>France</v>
      </c>
      <c r="I219" s="85" t="str">
        <f>IF(VLOOKUP(H219,EU!$C$2:$E$243,3,0)="","non EU",VLOOKUP(H219,EU!$C$2:$E$243,3,0))</f>
        <v>EU</v>
      </c>
      <c r="J219" s="83">
        <f>IF(I219="EU",-(F219-F219/(1+VLOOKUP($H219,EU!$C$2:$G$243,5,0))),0)</f>
        <v>-1.522470286470039</v>
      </c>
      <c r="K219" s="86">
        <v>2019</v>
      </c>
      <c r="L219" s="87">
        <v>10</v>
      </c>
    </row>
    <row r="220" spans="1:12" x14ac:dyDescent="0.2">
      <c r="A220" s="81" t="s">
        <v>779</v>
      </c>
      <c r="B220" s="82" t="s">
        <v>778</v>
      </c>
      <c r="C220" s="82">
        <v>2019</v>
      </c>
      <c r="D220" s="82">
        <v>6</v>
      </c>
      <c r="E220" s="82" t="s">
        <v>20</v>
      </c>
      <c r="F220" s="83">
        <v>193.52833609270783</v>
      </c>
      <c r="G220" s="83"/>
      <c r="H220" s="84" t="str">
        <f>IF(LEN(E220)&gt;3,E220,PROPER(IF(LEN(E220)=3,VLOOKUP(E220,EU!$A$2:$C$243,3,0),VLOOKUP(E220,EU!$B$2:$C$243,2,0))))</f>
        <v>Italy</v>
      </c>
      <c r="I220" s="85" t="str">
        <f>IF(VLOOKUP(H220,EU!$C$2:$E$243,3,0)="","non EU",VLOOKUP(H220,EU!$C$2:$E$243,3,0))</f>
        <v>EU</v>
      </c>
      <c r="J220" s="83">
        <f>IF(I220="EU",-(F220-F220/(1+VLOOKUP($H220,EU!$C$2:$G$243,5,0))),0)</f>
        <v>-7.4433975420272418</v>
      </c>
      <c r="K220" s="86">
        <v>2019</v>
      </c>
      <c r="L220" s="87">
        <v>10</v>
      </c>
    </row>
    <row r="221" spans="1:12" x14ac:dyDescent="0.2">
      <c r="A221" s="81" t="s">
        <v>779</v>
      </c>
      <c r="B221" s="82" t="s">
        <v>778</v>
      </c>
      <c r="C221" s="82">
        <v>2019</v>
      </c>
      <c r="D221" s="82">
        <v>6</v>
      </c>
      <c r="E221" s="82" t="s">
        <v>23</v>
      </c>
      <c r="F221" s="83">
        <v>79.151514659751228</v>
      </c>
      <c r="G221" s="83"/>
      <c r="H221" s="84" t="str">
        <f>IF(LEN(E221)&gt;3,E221,PROPER(IF(LEN(E221)=3,VLOOKUP(E221,EU!$A$2:$C$243,3,0),VLOOKUP(E221,EU!$B$2:$C$243,2,0))))</f>
        <v>Norway</v>
      </c>
      <c r="I221" s="85" t="str">
        <f>IF(VLOOKUP(H221,EU!$C$2:$E$243,3,0)="","non EU",VLOOKUP(H221,EU!$C$2:$E$243,3,0))</f>
        <v>non EU</v>
      </c>
      <c r="J221" s="83">
        <f>IF(I221="EU",-(F221-F221/(1+VLOOKUP($H221,EU!$C$2:$G$243,5,0))),0)</f>
        <v>0</v>
      </c>
      <c r="K221" s="86">
        <v>2019</v>
      </c>
      <c r="L221" s="87">
        <v>10</v>
      </c>
    </row>
    <row r="222" spans="1:12" x14ac:dyDescent="0.2">
      <c r="A222" s="81" t="s">
        <v>779</v>
      </c>
      <c r="B222" s="82" t="s">
        <v>778</v>
      </c>
      <c r="C222" s="82">
        <v>2019</v>
      </c>
      <c r="D222" s="82">
        <v>6</v>
      </c>
      <c r="E222" s="82" t="s">
        <v>22</v>
      </c>
      <c r="F222" s="83">
        <v>-4.8137369709078115E-4</v>
      </c>
      <c r="G222" s="83"/>
      <c r="H222" s="84" t="str">
        <f>IF(LEN(E222)&gt;3,E222,PROPER(IF(LEN(E222)=3,VLOOKUP(E222,EU!$A$2:$C$243,3,0),VLOOKUP(E222,EU!$B$2:$C$243,2,0))))</f>
        <v>Sweden</v>
      </c>
      <c r="I222" s="85" t="str">
        <f>IF(VLOOKUP(H222,EU!$C$2:$E$243,3,0)="","non EU",VLOOKUP(H222,EU!$C$2:$E$243,3,0))</f>
        <v>EU</v>
      </c>
      <c r="J222" s="83">
        <f>IF(I222="EU",-(F222-F222/(1+VLOOKUP($H222,EU!$C$2:$G$243,5,0))),0)</f>
        <v>2.724756775985556E-5</v>
      </c>
      <c r="K222" s="86">
        <v>2019</v>
      </c>
      <c r="L222" s="87">
        <v>10</v>
      </c>
    </row>
    <row r="223" spans="1:12" x14ac:dyDescent="0.2">
      <c r="A223" s="81" t="s">
        <v>779</v>
      </c>
      <c r="B223" s="82" t="s">
        <v>778</v>
      </c>
      <c r="C223" s="82">
        <v>2019</v>
      </c>
      <c r="D223" s="82">
        <v>6</v>
      </c>
      <c r="E223" s="82" t="s">
        <v>18</v>
      </c>
      <c r="F223" s="83">
        <v>34.625220911244071</v>
      </c>
      <c r="G223" s="83"/>
      <c r="H223" s="84" t="str">
        <f>IF(LEN(E223)&gt;3,E223,PROPER(IF(LEN(E223)=3,VLOOKUP(E223,EU!$A$2:$C$243,3,0),VLOOKUP(E223,EU!$B$2:$C$243,2,0))))</f>
        <v>Spain</v>
      </c>
      <c r="I223" s="85" t="str">
        <f>IF(VLOOKUP(H223,EU!$C$2:$E$243,3,0)="","non EU",VLOOKUP(H223,EU!$C$2:$E$243,3,0))</f>
        <v>EU</v>
      </c>
      <c r="J223" s="83">
        <f>IF(I223="EU",-(F223-F223/(1+VLOOKUP($H223,EU!$C$2:$G$243,5,0))),0)</f>
        <v>-6.0093358606291361</v>
      </c>
      <c r="K223" s="86">
        <v>2019</v>
      </c>
      <c r="L223" s="87">
        <v>10</v>
      </c>
    </row>
    <row r="224" spans="1:12" x14ac:dyDescent="0.2">
      <c r="A224" s="81" t="s">
        <v>779</v>
      </c>
      <c r="B224" s="82" t="s">
        <v>778</v>
      </c>
      <c r="C224" s="82">
        <v>2019</v>
      </c>
      <c r="D224" s="82">
        <v>7</v>
      </c>
      <c r="E224" s="82" t="s">
        <v>24</v>
      </c>
      <c r="F224" s="83">
        <v>68.552994392918521</v>
      </c>
      <c r="G224" s="83"/>
      <c r="H224" s="84" t="str">
        <f>IF(LEN(E224)&gt;3,E224,PROPER(IF(LEN(E224)=3,VLOOKUP(E224,EU!$A$2:$C$243,3,0),VLOOKUP(E224,EU!$B$2:$C$243,2,0))))</f>
        <v>Austria</v>
      </c>
      <c r="I224" s="85" t="str">
        <f>IF(VLOOKUP(H224,EU!$C$2:$E$243,3,0)="","non EU",VLOOKUP(H224,EU!$C$2:$E$243,3,0))</f>
        <v>EU</v>
      </c>
      <c r="J224" s="83">
        <f>IF(I224="EU",-(F224-F224/(1+VLOOKUP($H224,EU!$C$2:$G$243,5,0))),0)</f>
        <v>-11.42549906548642</v>
      </c>
      <c r="K224" s="86">
        <v>2019</v>
      </c>
      <c r="L224" s="87">
        <v>10</v>
      </c>
    </row>
    <row r="225" spans="1:12" x14ac:dyDescent="0.2">
      <c r="A225" s="81" t="s">
        <v>779</v>
      </c>
      <c r="B225" s="82" t="s">
        <v>778</v>
      </c>
      <c r="C225" s="82">
        <v>2019</v>
      </c>
      <c r="D225" s="82">
        <v>7</v>
      </c>
      <c r="E225" s="82" t="s">
        <v>16</v>
      </c>
      <c r="F225" s="83">
        <v>74.902322039170258</v>
      </c>
      <c r="G225" s="83"/>
      <c r="H225" s="84" t="str">
        <f>IF(LEN(E225)&gt;3,E225,PROPER(IF(LEN(E225)=3,VLOOKUP(E225,EU!$A$2:$C$243,3,0),VLOOKUP(E225,EU!$B$2:$C$243,2,0))))</f>
        <v>Switzerland</v>
      </c>
      <c r="I225" s="85" t="str">
        <f>IF(VLOOKUP(H225,EU!$C$2:$E$243,3,0)="","non EU",VLOOKUP(H225,EU!$C$2:$E$243,3,0))</f>
        <v>non EU</v>
      </c>
      <c r="J225" s="83">
        <f>IF(I225="EU",-(F225-F225/(1+VLOOKUP($H225,EU!$C$2:$G$243,5,0))),0)</f>
        <v>0</v>
      </c>
      <c r="K225" s="86">
        <v>2019</v>
      </c>
      <c r="L225" s="87">
        <v>10</v>
      </c>
    </row>
    <row r="226" spans="1:12" x14ac:dyDescent="0.2">
      <c r="A226" s="81" t="s">
        <v>779</v>
      </c>
      <c r="B226" s="82" t="s">
        <v>778</v>
      </c>
      <c r="C226" s="82">
        <v>2019</v>
      </c>
      <c r="D226" s="82">
        <v>7</v>
      </c>
      <c r="E226" s="82" t="s">
        <v>17</v>
      </c>
      <c r="F226" s="83">
        <v>-73.367843135498788</v>
      </c>
      <c r="G226" s="83"/>
      <c r="H226" s="84" t="str">
        <f>IF(LEN(E226)&gt;3,E226,PROPER(IF(LEN(E226)=3,VLOOKUP(E226,EU!$A$2:$C$243,3,0),VLOOKUP(E226,EU!$B$2:$C$243,2,0))))</f>
        <v>Denmark</v>
      </c>
      <c r="I226" s="85" t="str">
        <f>IF(VLOOKUP(H226,EU!$C$2:$E$243,3,0)="","non EU",VLOOKUP(H226,EU!$C$2:$E$243,3,0))</f>
        <v>EU</v>
      </c>
      <c r="J226" s="83">
        <f>IF(I226="EU",-(F226-F226/(1+VLOOKUP($H226,EU!$C$2:$G$243,5,0))),0)</f>
        <v>14.673568627099755</v>
      </c>
      <c r="K226" s="86">
        <v>2019</v>
      </c>
      <c r="L226" s="87">
        <v>10</v>
      </c>
    </row>
    <row r="227" spans="1:12" x14ac:dyDescent="0.2">
      <c r="A227" s="81" t="s">
        <v>779</v>
      </c>
      <c r="B227" s="82" t="s">
        <v>778</v>
      </c>
      <c r="C227" s="82">
        <v>2019</v>
      </c>
      <c r="D227" s="82">
        <v>7</v>
      </c>
      <c r="E227" s="82" t="s">
        <v>25</v>
      </c>
      <c r="F227" s="83">
        <v>1.9666822502682066</v>
      </c>
      <c r="G227" s="83"/>
      <c r="H227" s="84" t="str">
        <f>IF(LEN(E227)&gt;3,E227,PROPER(IF(LEN(E227)=3,VLOOKUP(E227,EU!$A$2:$C$243,3,0),VLOOKUP(E227,EU!$B$2:$C$243,2,0))))</f>
        <v>Finland</v>
      </c>
      <c r="I227" s="85" t="str">
        <f>IF(VLOOKUP(H227,EU!$C$2:$E$243,3,0)="","non EU",VLOOKUP(H227,EU!$C$2:$E$243,3,0))</f>
        <v>EU</v>
      </c>
      <c r="J227" s="83">
        <f>IF(I227="EU",-(F227-F227/(1+VLOOKUP($H227,EU!$C$2:$G$243,5,0))),0)</f>
        <v>-0.17878929547892808</v>
      </c>
      <c r="K227" s="86">
        <v>2019</v>
      </c>
      <c r="L227" s="87">
        <v>10</v>
      </c>
    </row>
    <row r="228" spans="1:12" x14ac:dyDescent="0.2">
      <c r="A228" s="81" t="s">
        <v>779</v>
      </c>
      <c r="B228" s="82" t="s">
        <v>778</v>
      </c>
      <c r="C228" s="82">
        <v>2019</v>
      </c>
      <c r="D228" s="82">
        <v>7</v>
      </c>
      <c r="E228" s="82" t="s">
        <v>19</v>
      </c>
      <c r="F228" s="83">
        <v>281.95392018324264</v>
      </c>
      <c r="G228" s="83"/>
      <c r="H228" s="84" t="str">
        <f>IF(LEN(E228)&gt;3,E228,PROPER(IF(LEN(E228)=3,VLOOKUP(E228,EU!$A$2:$C$243,3,0),VLOOKUP(E228,EU!$B$2:$C$243,2,0))))</f>
        <v>France</v>
      </c>
      <c r="I228" s="85" t="str">
        <f>IF(VLOOKUP(H228,EU!$C$2:$E$243,3,0)="","non EU",VLOOKUP(H228,EU!$C$2:$E$243,3,0))</f>
        <v>EU</v>
      </c>
      <c r="J228" s="83">
        <f>IF(I228="EU",-(F228-F228/(1+VLOOKUP($H228,EU!$C$2:$G$243,5,0))),0)</f>
        <v>-5.7992481134652962</v>
      </c>
      <c r="K228" s="86">
        <v>2019</v>
      </c>
      <c r="L228" s="87">
        <v>10</v>
      </c>
    </row>
    <row r="229" spans="1:12" x14ac:dyDescent="0.2">
      <c r="A229" s="81" t="s">
        <v>779</v>
      </c>
      <c r="B229" s="82" t="s">
        <v>778</v>
      </c>
      <c r="C229" s="82">
        <v>2019</v>
      </c>
      <c r="D229" s="82">
        <v>7</v>
      </c>
      <c r="E229" s="82" t="s">
        <v>257</v>
      </c>
      <c r="F229" s="83">
        <v>0.20419367727626536</v>
      </c>
      <c r="G229" s="83"/>
      <c r="H229" s="84" t="str">
        <f>IF(LEN(E229)&gt;3,E229,PROPER(IF(LEN(E229)=3,VLOOKUP(E229,EU!$A$2:$C$243,3,0),VLOOKUP(E229,EU!$B$2:$C$243,2,0))))</f>
        <v>United Kingdom</v>
      </c>
      <c r="I229" s="85" t="str">
        <f>IF(VLOOKUP(H229,EU!$C$2:$E$243,3,0)="","non EU",VLOOKUP(H229,EU!$C$2:$E$243,3,0))</f>
        <v>EU</v>
      </c>
      <c r="J229" s="83">
        <f>IF(I229="EU",-(F229-F229/(1+VLOOKUP($H229,EU!$C$2:$G$243,5,0))),0)</f>
        <v>-3.4032279546044208E-2</v>
      </c>
      <c r="K229" s="86">
        <v>2019</v>
      </c>
      <c r="L229" s="87">
        <v>10</v>
      </c>
    </row>
    <row r="230" spans="1:12" x14ac:dyDescent="0.2">
      <c r="A230" s="81" t="s">
        <v>779</v>
      </c>
      <c r="B230" s="82" t="s">
        <v>778</v>
      </c>
      <c r="C230" s="82">
        <v>2019</v>
      </c>
      <c r="D230" s="82">
        <v>7</v>
      </c>
      <c r="E230" s="82" t="s">
        <v>20</v>
      </c>
      <c r="F230" s="83">
        <v>244.20649123138719</v>
      </c>
      <c r="G230" s="83"/>
      <c r="H230" s="84" t="str">
        <f>IF(LEN(E230)&gt;3,E230,PROPER(IF(LEN(E230)=3,VLOOKUP(E230,EU!$A$2:$C$243,3,0),VLOOKUP(E230,EU!$B$2:$C$243,2,0))))</f>
        <v>Italy</v>
      </c>
      <c r="I230" s="85" t="str">
        <f>IF(VLOOKUP(H230,EU!$C$2:$E$243,3,0)="","non EU",VLOOKUP(H230,EU!$C$2:$E$243,3,0))</f>
        <v>EU</v>
      </c>
      <c r="J230" s="83">
        <f>IF(I230="EU",-(F230-F230/(1+VLOOKUP($H230,EU!$C$2:$G$243,5,0))),0)</f>
        <v>-9.3925573550533556</v>
      </c>
      <c r="K230" s="86">
        <v>2019</v>
      </c>
      <c r="L230" s="87">
        <v>10</v>
      </c>
    </row>
    <row r="231" spans="1:12" x14ac:dyDescent="0.2">
      <c r="A231" s="81" t="s">
        <v>779</v>
      </c>
      <c r="B231" s="82" t="s">
        <v>778</v>
      </c>
      <c r="C231" s="82">
        <v>2019</v>
      </c>
      <c r="D231" s="82">
        <v>7</v>
      </c>
      <c r="E231" s="82" t="s">
        <v>23</v>
      </c>
      <c r="F231" s="83">
        <v>324.65528855091725</v>
      </c>
      <c r="G231" s="83"/>
      <c r="H231" s="84" t="str">
        <f>IF(LEN(E231)&gt;3,E231,PROPER(IF(LEN(E231)=3,VLOOKUP(E231,EU!$A$2:$C$243,3,0),VLOOKUP(E231,EU!$B$2:$C$243,2,0))))</f>
        <v>Norway</v>
      </c>
      <c r="I231" s="85" t="str">
        <f>IF(VLOOKUP(H231,EU!$C$2:$E$243,3,0)="","non EU",VLOOKUP(H231,EU!$C$2:$E$243,3,0))</f>
        <v>non EU</v>
      </c>
      <c r="J231" s="83">
        <f>IF(I231="EU",-(F231-F231/(1+VLOOKUP($H231,EU!$C$2:$G$243,5,0))),0)</f>
        <v>0</v>
      </c>
      <c r="K231" s="86">
        <v>2019</v>
      </c>
      <c r="L231" s="87">
        <v>10</v>
      </c>
    </row>
    <row r="232" spans="1:12" x14ac:dyDescent="0.2">
      <c r="A232" s="81" t="s">
        <v>779</v>
      </c>
      <c r="B232" s="82" t="s">
        <v>778</v>
      </c>
      <c r="C232" s="82">
        <v>2019</v>
      </c>
      <c r="D232" s="82">
        <v>7</v>
      </c>
      <c r="E232" s="82" t="s">
        <v>22</v>
      </c>
      <c r="F232" s="83">
        <v>1.5667518174033717</v>
      </c>
      <c r="G232" s="83"/>
      <c r="H232" s="84" t="str">
        <f>IF(LEN(E232)&gt;3,E232,PROPER(IF(LEN(E232)=3,VLOOKUP(E232,EU!$A$2:$C$243,3,0),VLOOKUP(E232,EU!$B$2:$C$243,2,0))))</f>
        <v>Sweden</v>
      </c>
      <c r="I232" s="85" t="str">
        <f>IF(VLOOKUP(H232,EU!$C$2:$E$243,3,0)="","non EU",VLOOKUP(H232,EU!$C$2:$E$243,3,0))</f>
        <v>EU</v>
      </c>
      <c r="J232" s="83">
        <f>IF(I232="EU",-(F232-F232/(1+VLOOKUP($H232,EU!$C$2:$G$243,5,0))),0)</f>
        <v>-8.868406513603988E-2</v>
      </c>
      <c r="K232" s="86">
        <v>2019</v>
      </c>
      <c r="L232" s="87">
        <v>10</v>
      </c>
    </row>
    <row r="233" spans="1:12" x14ac:dyDescent="0.2">
      <c r="A233" s="81" t="s">
        <v>779</v>
      </c>
      <c r="B233" s="82" t="s">
        <v>778</v>
      </c>
      <c r="C233" s="82">
        <v>2019</v>
      </c>
      <c r="D233" s="82">
        <v>7</v>
      </c>
      <c r="E233" s="82" t="s">
        <v>18</v>
      </c>
      <c r="F233" s="83">
        <v>-35.426463632044602</v>
      </c>
      <c r="G233" s="83"/>
      <c r="H233" s="84" t="str">
        <f>IF(LEN(E233)&gt;3,E233,PROPER(IF(LEN(E233)=3,VLOOKUP(E233,EU!$A$2:$C$243,3,0),VLOOKUP(E233,EU!$B$2:$C$243,2,0))))</f>
        <v>Spain</v>
      </c>
      <c r="I233" s="85" t="str">
        <f>IF(VLOOKUP(H233,EU!$C$2:$E$243,3,0)="","non EU",VLOOKUP(H233,EU!$C$2:$E$243,3,0))</f>
        <v>EU</v>
      </c>
      <c r="J233" s="83">
        <f>IF(I233="EU",-(F233-F233/(1+VLOOKUP($H233,EU!$C$2:$G$243,5,0))),0)</f>
        <v>6.1483945146523666</v>
      </c>
      <c r="K233" s="86">
        <v>2019</v>
      </c>
      <c r="L233" s="87">
        <v>10</v>
      </c>
    </row>
    <row r="234" spans="1:12" x14ac:dyDescent="0.2">
      <c r="A234" s="81" t="s">
        <v>779</v>
      </c>
      <c r="B234" s="82" t="s">
        <v>778</v>
      </c>
      <c r="C234" s="82">
        <v>2019</v>
      </c>
      <c r="D234" s="82">
        <v>8</v>
      </c>
      <c r="E234" s="82" t="s">
        <v>24</v>
      </c>
      <c r="F234" s="83">
        <v>-76.446183974632063</v>
      </c>
      <c r="G234" s="83"/>
      <c r="H234" s="84" t="str">
        <f>IF(LEN(E234)&gt;3,E234,PROPER(IF(LEN(E234)=3,VLOOKUP(E234,EU!$A$2:$C$243,3,0),VLOOKUP(E234,EU!$B$2:$C$243,2,0))))</f>
        <v>Austria</v>
      </c>
      <c r="I234" s="85" t="str">
        <f>IF(VLOOKUP(H234,EU!$C$2:$E$243,3,0)="","non EU",VLOOKUP(H234,EU!$C$2:$E$243,3,0))</f>
        <v>EU</v>
      </c>
      <c r="J234" s="83">
        <f>IF(I234="EU",-(F234-F234/(1+VLOOKUP($H234,EU!$C$2:$G$243,5,0))),0)</f>
        <v>12.741030662438675</v>
      </c>
      <c r="K234" s="86">
        <v>2019</v>
      </c>
      <c r="L234" s="87">
        <v>10</v>
      </c>
    </row>
    <row r="235" spans="1:12" x14ac:dyDescent="0.2">
      <c r="A235" s="81" t="s">
        <v>779</v>
      </c>
      <c r="B235" s="82" t="s">
        <v>778</v>
      </c>
      <c r="C235" s="82">
        <v>2019</v>
      </c>
      <c r="D235" s="82">
        <v>8</v>
      </c>
      <c r="E235" s="82" t="s">
        <v>16</v>
      </c>
      <c r="F235" s="83">
        <v>538.28095707743523</v>
      </c>
      <c r="G235" s="83"/>
      <c r="H235" s="84" t="str">
        <f>IF(LEN(E235)&gt;3,E235,PROPER(IF(LEN(E235)=3,VLOOKUP(E235,EU!$A$2:$C$243,3,0),VLOOKUP(E235,EU!$B$2:$C$243,2,0))))</f>
        <v>Switzerland</v>
      </c>
      <c r="I235" s="85" t="str">
        <f>IF(VLOOKUP(H235,EU!$C$2:$E$243,3,0)="","non EU",VLOOKUP(H235,EU!$C$2:$E$243,3,0))</f>
        <v>non EU</v>
      </c>
      <c r="J235" s="83">
        <f>IF(I235="EU",-(F235-F235/(1+VLOOKUP($H235,EU!$C$2:$G$243,5,0))),0)</f>
        <v>0</v>
      </c>
      <c r="K235" s="86">
        <v>2019</v>
      </c>
      <c r="L235" s="87">
        <v>10</v>
      </c>
    </row>
    <row r="236" spans="1:12" x14ac:dyDescent="0.2">
      <c r="A236" s="81" t="s">
        <v>779</v>
      </c>
      <c r="B236" s="82" t="s">
        <v>778</v>
      </c>
      <c r="C236" s="82">
        <v>2019</v>
      </c>
      <c r="D236" s="82">
        <v>8</v>
      </c>
      <c r="E236" s="82" t="s">
        <v>17</v>
      </c>
      <c r="F236" s="83">
        <v>-15.847292395282864</v>
      </c>
      <c r="G236" s="83"/>
      <c r="H236" s="84" t="str">
        <f>IF(LEN(E236)&gt;3,E236,PROPER(IF(LEN(E236)=3,VLOOKUP(E236,EU!$A$2:$C$243,3,0),VLOOKUP(E236,EU!$B$2:$C$243,2,0))))</f>
        <v>Denmark</v>
      </c>
      <c r="I236" s="85" t="str">
        <f>IF(VLOOKUP(H236,EU!$C$2:$E$243,3,0)="","non EU",VLOOKUP(H236,EU!$C$2:$E$243,3,0))</f>
        <v>EU</v>
      </c>
      <c r="J236" s="83">
        <f>IF(I236="EU",-(F236-F236/(1+VLOOKUP($H236,EU!$C$2:$G$243,5,0))),0)</f>
        <v>3.1694584790565727</v>
      </c>
      <c r="K236" s="86">
        <v>2019</v>
      </c>
      <c r="L236" s="87">
        <v>10</v>
      </c>
    </row>
    <row r="237" spans="1:12" x14ac:dyDescent="0.2">
      <c r="A237" s="81" t="s">
        <v>779</v>
      </c>
      <c r="B237" s="82" t="s">
        <v>778</v>
      </c>
      <c r="C237" s="82">
        <v>2019</v>
      </c>
      <c r="D237" s="82">
        <v>8</v>
      </c>
      <c r="E237" s="82" t="s">
        <v>25</v>
      </c>
      <c r="F237" s="83">
        <v>7.5078155124273849E-2</v>
      </c>
      <c r="G237" s="83"/>
      <c r="H237" s="84" t="str">
        <f>IF(LEN(E237)&gt;3,E237,PROPER(IF(LEN(E237)=3,VLOOKUP(E237,EU!$A$2:$C$243,3,0),VLOOKUP(E237,EU!$B$2:$C$243,2,0))))</f>
        <v>Finland</v>
      </c>
      <c r="I237" s="85" t="str">
        <f>IF(VLOOKUP(H237,EU!$C$2:$E$243,3,0)="","non EU",VLOOKUP(H237,EU!$C$2:$E$243,3,0))</f>
        <v>EU</v>
      </c>
      <c r="J237" s="83">
        <f>IF(I237="EU",-(F237-F237/(1+VLOOKUP($H237,EU!$C$2:$G$243,5,0))),0)</f>
        <v>-6.8252868294794433E-3</v>
      </c>
      <c r="K237" s="86">
        <v>2019</v>
      </c>
      <c r="L237" s="87">
        <v>10</v>
      </c>
    </row>
    <row r="238" spans="1:12" x14ac:dyDescent="0.2">
      <c r="A238" s="81" t="s">
        <v>779</v>
      </c>
      <c r="B238" s="82" t="s">
        <v>778</v>
      </c>
      <c r="C238" s="82">
        <v>2019</v>
      </c>
      <c r="D238" s="82">
        <v>8</v>
      </c>
      <c r="E238" s="82" t="s">
        <v>19</v>
      </c>
      <c r="F238" s="83">
        <v>-93.286659829933456</v>
      </c>
      <c r="G238" s="83"/>
      <c r="H238" s="84" t="str">
        <f>IF(LEN(E238)&gt;3,E238,PROPER(IF(LEN(E238)=3,VLOOKUP(E238,EU!$A$2:$C$243,3,0),VLOOKUP(E238,EU!$B$2:$C$243,2,0))))</f>
        <v>France</v>
      </c>
      <c r="I238" s="85" t="str">
        <f>IF(VLOOKUP(H238,EU!$C$2:$E$243,3,0)="","non EU",VLOOKUP(H238,EU!$C$2:$E$243,3,0))</f>
        <v>EU</v>
      </c>
      <c r="J238" s="83">
        <f>IF(I238="EU",-(F238-F238/(1+VLOOKUP($H238,EU!$C$2:$G$243,5,0))),0)</f>
        <v>1.9187265978732597</v>
      </c>
      <c r="K238" s="86">
        <v>2019</v>
      </c>
      <c r="L238" s="87">
        <v>10</v>
      </c>
    </row>
    <row r="239" spans="1:12" x14ac:dyDescent="0.2">
      <c r="A239" s="81" t="s">
        <v>779</v>
      </c>
      <c r="B239" s="82" t="s">
        <v>778</v>
      </c>
      <c r="C239" s="82">
        <v>2019</v>
      </c>
      <c r="D239" s="82">
        <v>8</v>
      </c>
      <c r="E239" s="82" t="s">
        <v>257</v>
      </c>
      <c r="F239" s="83">
        <v>6.28236853793772E-2</v>
      </c>
      <c r="G239" s="83"/>
      <c r="H239" s="84" t="str">
        <f>IF(LEN(E239)&gt;3,E239,PROPER(IF(LEN(E239)=3,VLOOKUP(E239,EU!$A$2:$C$243,3,0),VLOOKUP(E239,EU!$B$2:$C$243,2,0))))</f>
        <v>United Kingdom</v>
      </c>
      <c r="I239" s="85" t="str">
        <f>IF(VLOOKUP(H239,EU!$C$2:$E$243,3,0)="","non EU",VLOOKUP(H239,EU!$C$2:$E$243,3,0))</f>
        <v>EU</v>
      </c>
      <c r="J239" s="83">
        <f>IF(I239="EU",-(F239-F239/(1+VLOOKUP($H239,EU!$C$2:$G$243,5,0))),0)</f>
        <v>-1.0470614229896195E-2</v>
      </c>
      <c r="K239" s="86">
        <v>2019</v>
      </c>
      <c r="L239" s="87">
        <v>10</v>
      </c>
    </row>
    <row r="240" spans="1:12" x14ac:dyDescent="0.2">
      <c r="A240" s="81" t="s">
        <v>779</v>
      </c>
      <c r="B240" s="82" t="s">
        <v>778</v>
      </c>
      <c r="C240" s="82">
        <v>2019</v>
      </c>
      <c r="D240" s="82">
        <v>8</v>
      </c>
      <c r="E240" s="82" t="s">
        <v>20</v>
      </c>
      <c r="F240" s="83">
        <v>-296.1206841721305</v>
      </c>
      <c r="G240" s="83"/>
      <c r="H240" s="84" t="str">
        <f>IF(LEN(E240)&gt;3,E240,PROPER(IF(LEN(E240)=3,VLOOKUP(E240,EU!$A$2:$C$243,3,0),VLOOKUP(E240,EU!$B$2:$C$243,2,0))))</f>
        <v>Italy</v>
      </c>
      <c r="I240" s="85" t="str">
        <f>IF(VLOOKUP(H240,EU!$C$2:$E$243,3,0)="","non EU",VLOOKUP(H240,EU!$C$2:$E$243,3,0))</f>
        <v>EU</v>
      </c>
      <c r="J240" s="83">
        <f>IF(I240="EU",-(F240-F240/(1+VLOOKUP($H240,EU!$C$2:$G$243,5,0))),0)</f>
        <v>11.389257083543498</v>
      </c>
      <c r="K240" s="86">
        <v>2019</v>
      </c>
      <c r="L240" s="87">
        <v>10</v>
      </c>
    </row>
    <row r="241" spans="1:12" x14ac:dyDescent="0.2">
      <c r="A241" s="81" t="s">
        <v>779</v>
      </c>
      <c r="B241" s="82" t="s">
        <v>778</v>
      </c>
      <c r="C241" s="82">
        <v>2019</v>
      </c>
      <c r="D241" s="82">
        <v>8</v>
      </c>
      <c r="E241" s="82" t="s">
        <v>23</v>
      </c>
      <c r="F241" s="83">
        <v>-56.400025819033772</v>
      </c>
      <c r="G241" s="83"/>
      <c r="H241" s="84" t="str">
        <f>IF(LEN(E241)&gt;3,E241,PROPER(IF(LEN(E241)=3,VLOOKUP(E241,EU!$A$2:$C$243,3,0),VLOOKUP(E241,EU!$B$2:$C$243,2,0))))</f>
        <v>Norway</v>
      </c>
      <c r="I241" s="85" t="str">
        <f>IF(VLOOKUP(H241,EU!$C$2:$E$243,3,0)="","non EU",VLOOKUP(H241,EU!$C$2:$E$243,3,0))</f>
        <v>non EU</v>
      </c>
      <c r="J241" s="83">
        <f>IF(I241="EU",-(F241-F241/(1+VLOOKUP($H241,EU!$C$2:$G$243,5,0))),0)</f>
        <v>0</v>
      </c>
      <c r="K241" s="86">
        <v>2019</v>
      </c>
      <c r="L241" s="87">
        <v>10</v>
      </c>
    </row>
    <row r="242" spans="1:12" x14ac:dyDescent="0.2">
      <c r="A242" s="81" t="s">
        <v>779</v>
      </c>
      <c r="B242" s="82" t="s">
        <v>778</v>
      </c>
      <c r="C242" s="82">
        <v>2019</v>
      </c>
      <c r="D242" s="82">
        <v>8</v>
      </c>
      <c r="E242" s="82" t="s">
        <v>22</v>
      </c>
      <c r="F242" s="83">
        <v>580.71217864027767</v>
      </c>
      <c r="G242" s="83"/>
      <c r="H242" s="84" t="str">
        <f>IF(LEN(E242)&gt;3,E242,PROPER(IF(LEN(E242)=3,VLOOKUP(E242,EU!$A$2:$C$243,3,0),VLOOKUP(E242,EU!$B$2:$C$243,2,0))))</f>
        <v>Sweden</v>
      </c>
      <c r="I242" s="85" t="str">
        <f>IF(VLOOKUP(H242,EU!$C$2:$E$243,3,0)="","non EU",VLOOKUP(H242,EU!$C$2:$E$243,3,0))</f>
        <v>EU</v>
      </c>
      <c r="J242" s="83">
        <f>IF(I242="EU",-(F242-F242/(1+VLOOKUP($H242,EU!$C$2:$G$243,5,0))),0)</f>
        <v>-32.870500677751579</v>
      </c>
      <c r="K242" s="86">
        <v>2019</v>
      </c>
      <c r="L242" s="87">
        <v>10</v>
      </c>
    </row>
    <row r="243" spans="1:12" x14ac:dyDescent="0.2">
      <c r="A243" s="81" t="s">
        <v>779</v>
      </c>
      <c r="B243" s="82" t="s">
        <v>778</v>
      </c>
      <c r="C243" s="82">
        <v>2019</v>
      </c>
      <c r="D243" s="82">
        <v>8</v>
      </c>
      <c r="E243" s="82" t="s">
        <v>18</v>
      </c>
      <c r="F243" s="83">
        <v>-47.043320136408056</v>
      </c>
      <c r="G243" s="83"/>
      <c r="H243" s="84" t="str">
        <f>IF(LEN(E243)&gt;3,E243,PROPER(IF(LEN(E243)=3,VLOOKUP(E243,EU!$A$2:$C$243,3,0),VLOOKUP(E243,EU!$B$2:$C$243,2,0))))</f>
        <v>Spain</v>
      </c>
      <c r="I243" s="85" t="str">
        <f>IF(VLOOKUP(H243,EU!$C$2:$E$243,3,0)="","non EU",VLOOKUP(H243,EU!$C$2:$E$243,3,0))</f>
        <v>EU</v>
      </c>
      <c r="J243" s="83">
        <f>IF(I243="EU",-(F243-F243/(1+VLOOKUP($H243,EU!$C$2:$G$243,5,0))),0)</f>
        <v>8.1645431641699915</v>
      </c>
      <c r="K243" s="86">
        <v>2019</v>
      </c>
      <c r="L243" s="87">
        <v>10</v>
      </c>
    </row>
    <row r="244" spans="1:12" x14ac:dyDescent="0.2">
      <c r="A244" s="81" t="s">
        <v>779</v>
      </c>
      <c r="B244" s="82" t="s">
        <v>778</v>
      </c>
      <c r="C244" s="82">
        <v>2019</v>
      </c>
      <c r="D244" s="82">
        <v>9</v>
      </c>
      <c r="E244" s="82" t="s">
        <v>24</v>
      </c>
      <c r="F244" s="83">
        <v>1.6559709506002986</v>
      </c>
      <c r="G244" s="83"/>
      <c r="H244" s="84" t="str">
        <f>IF(LEN(E244)&gt;3,E244,PROPER(IF(LEN(E244)=3,VLOOKUP(E244,EU!$A$2:$C$243,3,0),VLOOKUP(E244,EU!$B$2:$C$243,2,0))))</f>
        <v>Austria</v>
      </c>
      <c r="I244" s="85" t="str">
        <f>IF(VLOOKUP(H244,EU!$C$2:$E$243,3,0)="","non EU",VLOOKUP(H244,EU!$C$2:$E$243,3,0))</f>
        <v>EU</v>
      </c>
      <c r="J244" s="83">
        <f>IF(I244="EU",-(F244-F244/(1+VLOOKUP($H244,EU!$C$2:$G$243,5,0))),0)</f>
        <v>-0.27599515843338307</v>
      </c>
      <c r="K244" s="86">
        <v>2019</v>
      </c>
      <c r="L244" s="87">
        <v>10</v>
      </c>
    </row>
    <row r="245" spans="1:12" x14ac:dyDescent="0.2">
      <c r="A245" s="81" t="s">
        <v>779</v>
      </c>
      <c r="B245" s="82" t="s">
        <v>778</v>
      </c>
      <c r="C245" s="82">
        <v>2019</v>
      </c>
      <c r="D245" s="82">
        <v>9</v>
      </c>
      <c r="E245" s="82" t="s">
        <v>16</v>
      </c>
      <c r="F245" s="83">
        <v>3653.5765768174779</v>
      </c>
      <c r="G245" s="83"/>
      <c r="H245" s="84" t="str">
        <f>IF(LEN(E245)&gt;3,E245,PROPER(IF(LEN(E245)=3,VLOOKUP(E245,EU!$A$2:$C$243,3,0),VLOOKUP(E245,EU!$B$2:$C$243,2,0))))</f>
        <v>Switzerland</v>
      </c>
      <c r="I245" s="85" t="str">
        <f>IF(VLOOKUP(H245,EU!$C$2:$E$243,3,0)="","non EU",VLOOKUP(H245,EU!$C$2:$E$243,3,0))</f>
        <v>non EU</v>
      </c>
      <c r="J245" s="83">
        <f>IF(I245="EU",-(F245-F245/(1+VLOOKUP($H245,EU!$C$2:$G$243,5,0))),0)</f>
        <v>0</v>
      </c>
      <c r="K245" s="86">
        <v>2019</v>
      </c>
      <c r="L245" s="87">
        <v>10</v>
      </c>
    </row>
    <row r="246" spans="1:12" x14ac:dyDescent="0.2">
      <c r="A246" s="81" t="s">
        <v>779</v>
      </c>
      <c r="B246" s="82" t="s">
        <v>778</v>
      </c>
      <c r="C246" s="82">
        <v>2019</v>
      </c>
      <c r="D246" s="82">
        <v>9</v>
      </c>
      <c r="E246" s="82" t="s">
        <v>17</v>
      </c>
      <c r="F246" s="83">
        <v>-113.04501405440547</v>
      </c>
      <c r="G246" s="83"/>
      <c r="H246" s="84" t="str">
        <f>IF(LEN(E246)&gt;3,E246,PROPER(IF(LEN(E246)=3,VLOOKUP(E246,EU!$A$2:$C$243,3,0),VLOOKUP(E246,EU!$B$2:$C$243,2,0))))</f>
        <v>Denmark</v>
      </c>
      <c r="I246" s="85" t="str">
        <f>IF(VLOOKUP(H246,EU!$C$2:$E$243,3,0)="","non EU",VLOOKUP(H246,EU!$C$2:$E$243,3,0))</f>
        <v>EU</v>
      </c>
      <c r="J246" s="83">
        <f>IF(I246="EU",-(F246-F246/(1+VLOOKUP($H246,EU!$C$2:$G$243,5,0))),0)</f>
        <v>22.609002810881094</v>
      </c>
      <c r="K246" s="86">
        <v>2019</v>
      </c>
      <c r="L246" s="87">
        <v>10</v>
      </c>
    </row>
    <row r="247" spans="1:12" x14ac:dyDescent="0.2">
      <c r="A247" s="81" t="s">
        <v>779</v>
      </c>
      <c r="B247" s="82" t="s">
        <v>778</v>
      </c>
      <c r="C247" s="82">
        <v>2019</v>
      </c>
      <c r="D247" s="82">
        <v>9</v>
      </c>
      <c r="E247" s="82" t="s">
        <v>25</v>
      </c>
      <c r="F247" s="83">
        <v>-0.80225092048137026</v>
      </c>
      <c r="G247" s="83"/>
      <c r="H247" s="84" t="str">
        <f>IF(LEN(E247)&gt;3,E247,PROPER(IF(LEN(E247)=3,VLOOKUP(E247,EU!$A$2:$C$243,3,0),VLOOKUP(E247,EU!$B$2:$C$243,2,0))))</f>
        <v>Finland</v>
      </c>
      <c r="I247" s="85" t="str">
        <f>IF(VLOOKUP(H247,EU!$C$2:$E$243,3,0)="","non EU",VLOOKUP(H247,EU!$C$2:$E$243,3,0))</f>
        <v>EU</v>
      </c>
      <c r="J247" s="83">
        <f>IF(I247="EU",-(F247-F247/(1+VLOOKUP($H247,EU!$C$2:$G$243,5,0))),0)</f>
        <v>7.2931901861942761E-2</v>
      </c>
      <c r="K247" s="86">
        <v>2019</v>
      </c>
      <c r="L247" s="87">
        <v>10</v>
      </c>
    </row>
    <row r="248" spans="1:12" x14ac:dyDescent="0.2">
      <c r="A248" s="81" t="s">
        <v>779</v>
      </c>
      <c r="B248" s="82" t="s">
        <v>778</v>
      </c>
      <c r="C248" s="82">
        <v>2019</v>
      </c>
      <c r="D248" s="82">
        <v>9</v>
      </c>
      <c r="E248" s="82" t="s">
        <v>19</v>
      </c>
      <c r="F248" s="83">
        <v>1046.4345880633018</v>
      </c>
      <c r="G248" s="83"/>
      <c r="H248" s="84" t="str">
        <f>IF(LEN(E248)&gt;3,E248,PROPER(IF(LEN(E248)=3,VLOOKUP(E248,EU!$A$2:$C$243,3,0),VLOOKUP(E248,EU!$B$2:$C$243,2,0))))</f>
        <v>France</v>
      </c>
      <c r="I248" s="85" t="str">
        <f>IF(VLOOKUP(H248,EU!$C$2:$E$243,3,0)="","non EU",VLOOKUP(H248,EU!$C$2:$E$243,3,0))</f>
        <v>EU</v>
      </c>
      <c r="J248" s="83">
        <f>IF(I248="EU",-(F248-F248/(1+VLOOKUP($H248,EU!$C$2:$G$243,5,0))),0)</f>
        <v>-21.523140400910052</v>
      </c>
      <c r="K248" s="86">
        <v>2019</v>
      </c>
      <c r="L248" s="87">
        <v>10</v>
      </c>
    </row>
    <row r="249" spans="1:12" x14ac:dyDescent="0.2">
      <c r="A249" s="81" t="s">
        <v>779</v>
      </c>
      <c r="B249" s="82" t="s">
        <v>778</v>
      </c>
      <c r="C249" s="82">
        <v>2019</v>
      </c>
      <c r="D249" s="82">
        <v>9</v>
      </c>
      <c r="E249" s="82" t="s">
        <v>257</v>
      </c>
      <c r="F249" s="83">
        <v>1.0643832921170668E-2</v>
      </c>
      <c r="G249" s="83"/>
      <c r="H249" s="84" t="str">
        <f>IF(LEN(E249)&gt;3,E249,PROPER(IF(LEN(E249)=3,VLOOKUP(E249,EU!$A$2:$C$243,3,0),VLOOKUP(E249,EU!$B$2:$C$243,2,0))))</f>
        <v>United Kingdom</v>
      </c>
      <c r="I249" s="85" t="str">
        <f>IF(VLOOKUP(H249,EU!$C$2:$E$243,3,0)="","non EU",VLOOKUP(H249,EU!$C$2:$E$243,3,0))</f>
        <v>EU</v>
      </c>
      <c r="J249" s="83">
        <f>IF(I249="EU",-(F249-F249/(1+VLOOKUP($H249,EU!$C$2:$G$243,5,0))),0)</f>
        <v>-1.7739721535284438E-3</v>
      </c>
      <c r="K249" s="86">
        <v>2019</v>
      </c>
      <c r="L249" s="87">
        <v>10</v>
      </c>
    </row>
    <row r="250" spans="1:12" x14ac:dyDescent="0.2">
      <c r="A250" s="81" t="s">
        <v>779</v>
      </c>
      <c r="B250" s="82" t="s">
        <v>778</v>
      </c>
      <c r="C250" s="82">
        <v>2019</v>
      </c>
      <c r="D250" s="82">
        <v>9</v>
      </c>
      <c r="E250" s="82" t="s">
        <v>20</v>
      </c>
      <c r="F250" s="83">
        <v>3276.4059610712543</v>
      </c>
      <c r="G250" s="83"/>
      <c r="H250" s="84" t="str">
        <f>IF(LEN(E250)&gt;3,E250,PROPER(IF(LEN(E250)=3,VLOOKUP(E250,EU!$A$2:$C$243,3,0),VLOOKUP(E250,EU!$B$2:$C$243,2,0))))</f>
        <v>Italy</v>
      </c>
      <c r="I250" s="85" t="str">
        <f>IF(VLOOKUP(H250,EU!$C$2:$E$243,3,0)="","non EU",VLOOKUP(H250,EU!$C$2:$E$243,3,0))</f>
        <v>EU</v>
      </c>
      <c r="J250" s="83">
        <f>IF(I250="EU",-(F250-F250/(1+VLOOKUP($H250,EU!$C$2:$G$243,5,0))),0)</f>
        <v>-126.01561388735627</v>
      </c>
      <c r="K250" s="86">
        <v>2019</v>
      </c>
      <c r="L250" s="87">
        <v>10</v>
      </c>
    </row>
    <row r="251" spans="1:12" x14ac:dyDescent="0.2">
      <c r="A251" s="81" t="s">
        <v>779</v>
      </c>
      <c r="B251" s="82" t="s">
        <v>778</v>
      </c>
      <c r="C251" s="82">
        <v>2019</v>
      </c>
      <c r="D251" s="82">
        <v>9</v>
      </c>
      <c r="E251" s="82" t="s">
        <v>23</v>
      </c>
      <c r="F251" s="83">
        <v>21.779019200150191</v>
      </c>
      <c r="G251" s="83"/>
      <c r="H251" s="84" t="str">
        <f>IF(LEN(E251)&gt;3,E251,PROPER(IF(LEN(E251)=3,VLOOKUP(E251,EU!$A$2:$C$243,3,0),VLOOKUP(E251,EU!$B$2:$C$243,2,0))))</f>
        <v>Norway</v>
      </c>
      <c r="I251" s="85" t="str">
        <f>IF(VLOOKUP(H251,EU!$C$2:$E$243,3,0)="","non EU",VLOOKUP(H251,EU!$C$2:$E$243,3,0))</f>
        <v>non EU</v>
      </c>
      <c r="J251" s="83">
        <f>IF(I251="EU",-(F251-F251/(1+VLOOKUP($H251,EU!$C$2:$G$243,5,0))),0)</f>
        <v>0</v>
      </c>
      <c r="K251" s="86">
        <v>2019</v>
      </c>
      <c r="L251" s="87">
        <v>10</v>
      </c>
    </row>
    <row r="252" spans="1:12" x14ac:dyDescent="0.2">
      <c r="A252" s="81" t="s">
        <v>779</v>
      </c>
      <c r="B252" s="82" t="s">
        <v>778</v>
      </c>
      <c r="C252" s="82">
        <v>2019</v>
      </c>
      <c r="D252" s="82">
        <v>9</v>
      </c>
      <c r="E252" s="82" t="s">
        <v>22</v>
      </c>
      <c r="F252" s="83">
        <v>1333.9844976922204</v>
      </c>
      <c r="G252" s="83"/>
      <c r="H252" s="84" t="str">
        <f>IF(LEN(E252)&gt;3,E252,PROPER(IF(LEN(E252)=3,VLOOKUP(E252,EU!$A$2:$C$243,3,0),VLOOKUP(E252,EU!$B$2:$C$243,2,0))))</f>
        <v>Sweden</v>
      </c>
      <c r="I252" s="85" t="str">
        <f>IF(VLOOKUP(H252,EU!$C$2:$E$243,3,0)="","non EU",VLOOKUP(H252,EU!$C$2:$E$243,3,0))</f>
        <v>EU</v>
      </c>
      <c r="J252" s="83">
        <f>IF(I252="EU",-(F252-F252/(1+VLOOKUP($H252,EU!$C$2:$G$243,5,0))),0)</f>
        <v>-75.508556473144608</v>
      </c>
      <c r="K252" s="86">
        <v>2019</v>
      </c>
      <c r="L252" s="87">
        <v>10</v>
      </c>
    </row>
    <row r="253" spans="1:12" x14ac:dyDescent="0.2">
      <c r="A253" s="81" t="s">
        <v>779</v>
      </c>
      <c r="B253" s="82" t="s">
        <v>778</v>
      </c>
      <c r="C253" s="82">
        <v>2019</v>
      </c>
      <c r="D253" s="82">
        <v>9</v>
      </c>
      <c r="E253" s="82" t="s">
        <v>18</v>
      </c>
      <c r="F253" s="83">
        <v>59.538927346965721</v>
      </c>
      <c r="G253" s="83"/>
      <c r="H253" s="84" t="str">
        <f>IF(LEN(E253)&gt;3,E253,PROPER(IF(LEN(E253)=3,VLOOKUP(E253,EU!$A$2:$C$243,3,0),VLOOKUP(E253,EU!$B$2:$C$243,2,0))))</f>
        <v>Spain</v>
      </c>
      <c r="I253" s="85" t="str">
        <f>IF(VLOOKUP(H253,EU!$C$2:$E$243,3,0)="","non EU",VLOOKUP(H253,EU!$C$2:$E$243,3,0))</f>
        <v>EU</v>
      </c>
      <c r="J253" s="83">
        <f>IF(I253="EU",-(F253-F253/(1+VLOOKUP($H253,EU!$C$2:$G$243,5,0))),0)</f>
        <v>-10.333202266828764</v>
      </c>
      <c r="K253" s="86">
        <v>2019</v>
      </c>
      <c r="L253" s="87">
        <v>10</v>
      </c>
    </row>
    <row r="254" spans="1:12" x14ac:dyDescent="0.2">
      <c r="A254" s="81" t="s">
        <v>779</v>
      </c>
      <c r="B254" s="82" t="s">
        <v>778</v>
      </c>
      <c r="C254" s="82">
        <v>2019</v>
      </c>
      <c r="D254" s="82">
        <v>8</v>
      </c>
      <c r="E254" s="82" t="s">
        <v>257</v>
      </c>
      <c r="F254" s="83">
        <v>-7.8756445809347042E-16</v>
      </c>
      <c r="G254" s="83"/>
      <c r="H254" s="84" t="str">
        <f>IF(LEN(E254)&gt;3,E254,PROPER(IF(LEN(E254)=3,VLOOKUP(E254,EU!$A$2:$C$243,3,0),VLOOKUP(E254,EU!$B$2:$C$243,2,0))))</f>
        <v>United Kingdom</v>
      </c>
      <c r="I254" s="85" t="str">
        <f>IF(VLOOKUP(H254,EU!$C$2:$E$243,3,0)="","non EU",VLOOKUP(H254,EU!$C$2:$E$243,3,0))</f>
        <v>EU</v>
      </c>
      <c r="J254" s="83">
        <f>IF(I254="EU",-(F254-F254/(1+VLOOKUP($H254,EU!$C$2:$G$243,5,0))),0)</f>
        <v>1.3126074301557834E-16</v>
      </c>
      <c r="K254" s="86">
        <v>2019</v>
      </c>
      <c r="L254" s="87">
        <v>10</v>
      </c>
    </row>
    <row r="255" spans="1:12" x14ac:dyDescent="0.2">
      <c r="A255" s="81" t="s">
        <v>779</v>
      </c>
      <c r="B255" s="82" t="s">
        <v>778</v>
      </c>
      <c r="C255" s="82">
        <v>2019</v>
      </c>
      <c r="D255" s="82">
        <v>9</v>
      </c>
      <c r="E255" s="82" t="s">
        <v>24</v>
      </c>
      <c r="F255" s="83">
        <v>42.072310433647829</v>
      </c>
      <c r="G255" s="83"/>
      <c r="H255" s="84" t="str">
        <f>IF(LEN(E255)&gt;3,E255,PROPER(IF(LEN(E255)=3,VLOOKUP(E255,EU!$A$2:$C$243,3,0),VLOOKUP(E255,EU!$B$2:$C$243,2,0))))</f>
        <v>Austria</v>
      </c>
      <c r="I255" s="85" t="str">
        <f>IF(VLOOKUP(H255,EU!$C$2:$E$243,3,0)="","non EU",VLOOKUP(H255,EU!$C$2:$E$243,3,0))</f>
        <v>EU</v>
      </c>
      <c r="J255" s="83">
        <f>IF(I255="EU",-(F255-F255/(1+VLOOKUP($H255,EU!$C$2:$G$243,5,0))),0)</f>
        <v>-7.0120517389413024</v>
      </c>
      <c r="K255" s="86">
        <v>2019</v>
      </c>
      <c r="L255" s="87">
        <v>10</v>
      </c>
    </row>
    <row r="256" spans="1:12" x14ac:dyDescent="0.2">
      <c r="A256" s="81" t="s">
        <v>779</v>
      </c>
      <c r="B256" s="82" t="s">
        <v>778</v>
      </c>
      <c r="C256" s="82">
        <v>2019</v>
      </c>
      <c r="D256" s="82">
        <v>9</v>
      </c>
      <c r="E256" s="82" t="s">
        <v>16</v>
      </c>
      <c r="F256" s="83">
        <v>238.56594412839331</v>
      </c>
      <c r="G256" s="83"/>
      <c r="H256" s="84" t="str">
        <f>IF(LEN(E256)&gt;3,E256,PROPER(IF(LEN(E256)=3,VLOOKUP(E256,EU!$A$2:$C$243,3,0),VLOOKUP(E256,EU!$B$2:$C$243,2,0))))</f>
        <v>Switzerland</v>
      </c>
      <c r="I256" s="85" t="str">
        <f>IF(VLOOKUP(H256,EU!$C$2:$E$243,3,0)="","non EU",VLOOKUP(H256,EU!$C$2:$E$243,3,0))</f>
        <v>non EU</v>
      </c>
      <c r="J256" s="83">
        <f>IF(I256="EU",-(F256-F256/(1+VLOOKUP($H256,EU!$C$2:$G$243,5,0))),0)</f>
        <v>0</v>
      </c>
      <c r="K256" s="86">
        <v>2019</v>
      </c>
      <c r="L256" s="87">
        <v>10</v>
      </c>
    </row>
    <row r="257" spans="1:12" x14ac:dyDescent="0.2">
      <c r="A257" s="81" t="s">
        <v>779</v>
      </c>
      <c r="B257" s="82" t="s">
        <v>778</v>
      </c>
      <c r="C257" s="82">
        <v>2019</v>
      </c>
      <c r="D257" s="82">
        <v>9</v>
      </c>
      <c r="E257" s="82" t="s">
        <v>17</v>
      </c>
      <c r="F257" s="83">
        <v>217.44348431344832</v>
      </c>
      <c r="G257" s="83"/>
      <c r="H257" s="84" t="str">
        <f>IF(LEN(E257)&gt;3,E257,PROPER(IF(LEN(E257)=3,VLOOKUP(E257,EU!$A$2:$C$243,3,0),VLOOKUP(E257,EU!$B$2:$C$243,2,0))))</f>
        <v>Denmark</v>
      </c>
      <c r="I257" s="85" t="str">
        <f>IF(VLOOKUP(H257,EU!$C$2:$E$243,3,0)="","non EU",VLOOKUP(H257,EU!$C$2:$E$243,3,0))</f>
        <v>EU</v>
      </c>
      <c r="J257" s="83">
        <f>IF(I257="EU",-(F257-F257/(1+VLOOKUP($H257,EU!$C$2:$G$243,5,0))),0)</f>
        <v>-43.488696862689665</v>
      </c>
      <c r="K257" s="86">
        <v>2019</v>
      </c>
      <c r="L257" s="87">
        <v>10</v>
      </c>
    </row>
    <row r="258" spans="1:12" x14ac:dyDescent="0.2">
      <c r="A258" s="81" t="s">
        <v>779</v>
      </c>
      <c r="B258" s="82" t="s">
        <v>778</v>
      </c>
      <c r="C258" s="82">
        <v>2019</v>
      </c>
      <c r="D258" s="82">
        <v>9</v>
      </c>
      <c r="E258" s="82" t="s">
        <v>25</v>
      </c>
      <c r="F258" s="83">
        <v>72.544110986453731</v>
      </c>
      <c r="G258" s="83"/>
      <c r="H258" s="84" t="str">
        <f>IF(LEN(E258)&gt;3,E258,PROPER(IF(LEN(E258)=3,VLOOKUP(E258,EU!$A$2:$C$243,3,0),VLOOKUP(E258,EU!$B$2:$C$243,2,0))))</f>
        <v>Finland</v>
      </c>
      <c r="I258" s="85" t="str">
        <f>IF(VLOOKUP(H258,EU!$C$2:$E$243,3,0)="","non EU",VLOOKUP(H258,EU!$C$2:$E$243,3,0))</f>
        <v>EU</v>
      </c>
      <c r="J258" s="83">
        <f>IF(I258="EU",-(F258-F258/(1+VLOOKUP($H258,EU!$C$2:$G$243,5,0))),0)</f>
        <v>-6.5949191805867144</v>
      </c>
      <c r="K258" s="86">
        <v>2019</v>
      </c>
      <c r="L258" s="87">
        <v>10</v>
      </c>
    </row>
    <row r="259" spans="1:12" x14ac:dyDescent="0.2">
      <c r="A259" s="81" t="s">
        <v>779</v>
      </c>
      <c r="B259" s="82" t="s">
        <v>778</v>
      </c>
      <c r="C259" s="82">
        <v>2019</v>
      </c>
      <c r="D259" s="82">
        <v>9</v>
      </c>
      <c r="E259" s="82" t="s">
        <v>19</v>
      </c>
      <c r="F259" s="83">
        <v>644.68687705592606</v>
      </c>
      <c r="G259" s="83"/>
      <c r="H259" s="84" t="str">
        <f>IF(LEN(E259)&gt;3,E259,PROPER(IF(LEN(E259)=3,VLOOKUP(E259,EU!$A$2:$C$243,3,0),VLOOKUP(E259,EU!$B$2:$C$243,2,0))))</f>
        <v>France</v>
      </c>
      <c r="I259" s="85" t="str">
        <f>IF(VLOOKUP(H259,EU!$C$2:$E$243,3,0)="","non EU",VLOOKUP(H259,EU!$C$2:$E$243,3,0))</f>
        <v>EU</v>
      </c>
      <c r="J259" s="83">
        <f>IF(I259="EU",-(F259-F259/(1+VLOOKUP($H259,EU!$C$2:$G$243,5,0))),0)</f>
        <v>-13.259965150023845</v>
      </c>
      <c r="K259" s="86">
        <v>2019</v>
      </c>
      <c r="L259" s="87">
        <v>10</v>
      </c>
    </row>
    <row r="260" spans="1:12" x14ac:dyDescent="0.2">
      <c r="A260" s="81" t="s">
        <v>779</v>
      </c>
      <c r="B260" s="82" t="s">
        <v>778</v>
      </c>
      <c r="C260" s="82">
        <v>2019</v>
      </c>
      <c r="D260" s="82">
        <v>9</v>
      </c>
      <c r="E260" s="82" t="s">
        <v>257</v>
      </c>
      <c r="F260" s="83">
        <v>1.3763251235867295</v>
      </c>
      <c r="G260" s="83"/>
      <c r="H260" s="84" t="str">
        <f>IF(LEN(E260)&gt;3,E260,PROPER(IF(LEN(E260)=3,VLOOKUP(E260,EU!$A$2:$C$243,3,0),VLOOKUP(E260,EU!$B$2:$C$243,2,0))))</f>
        <v>United Kingdom</v>
      </c>
      <c r="I260" s="85" t="str">
        <f>IF(VLOOKUP(H260,EU!$C$2:$E$243,3,0)="","non EU",VLOOKUP(H260,EU!$C$2:$E$243,3,0))</f>
        <v>EU</v>
      </c>
      <c r="J260" s="83">
        <f>IF(I260="EU",-(F260-F260/(1+VLOOKUP($H260,EU!$C$2:$G$243,5,0))),0)</f>
        <v>-0.22938752059778822</v>
      </c>
      <c r="K260" s="86">
        <v>2019</v>
      </c>
      <c r="L260" s="87">
        <v>10</v>
      </c>
    </row>
    <row r="261" spans="1:12" x14ac:dyDescent="0.2">
      <c r="A261" s="89" t="s">
        <v>779</v>
      </c>
      <c r="B261" s="87" t="s">
        <v>778</v>
      </c>
      <c r="C261" s="87">
        <v>2019</v>
      </c>
      <c r="D261" s="87">
        <v>9</v>
      </c>
      <c r="E261" s="87" t="s">
        <v>20</v>
      </c>
      <c r="F261" s="78">
        <v>1553.9584148588615</v>
      </c>
      <c r="G261" s="78"/>
      <c r="H261" s="79" t="str">
        <f>IF(LEN(E261)&gt;3,E261,PROPER(IF(LEN(E261)=3,VLOOKUP(E261,EU!$A$2:$C$243,3,0),VLOOKUP(E261,EU!$B$2:$C$243,2,0))))</f>
        <v>Italy</v>
      </c>
      <c r="I261" s="80" t="str">
        <f>IF(VLOOKUP(H261,EU!$C$2:$E$243,3,0)="","non EU",VLOOKUP(H261,EU!$C$2:$E$243,3,0))</f>
        <v>EU</v>
      </c>
      <c r="J261" s="78">
        <f>IF(I261="EU",-(F261-F261/(1+VLOOKUP($H261,EU!$C$2:$G$243,5,0))),0)</f>
        <v>-59.767631340725529</v>
      </c>
      <c r="K261" s="58">
        <v>2019</v>
      </c>
      <c r="L261" s="90">
        <v>10</v>
      </c>
    </row>
    <row r="262" spans="1:12" x14ac:dyDescent="0.2">
      <c r="A262" s="89" t="s">
        <v>779</v>
      </c>
      <c r="B262" s="87" t="s">
        <v>778</v>
      </c>
      <c r="C262" s="87">
        <v>2019</v>
      </c>
      <c r="D262" s="87">
        <v>9</v>
      </c>
      <c r="E262" s="87" t="s">
        <v>23</v>
      </c>
      <c r="F262" s="78">
        <v>592.17404000200213</v>
      </c>
      <c r="G262" s="78"/>
      <c r="H262" s="79" t="str">
        <f>IF(LEN(E262)&gt;3,E262,PROPER(IF(LEN(E262)=3,VLOOKUP(E262,EU!$A$2:$C$243,3,0),VLOOKUP(E262,EU!$B$2:$C$243,2,0))))</f>
        <v>Norway</v>
      </c>
      <c r="I262" s="80" t="str">
        <f>IF(VLOOKUP(H262,EU!$C$2:$E$243,3,0)="","non EU",VLOOKUP(H262,EU!$C$2:$E$243,3,0))</f>
        <v>non EU</v>
      </c>
      <c r="J262" s="78">
        <f>IF(I262="EU",-(F262-F262/(1+VLOOKUP($H262,EU!$C$2:$G$243,5,0))),0)</f>
        <v>0</v>
      </c>
      <c r="K262" s="58">
        <v>2019</v>
      </c>
      <c r="L262" s="90">
        <v>10</v>
      </c>
    </row>
    <row r="263" spans="1:12" x14ac:dyDescent="0.2">
      <c r="A263" s="89" t="s">
        <v>779</v>
      </c>
      <c r="B263" s="87" t="s">
        <v>778</v>
      </c>
      <c r="C263" s="87">
        <v>2019</v>
      </c>
      <c r="D263" s="87">
        <v>9</v>
      </c>
      <c r="E263" s="87" t="s">
        <v>22</v>
      </c>
      <c r="F263" s="78">
        <v>579.52454993411084</v>
      </c>
      <c r="G263" s="78"/>
      <c r="H263" s="79" t="str">
        <f>IF(LEN(E263)&gt;3,E263,PROPER(IF(LEN(E263)=3,VLOOKUP(E263,EU!$A$2:$C$243,3,0),VLOOKUP(E263,EU!$B$2:$C$243,2,0))))</f>
        <v>Sweden</v>
      </c>
      <c r="I263" s="80" t="str">
        <f>IF(VLOOKUP(H263,EU!$C$2:$E$243,3,0)="","non EU",VLOOKUP(H263,EU!$C$2:$E$243,3,0))</f>
        <v>EU</v>
      </c>
      <c r="J263" s="78">
        <f>IF(I263="EU",-(F263-F263/(1+VLOOKUP($H263,EU!$C$2:$G$243,5,0))),0)</f>
        <v>-32.803276411364777</v>
      </c>
      <c r="K263" s="58">
        <v>2019</v>
      </c>
      <c r="L263" s="90">
        <v>10</v>
      </c>
    </row>
    <row r="264" spans="1:12" x14ac:dyDescent="0.2">
      <c r="A264" s="89" t="s">
        <v>779</v>
      </c>
      <c r="B264" s="87" t="s">
        <v>778</v>
      </c>
      <c r="C264" s="87">
        <v>2019</v>
      </c>
      <c r="D264" s="87">
        <v>9</v>
      </c>
      <c r="E264" s="87" t="s">
        <v>18</v>
      </c>
      <c r="F264" s="78">
        <v>84.369906363570806</v>
      </c>
      <c r="G264" s="78"/>
      <c r="H264" s="79" t="str">
        <f>IF(LEN(E264)&gt;3,E264,PROPER(IF(LEN(E264)=3,VLOOKUP(E264,EU!$A$2:$C$243,3,0),VLOOKUP(E264,EU!$B$2:$C$243,2,0))))</f>
        <v>Spain</v>
      </c>
      <c r="I264" s="80" t="str">
        <f>IF(VLOOKUP(H264,EU!$C$2:$E$243,3,0)="","non EU",VLOOKUP(H264,EU!$C$2:$E$243,3,0))</f>
        <v>EU</v>
      </c>
      <c r="J264" s="78">
        <f>IF(I264="EU",-(F264-F264/(1+VLOOKUP($H264,EU!$C$2:$G$243,5,0))),0)</f>
        <v>-14.642711021776748</v>
      </c>
      <c r="K264" s="58">
        <v>2019</v>
      </c>
      <c r="L264" s="90">
        <v>10</v>
      </c>
    </row>
    <row r="265" spans="1:12" x14ac:dyDescent="0.2">
      <c r="A265" s="89" t="s">
        <v>779</v>
      </c>
      <c r="B265" s="87" t="s">
        <v>778</v>
      </c>
      <c r="C265" s="87">
        <v>2019</v>
      </c>
      <c r="D265" s="87">
        <v>10</v>
      </c>
      <c r="E265" s="87" t="s">
        <v>24</v>
      </c>
      <c r="F265" s="78">
        <v>0.21498989617576855</v>
      </c>
      <c r="G265" s="78"/>
      <c r="H265" s="79" t="str">
        <f>IF(LEN(E265)&gt;3,E265,PROPER(IF(LEN(E265)=3,VLOOKUP(E265,EU!$A$2:$C$243,3,0),VLOOKUP(E265,EU!$B$2:$C$243,2,0))))</f>
        <v>Austria</v>
      </c>
      <c r="I265" s="80" t="str">
        <f>IF(VLOOKUP(H265,EU!$C$2:$E$243,3,0)="","non EU",VLOOKUP(H265,EU!$C$2:$E$243,3,0))</f>
        <v>EU</v>
      </c>
      <c r="J265" s="78">
        <f>IF(I265="EU",-(F265-F265/(1+VLOOKUP($H265,EU!$C$2:$G$243,5,0))),0)</f>
        <v>-3.5831649362628087E-2</v>
      </c>
      <c r="K265" s="58">
        <v>2019</v>
      </c>
      <c r="L265" s="90">
        <v>10</v>
      </c>
    </row>
    <row r="266" spans="1:12" x14ac:dyDescent="0.2">
      <c r="A266" s="89" t="s">
        <v>779</v>
      </c>
      <c r="B266" s="87" t="s">
        <v>778</v>
      </c>
      <c r="C266" s="87">
        <v>2019</v>
      </c>
      <c r="D266" s="87">
        <v>10</v>
      </c>
      <c r="E266" s="87" t="s">
        <v>16</v>
      </c>
      <c r="F266" s="78">
        <v>444.14477128344123</v>
      </c>
      <c r="G266" s="78"/>
      <c r="H266" s="79" t="str">
        <f>IF(LEN(E266)&gt;3,E266,PROPER(IF(LEN(E266)=3,VLOOKUP(E266,EU!$A$2:$C$243,3,0),VLOOKUP(E266,EU!$B$2:$C$243,2,0))))</f>
        <v>Switzerland</v>
      </c>
      <c r="I266" s="80" t="str">
        <f>IF(VLOOKUP(H266,EU!$C$2:$E$243,3,0)="","non EU",VLOOKUP(H266,EU!$C$2:$E$243,3,0))</f>
        <v>non EU</v>
      </c>
      <c r="J266" s="78">
        <f>IF(I266="EU",-(F266-F266/(1+VLOOKUP($H266,EU!$C$2:$G$243,5,0))),0)</f>
        <v>0</v>
      </c>
      <c r="K266" s="58">
        <v>2019</v>
      </c>
      <c r="L266" s="90">
        <v>10</v>
      </c>
    </row>
    <row r="267" spans="1:12" x14ac:dyDescent="0.2">
      <c r="A267" s="89" t="s">
        <v>779</v>
      </c>
      <c r="B267" s="87" t="s">
        <v>778</v>
      </c>
      <c r="C267" s="87">
        <v>2019</v>
      </c>
      <c r="D267" s="87">
        <v>10</v>
      </c>
      <c r="E267" s="87" t="s">
        <v>17</v>
      </c>
      <c r="F267" s="78">
        <v>1.1112128368602976</v>
      </c>
      <c r="G267" s="78"/>
      <c r="H267" s="79" t="str">
        <f>IF(LEN(E267)&gt;3,E267,PROPER(IF(LEN(E267)=3,VLOOKUP(E267,EU!$A$2:$C$243,3,0),VLOOKUP(E267,EU!$B$2:$C$243,2,0))))</f>
        <v>Denmark</v>
      </c>
      <c r="I267" s="80" t="str">
        <f>IF(VLOOKUP(H267,EU!$C$2:$E$243,3,0)="","non EU",VLOOKUP(H267,EU!$C$2:$E$243,3,0))</f>
        <v>EU</v>
      </c>
      <c r="J267" s="78">
        <f>IF(I267="EU",-(F267-F267/(1+VLOOKUP($H267,EU!$C$2:$G$243,5,0))),0)</f>
        <v>-0.2222425673720595</v>
      </c>
      <c r="K267" s="58">
        <v>2019</v>
      </c>
      <c r="L267" s="90">
        <v>10</v>
      </c>
    </row>
    <row r="268" spans="1:12" x14ac:dyDescent="0.2">
      <c r="A268" s="89" t="s">
        <v>779</v>
      </c>
      <c r="B268" s="87" t="s">
        <v>778</v>
      </c>
      <c r="C268" s="87">
        <v>2019</v>
      </c>
      <c r="D268" s="87">
        <v>10</v>
      </c>
      <c r="E268" s="87" t="s">
        <v>25</v>
      </c>
      <c r="F268" s="78">
        <v>0.18757652588026394</v>
      </c>
      <c r="G268" s="78"/>
      <c r="H268" s="79" t="str">
        <f>IF(LEN(E268)&gt;3,E268,PROPER(IF(LEN(E268)=3,VLOOKUP(E268,EU!$A$2:$C$243,3,0),VLOOKUP(E268,EU!$B$2:$C$243,2,0))))</f>
        <v>Finland</v>
      </c>
      <c r="I268" s="80" t="str">
        <f>IF(VLOOKUP(H268,EU!$C$2:$E$243,3,0)="","non EU",VLOOKUP(H268,EU!$C$2:$E$243,3,0))</f>
        <v>EU</v>
      </c>
      <c r="J268" s="78">
        <f>IF(I268="EU",-(F268-F268/(1+VLOOKUP($H268,EU!$C$2:$G$243,5,0))),0)</f>
        <v>-1.7052411443660376E-2</v>
      </c>
      <c r="K268" s="58">
        <v>2019</v>
      </c>
      <c r="L268" s="90">
        <v>10</v>
      </c>
    </row>
    <row r="269" spans="1:12" x14ac:dyDescent="0.2">
      <c r="A269" s="89" t="s">
        <v>779</v>
      </c>
      <c r="B269" s="87" t="s">
        <v>778</v>
      </c>
      <c r="C269" s="87">
        <v>2019</v>
      </c>
      <c r="D269" s="87">
        <v>10</v>
      </c>
      <c r="E269" s="87" t="s">
        <v>19</v>
      </c>
      <c r="F269" s="78">
        <v>163.80986341203518</v>
      </c>
      <c r="G269" s="78"/>
      <c r="H269" s="79" t="str">
        <f>IF(LEN(E269)&gt;3,E269,PROPER(IF(LEN(E269)=3,VLOOKUP(E269,EU!$A$2:$C$243,3,0),VLOOKUP(E269,EU!$B$2:$C$243,2,0))))</f>
        <v>France</v>
      </c>
      <c r="I269" s="80" t="str">
        <f>IF(VLOOKUP(H269,EU!$C$2:$E$243,3,0)="","non EU",VLOOKUP(H269,EU!$C$2:$E$243,3,0))</f>
        <v>EU</v>
      </c>
      <c r="J269" s="78">
        <f>IF(I269="EU",-(F269-F269/(1+VLOOKUP($H269,EU!$C$2:$G$243,5,0))),0)</f>
        <v>-3.3692528223826912</v>
      </c>
      <c r="K269" s="58">
        <v>2019</v>
      </c>
      <c r="L269" s="90">
        <v>10</v>
      </c>
    </row>
    <row r="270" spans="1:12" x14ac:dyDescent="0.2">
      <c r="A270" s="89" t="s">
        <v>779</v>
      </c>
      <c r="B270" s="87" t="s">
        <v>778</v>
      </c>
      <c r="C270" s="87">
        <v>2019</v>
      </c>
      <c r="D270" s="87">
        <v>10</v>
      </c>
      <c r="E270" s="87" t="s">
        <v>20</v>
      </c>
      <c r="F270" s="78">
        <v>559.26022128970305</v>
      </c>
      <c r="G270" s="78"/>
      <c r="H270" s="79" t="str">
        <f>IF(LEN(E270)&gt;3,E270,PROPER(IF(LEN(E270)=3,VLOOKUP(E270,EU!$A$2:$C$243,3,0),VLOOKUP(E270,EU!$B$2:$C$243,2,0))))</f>
        <v>Italy</v>
      </c>
      <c r="I270" s="80" t="str">
        <f>IF(VLOOKUP(H270,EU!$C$2:$E$243,3,0)="","non EU",VLOOKUP(H270,EU!$C$2:$E$243,3,0))</f>
        <v>EU</v>
      </c>
      <c r="J270" s="78">
        <f>IF(I270="EU",-(F270-F270/(1+VLOOKUP($H270,EU!$C$2:$G$243,5,0))),0)</f>
        <v>-21.510008511142473</v>
      </c>
      <c r="K270" s="58">
        <v>2019</v>
      </c>
      <c r="L270" s="90">
        <v>10</v>
      </c>
    </row>
    <row r="271" spans="1:12" x14ac:dyDescent="0.2">
      <c r="A271" s="89" t="s">
        <v>779</v>
      </c>
      <c r="B271" s="87" t="s">
        <v>778</v>
      </c>
      <c r="C271" s="87">
        <v>2019</v>
      </c>
      <c r="D271" s="87">
        <v>10</v>
      </c>
      <c r="E271" s="87" t="s">
        <v>23</v>
      </c>
      <c r="F271" s="78">
        <v>681.77770981729407</v>
      </c>
      <c r="G271" s="78"/>
      <c r="H271" s="79" t="str">
        <f>IF(LEN(E271)&gt;3,E271,PROPER(IF(LEN(E271)=3,VLOOKUP(E271,EU!$A$2:$C$243,3,0),VLOOKUP(E271,EU!$B$2:$C$243,2,0))))</f>
        <v>Norway</v>
      </c>
      <c r="I271" s="80" t="str">
        <f>IF(VLOOKUP(H271,EU!$C$2:$E$243,3,0)="","non EU",VLOOKUP(H271,EU!$C$2:$E$243,3,0))</f>
        <v>non EU</v>
      </c>
      <c r="J271" s="78">
        <f>IF(I271="EU",-(F271-F271/(1+VLOOKUP($H271,EU!$C$2:$G$243,5,0))),0)</f>
        <v>0</v>
      </c>
      <c r="K271" s="58">
        <v>2019</v>
      </c>
      <c r="L271" s="90">
        <v>10</v>
      </c>
    </row>
    <row r="272" spans="1:12" x14ac:dyDescent="0.2">
      <c r="A272" s="89" t="s">
        <v>779</v>
      </c>
      <c r="B272" s="87" t="s">
        <v>778</v>
      </c>
      <c r="C272" s="87">
        <v>2019</v>
      </c>
      <c r="D272" s="87">
        <v>10</v>
      </c>
      <c r="E272" s="87" t="s">
        <v>21</v>
      </c>
      <c r="F272" s="78">
        <v>8.4182790671234672E-3</v>
      </c>
      <c r="G272" s="78"/>
      <c r="H272" s="79" t="str">
        <f>IF(LEN(E272)&gt;3,E272,PROPER(IF(LEN(E272)=3,VLOOKUP(E272,EU!$A$2:$C$243,3,0),VLOOKUP(E272,EU!$B$2:$C$243,2,0))))</f>
        <v>Portugal</v>
      </c>
      <c r="I272" s="80" t="str">
        <f>IF(VLOOKUP(H272,EU!$C$2:$E$243,3,0)="","non EU",VLOOKUP(H272,EU!$C$2:$E$243,3,0))</f>
        <v>EU</v>
      </c>
      <c r="J272" s="78">
        <f>IF(I272="EU",-(F272-F272/(1+VLOOKUP($H272,EU!$C$2:$G$243,5,0))),0)</f>
        <v>-4.7650636229000856E-4</v>
      </c>
      <c r="K272" s="58">
        <v>2019</v>
      </c>
      <c r="L272" s="90">
        <v>10</v>
      </c>
    </row>
    <row r="273" spans="1:12" x14ac:dyDescent="0.2">
      <c r="A273" s="89" t="s">
        <v>779</v>
      </c>
      <c r="B273" s="87" t="s">
        <v>778</v>
      </c>
      <c r="C273" s="87">
        <v>2019</v>
      </c>
      <c r="D273" s="87">
        <v>10</v>
      </c>
      <c r="E273" s="87" t="s">
        <v>22</v>
      </c>
      <c r="F273" s="78">
        <v>409.49881584768525</v>
      </c>
      <c r="G273" s="78"/>
      <c r="H273" s="79" t="str">
        <f>IF(LEN(E273)&gt;3,E273,PROPER(IF(LEN(E273)=3,VLOOKUP(E273,EU!$A$2:$C$243,3,0),VLOOKUP(E273,EU!$B$2:$C$243,2,0))))</f>
        <v>Sweden</v>
      </c>
      <c r="I273" s="80" t="str">
        <f>IF(VLOOKUP(H273,EU!$C$2:$E$243,3,0)="","non EU",VLOOKUP(H273,EU!$C$2:$E$243,3,0))</f>
        <v>EU</v>
      </c>
      <c r="J273" s="78">
        <f>IF(I273="EU",-(F273-F273/(1+VLOOKUP($H273,EU!$C$2:$G$243,5,0))),0)</f>
        <v>-23.179178255529393</v>
      </c>
      <c r="K273" s="58">
        <v>2019</v>
      </c>
      <c r="L273" s="90">
        <v>10</v>
      </c>
    </row>
    <row r="274" spans="1:12" x14ac:dyDescent="0.2">
      <c r="A274" s="89" t="s">
        <v>779</v>
      </c>
      <c r="B274" s="87" t="s">
        <v>778</v>
      </c>
      <c r="C274" s="87">
        <v>2019</v>
      </c>
      <c r="D274" s="87">
        <v>10</v>
      </c>
      <c r="E274" s="87" t="s">
        <v>726</v>
      </c>
      <c r="F274" s="78">
        <v>1.4894132271550078</v>
      </c>
      <c r="G274" s="78"/>
      <c r="H274" s="79" t="str">
        <f>IF(LEN(E274)&gt;3,E274,PROPER(IF(LEN(E274)=3,VLOOKUP(E274,EU!$A$2:$C$243,3,0),VLOOKUP(E274,EU!$B$2:$C$243,2,0))))</f>
        <v>South Africa</v>
      </c>
      <c r="I274" s="80" t="str">
        <f>IF(VLOOKUP(H274,EU!$C$2:$E$243,3,0)="","non EU",VLOOKUP(H274,EU!$C$2:$E$243,3,0))</f>
        <v>non EU</v>
      </c>
      <c r="J274" s="78">
        <f>IF(I274="EU",-(F274-F274/(1+VLOOKUP($H274,EU!$C$2:$G$243,5,0))),0)</f>
        <v>0</v>
      </c>
      <c r="K274" s="58">
        <v>2019</v>
      </c>
      <c r="L274" s="90">
        <v>10</v>
      </c>
    </row>
    <row r="275" spans="1:12" x14ac:dyDescent="0.2">
      <c r="A275" s="89" t="s">
        <v>779</v>
      </c>
      <c r="B275" s="87" t="s">
        <v>778</v>
      </c>
      <c r="C275" s="87">
        <v>2019</v>
      </c>
      <c r="D275" s="87">
        <v>10</v>
      </c>
      <c r="E275" s="87" t="s">
        <v>18</v>
      </c>
      <c r="F275" s="78">
        <v>0.85995958470307421</v>
      </c>
      <c r="G275" s="78"/>
      <c r="H275" s="79" t="str">
        <f>IF(LEN(E275)&gt;3,E275,PROPER(IF(LEN(E275)=3,VLOOKUP(E275,EU!$A$2:$C$243,3,0),VLOOKUP(E275,EU!$B$2:$C$243,2,0))))</f>
        <v>Spain</v>
      </c>
      <c r="I275" s="80" t="str">
        <f>IF(VLOOKUP(H275,EU!$C$2:$E$243,3,0)="","non EU",VLOOKUP(H275,EU!$C$2:$E$243,3,0))</f>
        <v>EU</v>
      </c>
      <c r="J275" s="78">
        <f>IF(I275="EU",-(F275-F275/(1+VLOOKUP($H275,EU!$C$2:$G$243,5,0))),0)</f>
        <v>-0.14924918412202115</v>
      </c>
      <c r="K275" s="58">
        <v>2019</v>
      </c>
      <c r="L275" s="90">
        <v>10</v>
      </c>
    </row>
    <row r="276" spans="1:12" x14ac:dyDescent="0.2">
      <c r="A276" s="89" t="s">
        <v>779</v>
      </c>
      <c r="B276" s="87" t="s">
        <v>778</v>
      </c>
      <c r="C276" s="87">
        <v>2019</v>
      </c>
      <c r="D276" s="87">
        <v>5</v>
      </c>
      <c r="E276" s="87" t="s">
        <v>24</v>
      </c>
      <c r="F276" s="78">
        <v>-1.9507555270045032</v>
      </c>
      <c r="G276" s="78"/>
      <c r="H276" s="79" t="str">
        <f>IF(LEN(E276)&gt;3,E276,PROPER(IF(LEN(E276)=3,VLOOKUP(E276,EU!$A$2:$C$243,3,0),VLOOKUP(E276,EU!$B$2:$C$243,2,0))))</f>
        <v>Austria</v>
      </c>
      <c r="I276" s="80" t="str">
        <f>IF(VLOOKUP(H276,EU!$C$2:$E$243,3,0)="","non EU",VLOOKUP(H276,EU!$C$2:$E$243,3,0))</f>
        <v>EU</v>
      </c>
      <c r="J276" s="78">
        <f>IF(I276="EU",-(F276-F276/(1+VLOOKUP($H276,EU!$C$2:$G$243,5,0))),0)</f>
        <v>0.32512592116741712</v>
      </c>
      <c r="K276" s="58">
        <v>2019</v>
      </c>
      <c r="L276" s="90">
        <v>11</v>
      </c>
    </row>
    <row r="277" spans="1:12" x14ac:dyDescent="0.2">
      <c r="A277" s="89" t="s">
        <v>779</v>
      </c>
      <c r="B277" s="87" t="s">
        <v>778</v>
      </c>
      <c r="C277" s="87">
        <v>2019</v>
      </c>
      <c r="D277" s="87">
        <v>5</v>
      </c>
      <c r="E277" s="87" t="s">
        <v>14</v>
      </c>
      <c r="F277" s="78">
        <v>-3.76295704585905E-3</v>
      </c>
      <c r="G277" s="78"/>
      <c r="H277" s="79" t="str">
        <f>IF(LEN(E277)&gt;3,E277,PROPER(IF(LEN(E277)=3,VLOOKUP(E277,EU!$A$2:$C$243,3,0),VLOOKUP(E277,EU!$B$2:$C$243,2,0))))</f>
        <v>Belgium</v>
      </c>
      <c r="I277" s="80" t="str">
        <f>IF(VLOOKUP(H277,EU!$C$2:$E$243,3,0)="","non EU",VLOOKUP(H277,EU!$C$2:$E$243,3,0))</f>
        <v>EU</v>
      </c>
      <c r="J277" s="78">
        <f>IF(I277="EU",-(F277-F277/(1+VLOOKUP($H277,EU!$C$2:$G$243,5,0))),0)</f>
        <v>2.1299756863353125E-4</v>
      </c>
      <c r="K277" s="58">
        <v>2019</v>
      </c>
      <c r="L277" s="90">
        <v>11</v>
      </c>
    </row>
    <row r="278" spans="1:12" x14ac:dyDescent="0.2">
      <c r="A278" s="89" t="s">
        <v>779</v>
      </c>
      <c r="B278" s="87" t="s">
        <v>778</v>
      </c>
      <c r="C278" s="87">
        <v>2019</v>
      </c>
      <c r="D278" s="87">
        <v>5</v>
      </c>
      <c r="E278" s="87" t="s">
        <v>16</v>
      </c>
      <c r="F278" s="78">
        <v>-0.62378249490970461</v>
      </c>
      <c r="G278" s="78"/>
      <c r="H278" s="79" t="str">
        <f>IF(LEN(E278)&gt;3,E278,PROPER(IF(LEN(E278)=3,VLOOKUP(E278,EU!$A$2:$C$243,3,0),VLOOKUP(E278,EU!$B$2:$C$243,2,0))))</f>
        <v>Switzerland</v>
      </c>
      <c r="I278" s="80" t="str">
        <f>IF(VLOOKUP(H278,EU!$C$2:$E$243,3,0)="","non EU",VLOOKUP(H278,EU!$C$2:$E$243,3,0))</f>
        <v>non EU</v>
      </c>
      <c r="J278" s="78">
        <f>IF(I278="EU",-(F278-F278/(1+VLOOKUP($H278,EU!$C$2:$G$243,5,0))),0)</f>
        <v>0</v>
      </c>
      <c r="K278" s="58">
        <v>2019</v>
      </c>
      <c r="L278" s="90">
        <v>11</v>
      </c>
    </row>
    <row r="279" spans="1:12" x14ac:dyDescent="0.2">
      <c r="A279" s="89" t="s">
        <v>779</v>
      </c>
      <c r="B279" s="87" t="s">
        <v>778</v>
      </c>
      <c r="C279" s="87">
        <v>2019</v>
      </c>
      <c r="D279" s="87">
        <v>5</v>
      </c>
      <c r="E279" s="87" t="s">
        <v>204</v>
      </c>
      <c r="F279" s="78">
        <v>-3.76295704585905E-3</v>
      </c>
      <c r="G279" s="78"/>
      <c r="H279" s="79" t="str">
        <f>IF(LEN(E279)&gt;3,E279,PROPER(IF(LEN(E279)=3,VLOOKUP(E279,EU!$A$2:$C$243,3,0),VLOOKUP(E279,EU!$B$2:$C$243,2,0))))</f>
        <v>Germany</v>
      </c>
      <c r="I279" s="80" t="str">
        <f>IF(VLOOKUP(H279,EU!$C$2:$E$243,3,0)="","non EU",VLOOKUP(H279,EU!$C$2:$E$243,3,0))</f>
        <v>EU</v>
      </c>
      <c r="J279" s="78">
        <f>IF(I279="EU",-(F279-F279/(1+VLOOKUP($H279,EU!$C$2:$G$243,5,0))),0)</f>
        <v>6.008082678262347E-4</v>
      </c>
      <c r="K279" s="58">
        <v>2019</v>
      </c>
      <c r="L279" s="90">
        <v>11</v>
      </c>
    </row>
    <row r="280" spans="1:12" x14ac:dyDescent="0.2">
      <c r="A280" s="89" t="s">
        <v>779</v>
      </c>
      <c r="B280" s="87" t="s">
        <v>778</v>
      </c>
      <c r="C280" s="87">
        <v>2019</v>
      </c>
      <c r="D280" s="87">
        <v>5</v>
      </c>
      <c r="E280" s="87" t="s">
        <v>17</v>
      </c>
      <c r="F280" s="78">
        <v>-3.1714009010343034</v>
      </c>
      <c r="G280" s="78"/>
      <c r="H280" s="79" t="str">
        <f>IF(LEN(E280)&gt;3,E280,PROPER(IF(LEN(E280)=3,VLOOKUP(E280,EU!$A$2:$C$243,3,0),VLOOKUP(E280,EU!$B$2:$C$243,2,0))))</f>
        <v>Denmark</v>
      </c>
      <c r="I280" s="80" t="str">
        <f>IF(VLOOKUP(H280,EU!$C$2:$E$243,3,0)="","non EU",VLOOKUP(H280,EU!$C$2:$E$243,3,0))</f>
        <v>EU</v>
      </c>
      <c r="J280" s="78">
        <f>IF(I280="EU",-(F280-F280/(1+VLOOKUP($H280,EU!$C$2:$G$243,5,0))),0)</f>
        <v>0.6342801802068605</v>
      </c>
      <c r="K280" s="58">
        <v>2019</v>
      </c>
      <c r="L280" s="90">
        <v>11</v>
      </c>
    </row>
    <row r="281" spans="1:12" x14ac:dyDescent="0.2">
      <c r="A281" s="89" t="s">
        <v>779</v>
      </c>
      <c r="B281" s="87" t="s">
        <v>778</v>
      </c>
      <c r="C281" s="87">
        <v>2019</v>
      </c>
      <c r="D281" s="87">
        <v>5</v>
      </c>
      <c r="E281" s="87" t="s">
        <v>25</v>
      </c>
      <c r="F281" s="78">
        <v>-3.0697045747181164</v>
      </c>
      <c r="G281" s="78"/>
      <c r="H281" s="79" t="str">
        <f>IF(LEN(E281)&gt;3,E281,PROPER(IF(LEN(E281)=3,VLOOKUP(E281,EU!$A$2:$C$243,3,0),VLOOKUP(E281,EU!$B$2:$C$243,2,0))))</f>
        <v>Finland</v>
      </c>
      <c r="I281" s="80" t="str">
        <f>IF(VLOOKUP(H281,EU!$C$2:$E$243,3,0)="","non EU",VLOOKUP(H281,EU!$C$2:$E$243,3,0))</f>
        <v>EU</v>
      </c>
      <c r="J281" s="78">
        <f>IF(I281="EU",-(F281-F281/(1+VLOOKUP($H281,EU!$C$2:$G$243,5,0))),0)</f>
        <v>0.27906405224710173</v>
      </c>
      <c r="K281" s="58">
        <v>2019</v>
      </c>
      <c r="L281" s="90">
        <v>11</v>
      </c>
    </row>
    <row r="282" spans="1:12" x14ac:dyDescent="0.2">
      <c r="A282" s="89" t="s">
        <v>779</v>
      </c>
      <c r="B282" s="87" t="s">
        <v>778</v>
      </c>
      <c r="C282" s="87">
        <v>2019</v>
      </c>
      <c r="D282" s="87">
        <v>5</v>
      </c>
      <c r="E282" s="87" t="s">
        <v>19</v>
      </c>
      <c r="F282" s="78">
        <v>-2.8703643373655723</v>
      </c>
      <c r="G282" s="78"/>
      <c r="H282" s="79" t="str">
        <f>IF(LEN(E282)&gt;3,E282,PROPER(IF(LEN(E282)=3,VLOOKUP(E282,EU!$A$2:$C$243,3,0),VLOOKUP(E282,EU!$B$2:$C$243,2,0))))</f>
        <v>France</v>
      </c>
      <c r="I282" s="80" t="str">
        <f>IF(VLOOKUP(H282,EU!$C$2:$E$243,3,0)="","non EU",VLOOKUP(H282,EU!$C$2:$E$243,3,0))</f>
        <v>EU</v>
      </c>
      <c r="J282" s="78">
        <f>IF(I282="EU",-(F282-F282/(1+VLOOKUP($H282,EU!$C$2:$G$243,5,0))),0)</f>
        <v>5.90378561064413E-2</v>
      </c>
      <c r="K282" s="58">
        <v>2019</v>
      </c>
      <c r="L282" s="90">
        <v>11</v>
      </c>
    </row>
    <row r="283" spans="1:12" x14ac:dyDescent="0.2">
      <c r="A283" s="89" t="s">
        <v>779</v>
      </c>
      <c r="B283" s="87" t="s">
        <v>778</v>
      </c>
      <c r="C283" s="87">
        <v>2019</v>
      </c>
      <c r="D283" s="87">
        <v>5</v>
      </c>
      <c r="E283" s="87" t="s">
        <v>257</v>
      </c>
      <c r="F283" s="78">
        <v>-0.18473224512824515</v>
      </c>
      <c r="G283" s="78"/>
      <c r="H283" s="79" t="str">
        <f>IF(LEN(E283)&gt;3,E283,PROPER(IF(LEN(E283)=3,VLOOKUP(E283,EU!$A$2:$C$243,3,0),VLOOKUP(E283,EU!$B$2:$C$243,2,0))))</f>
        <v>United Kingdom</v>
      </c>
      <c r="I283" s="80" t="str">
        <f>IF(VLOOKUP(H283,EU!$C$2:$E$243,3,0)="","non EU",VLOOKUP(H283,EU!$C$2:$E$243,3,0))</f>
        <v>EU</v>
      </c>
      <c r="J283" s="78">
        <f>IF(I283="EU",-(F283-F283/(1+VLOOKUP($H283,EU!$C$2:$G$243,5,0))),0)</f>
        <v>3.0788707521374192E-2</v>
      </c>
      <c r="K283" s="58">
        <v>2019</v>
      </c>
      <c r="L283" s="90">
        <v>11</v>
      </c>
    </row>
    <row r="284" spans="1:12" x14ac:dyDescent="0.2">
      <c r="A284" s="89" t="s">
        <v>779</v>
      </c>
      <c r="B284" s="87" t="s">
        <v>778</v>
      </c>
      <c r="C284" s="87">
        <v>2019</v>
      </c>
      <c r="D284" s="87">
        <v>5</v>
      </c>
      <c r="E284" s="87" t="s">
        <v>20</v>
      </c>
      <c r="F284" s="78">
        <v>-11.46686865445372</v>
      </c>
      <c r="G284" s="78"/>
      <c r="H284" s="79" t="str">
        <f>IF(LEN(E284)&gt;3,E284,PROPER(IF(LEN(E284)=3,VLOOKUP(E284,EU!$A$2:$C$243,3,0),VLOOKUP(E284,EU!$B$2:$C$243,2,0))))</f>
        <v>Italy</v>
      </c>
      <c r="I284" s="80" t="str">
        <f>IF(VLOOKUP(H284,EU!$C$2:$E$243,3,0)="","non EU",VLOOKUP(H284,EU!$C$2:$E$243,3,0))</f>
        <v>EU</v>
      </c>
      <c r="J284" s="78">
        <f>IF(I284="EU",-(F284-F284/(1+VLOOKUP($H284,EU!$C$2:$G$243,5,0))),0)</f>
        <v>0.44103340978668193</v>
      </c>
      <c r="K284" s="58">
        <v>2019</v>
      </c>
      <c r="L284" s="90">
        <v>11</v>
      </c>
    </row>
    <row r="285" spans="1:12" x14ac:dyDescent="0.2">
      <c r="A285" s="89" t="s">
        <v>779</v>
      </c>
      <c r="B285" s="87" t="s">
        <v>778</v>
      </c>
      <c r="C285" s="87">
        <v>2019</v>
      </c>
      <c r="D285" s="87">
        <v>5</v>
      </c>
      <c r="E285" s="87" t="s">
        <v>23</v>
      </c>
      <c r="F285" s="78">
        <v>-4.146006775911701</v>
      </c>
      <c r="G285" s="78"/>
      <c r="H285" s="79" t="str">
        <f>IF(LEN(E285)&gt;3,E285,PROPER(IF(LEN(E285)=3,VLOOKUP(E285,EU!$A$2:$C$243,3,0),VLOOKUP(E285,EU!$B$2:$C$243,2,0))))</f>
        <v>Norway</v>
      </c>
      <c r="I285" s="80" t="str">
        <f>IF(VLOOKUP(H285,EU!$C$2:$E$243,3,0)="","non EU",VLOOKUP(H285,EU!$C$2:$E$243,3,0))</f>
        <v>non EU</v>
      </c>
      <c r="J285" s="78">
        <f>IF(I285="EU",-(F285-F285/(1+VLOOKUP($H285,EU!$C$2:$G$243,5,0))),0)</f>
        <v>0</v>
      </c>
      <c r="K285" s="58">
        <v>2019</v>
      </c>
      <c r="L285" s="90">
        <v>11</v>
      </c>
    </row>
    <row r="286" spans="1:12" x14ac:dyDescent="0.2">
      <c r="A286" s="89" t="s">
        <v>779</v>
      </c>
      <c r="B286" s="87" t="s">
        <v>778</v>
      </c>
      <c r="C286" s="87">
        <v>2019</v>
      </c>
      <c r="D286" s="87">
        <v>5</v>
      </c>
      <c r="E286" s="87" t="s">
        <v>22</v>
      </c>
      <c r="F286" s="78">
        <v>-4.1392527504449106E-2</v>
      </c>
      <c r="G286" s="78"/>
      <c r="H286" s="79" t="str">
        <f>IF(LEN(E286)&gt;3,E286,PROPER(IF(LEN(E286)=3,VLOOKUP(E286,EU!$A$2:$C$243,3,0),VLOOKUP(E286,EU!$B$2:$C$243,2,0))))</f>
        <v>Sweden</v>
      </c>
      <c r="I286" s="80" t="str">
        <f>IF(VLOOKUP(H286,EU!$C$2:$E$243,3,0)="","non EU",VLOOKUP(H286,EU!$C$2:$E$243,3,0))</f>
        <v>EU</v>
      </c>
      <c r="J286" s="78">
        <f>IF(I286="EU",-(F286-F286/(1+VLOOKUP($H286,EU!$C$2:$G$243,5,0))),0)</f>
        <v>2.342973254968822E-3</v>
      </c>
      <c r="K286" s="58">
        <v>2019</v>
      </c>
      <c r="L286" s="90">
        <v>11</v>
      </c>
    </row>
    <row r="287" spans="1:12" x14ac:dyDescent="0.2">
      <c r="A287" s="89" t="s">
        <v>779</v>
      </c>
      <c r="B287" s="87" t="s">
        <v>778</v>
      </c>
      <c r="C287" s="87">
        <v>2019</v>
      </c>
      <c r="D287" s="87">
        <v>5</v>
      </c>
      <c r="E287" s="87" t="s">
        <v>690</v>
      </c>
      <c r="F287" s="78">
        <v>-9.9863090832407408E-2</v>
      </c>
      <c r="G287" s="78"/>
      <c r="H287" s="79" t="str">
        <f>IF(LEN(E287)&gt;3,E287,PROPER(IF(LEN(E287)=3,VLOOKUP(E287,EU!$A$2:$C$243,3,0),VLOOKUP(E287,EU!$B$2:$C$243,2,0))))</f>
        <v>United States</v>
      </c>
      <c r="I287" s="80" t="str">
        <f>IF(VLOOKUP(H287,EU!$C$2:$E$243,3,0)="","non EU",VLOOKUP(H287,EU!$C$2:$E$243,3,0))</f>
        <v>non EU</v>
      </c>
      <c r="J287" s="78">
        <f>IF(I287="EU",-(F287-F287/(1+VLOOKUP($H287,EU!$C$2:$G$243,5,0))),0)</f>
        <v>0</v>
      </c>
      <c r="K287" s="58">
        <v>2019</v>
      </c>
      <c r="L287" s="90">
        <v>11</v>
      </c>
    </row>
    <row r="288" spans="1:12" x14ac:dyDescent="0.2">
      <c r="A288" s="89" t="s">
        <v>779</v>
      </c>
      <c r="B288" s="87" t="s">
        <v>778</v>
      </c>
      <c r="C288" s="87">
        <v>2019</v>
      </c>
      <c r="D288" s="87">
        <v>5</v>
      </c>
      <c r="E288" s="87" t="s">
        <v>18</v>
      </c>
      <c r="F288" s="78">
        <v>-3.76295704585905E-3</v>
      </c>
      <c r="G288" s="78"/>
      <c r="H288" s="79" t="str">
        <f>IF(LEN(E288)&gt;3,E288,PROPER(IF(LEN(E288)=3,VLOOKUP(E288,EU!$A$2:$C$243,3,0),VLOOKUP(E288,EU!$B$2:$C$243,2,0))))</f>
        <v>Spain</v>
      </c>
      <c r="I288" s="80" t="str">
        <f>IF(VLOOKUP(H288,EU!$C$2:$E$243,3,0)="","non EU",VLOOKUP(H288,EU!$C$2:$E$243,3,0))</f>
        <v>EU</v>
      </c>
      <c r="J288" s="78">
        <f>IF(I288="EU",-(F288-F288/(1+VLOOKUP($H288,EU!$C$2:$G$243,5,0))),0)</f>
        <v>6.5307518977719041E-4</v>
      </c>
      <c r="K288" s="58">
        <v>2019</v>
      </c>
      <c r="L288" s="90">
        <v>11</v>
      </c>
    </row>
    <row r="289" spans="1:12" x14ac:dyDescent="0.2">
      <c r="A289" s="89" t="s">
        <v>779</v>
      </c>
      <c r="B289" s="87" t="s">
        <v>778</v>
      </c>
      <c r="C289" s="87">
        <v>2019</v>
      </c>
      <c r="D289" s="87">
        <v>8</v>
      </c>
      <c r="E289" s="87" t="s">
        <v>257</v>
      </c>
      <c r="F289" s="78">
        <v>-7.8756445809347042E-16</v>
      </c>
      <c r="G289" s="78"/>
      <c r="H289" s="79" t="str">
        <f>IF(LEN(E289)&gt;3,E289,PROPER(IF(LEN(E289)=3,VLOOKUP(E289,EU!$A$2:$C$243,3,0),VLOOKUP(E289,EU!$B$2:$C$243,2,0))))</f>
        <v>United Kingdom</v>
      </c>
      <c r="I289" s="80" t="str">
        <f>IF(VLOOKUP(H289,EU!$C$2:$E$243,3,0)="","non EU",VLOOKUP(H289,EU!$C$2:$E$243,3,0))</f>
        <v>EU</v>
      </c>
      <c r="J289" s="78">
        <f>IF(I289="EU",-(F289-F289/(1+VLOOKUP($H289,EU!$C$2:$G$243,5,0))),0)</f>
        <v>1.3126074301557834E-16</v>
      </c>
      <c r="K289" s="58">
        <v>2019</v>
      </c>
      <c r="L289" s="90">
        <v>11</v>
      </c>
    </row>
    <row r="290" spans="1:12" x14ac:dyDescent="0.2">
      <c r="A290" s="89" t="s">
        <v>779</v>
      </c>
      <c r="B290" s="87" t="s">
        <v>778</v>
      </c>
      <c r="C290" s="87">
        <v>2019</v>
      </c>
      <c r="D290" s="87">
        <v>9</v>
      </c>
      <c r="E290" s="87" t="s">
        <v>17</v>
      </c>
      <c r="F290" s="78">
        <v>-1.4210854715202004E-14</v>
      </c>
      <c r="G290" s="78"/>
      <c r="H290" s="79" t="str">
        <f>IF(LEN(E290)&gt;3,E290,PROPER(IF(LEN(E290)=3,VLOOKUP(E290,EU!$A$2:$C$243,3,0),VLOOKUP(E290,EU!$B$2:$C$243,2,0))))</f>
        <v>Denmark</v>
      </c>
      <c r="I290" s="80" t="str">
        <f>IF(VLOOKUP(H290,EU!$C$2:$E$243,3,0)="","non EU",VLOOKUP(H290,EU!$C$2:$E$243,3,0))</f>
        <v>EU</v>
      </c>
      <c r="J290" s="78">
        <f>IF(I290="EU",-(F290-F290/(1+VLOOKUP($H290,EU!$C$2:$G$243,5,0))),0)</f>
        <v>2.8421709430404001E-15</v>
      </c>
      <c r="K290" s="58">
        <v>2019</v>
      </c>
      <c r="L290" s="90">
        <v>11</v>
      </c>
    </row>
    <row r="291" spans="1:12" x14ac:dyDescent="0.2">
      <c r="A291" s="89" t="s">
        <v>779</v>
      </c>
      <c r="B291" s="87" t="s">
        <v>778</v>
      </c>
      <c r="C291" s="87">
        <v>2019</v>
      </c>
      <c r="D291" s="87">
        <v>10</v>
      </c>
      <c r="E291" s="87" t="s">
        <v>24</v>
      </c>
      <c r="F291" s="78">
        <v>33.632428846959449</v>
      </c>
      <c r="G291" s="78"/>
      <c r="H291" s="79" t="str">
        <f>IF(LEN(E291)&gt;3,E291,PROPER(IF(LEN(E291)=3,VLOOKUP(E291,EU!$A$2:$C$243,3,0),VLOOKUP(E291,EU!$B$2:$C$243,2,0))))</f>
        <v>Austria</v>
      </c>
      <c r="I291" s="80" t="str">
        <f>IF(VLOOKUP(H291,EU!$C$2:$E$243,3,0)="","non EU",VLOOKUP(H291,EU!$C$2:$E$243,3,0))</f>
        <v>EU</v>
      </c>
      <c r="J291" s="78">
        <f>IF(I291="EU",-(F291-F291/(1+VLOOKUP($H291,EU!$C$2:$G$243,5,0))),0)</f>
        <v>-5.6054048078265737</v>
      </c>
      <c r="K291" s="58">
        <v>2019</v>
      </c>
      <c r="L291" s="90">
        <v>11</v>
      </c>
    </row>
    <row r="292" spans="1:12" x14ac:dyDescent="0.2">
      <c r="A292" s="89" t="s">
        <v>779</v>
      </c>
      <c r="B292" s="87" t="s">
        <v>778</v>
      </c>
      <c r="C292" s="87">
        <v>2019</v>
      </c>
      <c r="D292" s="87">
        <v>10</v>
      </c>
      <c r="E292" s="87" t="s">
        <v>14</v>
      </c>
      <c r="F292" s="78">
        <v>0.13</v>
      </c>
      <c r="G292" s="78"/>
      <c r="H292" s="79" t="str">
        <f>IF(LEN(E292)&gt;3,E292,PROPER(IF(LEN(E292)=3,VLOOKUP(E292,EU!$A$2:$C$243,3,0),VLOOKUP(E292,EU!$B$2:$C$243,2,0))))</f>
        <v>Belgium</v>
      </c>
      <c r="I292" s="80" t="str">
        <f>IF(VLOOKUP(H292,EU!$C$2:$E$243,3,0)="","non EU",VLOOKUP(H292,EU!$C$2:$E$243,3,0))</f>
        <v>EU</v>
      </c>
      <c r="J292" s="78">
        <f>IF(I292="EU",-(F292-F292/(1+VLOOKUP($H292,EU!$C$2:$G$243,5,0))),0)</f>
        <v>-7.3584905660377398E-3</v>
      </c>
      <c r="K292" s="58">
        <v>2019</v>
      </c>
      <c r="L292" s="90">
        <v>11</v>
      </c>
    </row>
    <row r="293" spans="1:12" x14ac:dyDescent="0.2">
      <c r="A293" s="89" t="s">
        <v>779</v>
      </c>
      <c r="B293" s="87" t="s">
        <v>778</v>
      </c>
      <c r="C293" s="87">
        <v>2019</v>
      </c>
      <c r="D293" s="87">
        <v>10</v>
      </c>
      <c r="E293" s="87" t="s">
        <v>15</v>
      </c>
      <c r="F293" s="78">
        <v>0.39</v>
      </c>
      <c r="G293" s="78"/>
      <c r="H293" s="79" t="str">
        <f>IF(LEN(E293)&gt;3,E293,PROPER(IF(LEN(E293)=3,VLOOKUP(E293,EU!$A$2:$C$243,3,0),VLOOKUP(E293,EU!$B$2:$C$243,2,0))))</f>
        <v>Bulgaria</v>
      </c>
      <c r="I293" s="80" t="str">
        <f>IF(VLOOKUP(H293,EU!$C$2:$E$243,3,0)="","non EU",VLOOKUP(H293,EU!$C$2:$E$243,3,0))</f>
        <v>EU</v>
      </c>
      <c r="J293" s="78">
        <f>IF(I293="EU",-(F293-F293/(1+VLOOKUP($H293,EU!$C$2:$G$243,5,0))),0)</f>
        <v>-6.5000000000000002E-2</v>
      </c>
      <c r="K293" s="58">
        <v>2019</v>
      </c>
      <c r="L293" s="90">
        <v>11</v>
      </c>
    </row>
    <row r="294" spans="1:12" x14ac:dyDescent="0.2">
      <c r="A294" s="89" t="s">
        <v>779</v>
      </c>
      <c r="B294" s="87" t="s">
        <v>778</v>
      </c>
      <c r="C294" s="87">
        <v>2019</v>
      </c>
      <c r="D294" s="87">
        <v>10</v>
      </c>
      <c r="E294" s="87" t="s">
        <v>16</v>
      </c>
      <c r="F294" s="78">
        <v>554.87009084819169</v>
      </c>
      <c r="G294" s="78"/>
      <c r="H294" s="79" t="str">
        <f>IF(LEN(E294)&gt;3,E294,PROPER(IF(LEN(E294)=3,VLOOKUP(E294,EU!$A$2:$C$243,3,0),VLOOKUP(E294,EU!$B$2:$C$243,2,0))))</f>
        <v>Switzerland</v>
      </c>
      <c r="I294" s="80" t="str">
        <f>IF(VLOOKUP(H294,EU!$C$2:$E$243,3,0)="","non EU",VLOOKUP(H294,EU!$C$2:$E$243,3,0))</f>
        <v>non EU</v>
      </c>
      <c r="J294" s="78">
        <f>IF(I294="EU",-(F294-F294/(1+VLOOKUP($H294,EU!$C$2:$G$243,5,0))),0)</f>
        <v>0</v>
      </c>
      <c r="K294" s="58">
        <v>2019</v>
      </c>
      <c r="L294" s="90">
        <v>11</v>
      </c>
    </row>
    <row r="295" spans="1:12" x14ac:dyDescent="0.2">
      <c r="A295" s="89" t="s">
        <v>779</v>
      </c>
      <c r="B295" s="87" t="s">
        <v>778</v>
      </c>
      <c r="C295" s="87">
        <v>2019</v>
      </c>
      <c r="D295" s="87">
        <v>10</v>
      </c>
      <c r="E295" s="87" t="s">
        <v>17</v>
      </c>
      <c r="F295" s="78">
        <v>175.91508404030853</v>
      </c>
      <c r="G295" s="78"/>
      <c r="H295" s="79" t="str">
        <f>IF(LEN(E295)&gt;3,E295,PROPER(IF(LEN(E295)=3,VLOOKUP(E295,EU!$A$2:$C$243,3,0),VLOOKUP(E295,EU!$B$2:$C$243,2,0))))</f>
        <v>Denmark</v>
      </c>
      <c r="I295" s="80" t="str">
        <f>IF(VLOOKUP(H295,EU!$C$2:$E$243,3,0)="","non EU",VLOOKUP(H295,EU!$C$2:$E$243,3,0))</f>
        <v>EU</v>
      </c>
      <c r="J295" s="78">
        <f>IF(I295="EU",-(F295-F295/(1+VLOOKUP($H295,EU!$C$2:$G$243,5,0))),0)</f>
        <v>-35.183016808061694</v>
      </c>
      <c r="K295" s="58">
        <v>2019</v>
      </c>
      <c r="L295" s="90">
        <v>11</v>
      </c>
    </row>
    <row r="296" spans="1:12" x14ac:dyDescent="0.2">
      <c r="A296" s="89" t="s">
        <v>779</v>
      </c>
      <c r="B296" s="87" t="s">
        <v>778</v>
      </c>
      <c r="C296" s="87">
        <v>2019</v>
      </c>
      <c r="D296" s="87">
        <v>10</v>
      </c>
      <c r="E296" s="87" t="s">
        <v>25</v>
      </c>
      <c r="F296" s="78">
        <v>-35.834043506016293</v>
      </c>
      <c r="G296" s="78"/>
      <c r="H296" s="79" t="str">
        <f>IF(LEN(E296)&gt;3,E296,PROPER(IF(LEN(E296)=3,VLOOKUP(E296,EU!$A$2:$C$243,3,0),VLOOKUP(E296,EU!$B$2:$C$243,2,0))))</f>
        <v>Finland</v>
      </c>
      <c r="I296" s="80" t="str">
        <f>IF(VLOOKUP(H296,EU!$C$2:$E$243,3,0)="","non EU",VLOOKUP(H296,EU!$C$2:$E$243,3,0))</f>
        <v>EU</v>
      </c>
      <c r="J296" s="78">
        <f>IF(I296="EU",-(F296-F296/(1+VLOOKUP($H296,EU!$C$2:$G$243,5,0))),0)</f>
        <v>3.2576403187287539</v>
      </c>
      <c r="K296" s="58">
        <v>2019</v>
      </c>
      <c r="L296" s="90">
        <v>11</v>
      </c>
    </row>
    <row r="297" spans="1:12" x14ac:dyDescent="0.2">
      <c r="A297" s="89" t="s">
        <v>779</v>
      </c>
      <c r="B297" s="87" t="s">
        <v>778</v>
      </c>
      <c r="C297" s="87">
        <v>2019</v>
      </c>
      <c r="D297" s="87">
        <v>10</v>
      </c>
      <c r="E297" s="87" t="s">
        <v>19</v>
      </c>
      <c r="F297" s="78">
        <v>647.48996102400906</v>
      </c>
      <c r="G297" s="78"/>
      <c r="H297" s="79" t="str">
        <f>IF(LEN(E297)&gt;3,E297,PROPER(IF(LEN(E297)=3,VLOOKUP(E297,EU!$A$2:$C$243,3,0),VLOOKUP(E297,EU!$B$2:$C$243,2,0))))</f>
        <v>France</v>
      </c>
      <c r="I297" s="80" t="str">
        <f>IF(VLOOKUP(H297,EU!$C$2:$E$243,3,0)="","non EU",VLOOKUP(H297,EU!$C$2:$E$243,3,0))</f>
        <v>EU</v>
      </c>
      <c r="J297" s="78">
        <f>IF(I297="EU",-(F297-F297/(1+VLOOKUP($H297,EU!$C$2:$G$243,5,0))),0)</f>
        <v>-13.317619178750419</v>
      </c>
      <c r="K297" s="58">
        <v>2019</v>
      </c>
      <c r="L297" s="90">
        <v>11</v>
      </c>
    </row>
    <row r="298" spans="1:12" x14ac:dyDescent="0.2">
      <c r="A298" s="89" t="s">
        <v>779</v>
      </c>
      <c r="B298" s="87" t="s">
        <v>778</v>
      </c>
      <c r="C298" s="87">
        <v>2019</v>
      </c>
      <c r="D298" s="87">
        <v>10</v>
      </c>
      <c r="E298" s="87" t="s">
        <v>20</v>
      </c>
      <c r="F298" s="78">
        <v>1557.1192580891179</v>
      </c>
      <c r="G298" s="78"/>
      <c r="H298" s="79" t="str">
        <f>IF(LEN(E298)&gt;3,E298,PROPER(IF(LEN(E298)=3,VLOOKUP(E298,EU!$A$2:$C$243,3,0),VLOOKUP(E298,EU!$B$2:$C$243,2,0))))</f>
        <v>Italy</v>
      </c>
      <c r="I298" s="80" t="str">
        <f>IF(VLOOKUP(H298,EU!$C$2:$E$243,3,0)="","non EU",VLOOKUP(H298,EU!$C$2:$E$243,3,0))</f>
        <v>EU</v>
      </c>
      <c r="J298" s="78">
        <f>IF(I298="EU",-(F298-F298/(1+VLOOKUP($H298,EU!$C$2:$G$243,5,0))),0)</f>
        <v>-59.889202234197001</v>
      </c>
      <c r="K298" s="58">
        <v>2019</v>
      </c>
      <c r="L298" s="90">
        <v>11</v>
      </c>
    </row>
    <row r="299" spans="1:12" x14ac:dyDescent="0.2">
      <c r="A299" s="89" t="s">
        <v>779</v>
      </c>
      <c r="B299" s="87" t="s">
        <v>778</v>
      </c>
      <c r="C299" s="87">
        <v>2019</v>
      </c>
      <c r="D299" s="87">
        <v>10</v>
      </c>
      <c r="E299" s="87" t="s">
        <v>23</v>
      </c>
      <c r="F299" s="78">
        <v>449.09423621960275</v>
      </c>
      <c r="G299" s="78"/>
      <c r="H299" s="79" t="str">
        <f>IF(LEN(E299)&gt;3,E299,PROPER(IF(LEN(E299)=3,VLOOKUP(E299,EU!$A$2:$C$243,3,0),VLOOKUP(E299,EU!$B$2:$C$243,2,0))))</f>
        <v>Norway</v>
      </c>
      <c r="I299" s="80" t="str">
        <f>IF(VLOOKUP(H299,EU!$C$2:$E$243,3,0)="","non EU",VLOOKUP(H299,EU!$C$2:$E$243,3,0))</f>
        <v>non EU</v>
      </c>
      <c r="J299" s="78">
        <f>IF(I299="EU",-(F299-F299/(1+VLOOKUP($H299,EU!$C$2:$G$243,5,0))),0)</f>
        <v>0</v>
      </c>
      <c r="K299" s="58">
        <v>2019</v>
      </c>
      <c r="L299" s="90">
        <v>11</v>
      </c>
    </row>
    <row r="300" spans="1:12" x14ac:dyDescent="0.2">
      <c r="A300" s="89" t="s">
        <v>779</v>
      </c>
      <c r="B300" s="87" t="s">
        <v>778</v>
      </c>
      <c r="C300" s="87">
        <v>2019</v>
      </c>
      <c r="D300" s="87">
        <v>10</v>
      </c>
      <c r="E300" s="87" t="s">
        <v>21</v>
      </c>
      <c r="F300" s="78">
        <v>1.0459584548508221</v>
      </c>
      <c r="G300" s="78"/>
      <c r="H300" s="79" t="str">
        <f>IF(LEN(E300)&gt;3,E300,PROPER(IF(LEN(E300)=3,VLOOKUP(E300,EU!$A$2:$C$243,3,0),VLOOKUP(E300,EU!$B$2:$C$243,2,0))))</f>
        <v>Portugal</v>
      </c>
      <c r="I300" s="80" t="str">
        <f>IF(VLOOKUP(H300,EU!$C$2:$E$243,3,0)="","non EU",VLOOKUP(H300,EU!$C$2:$E$243,3,0))</f>
        <v>EU</v>
      </c>
      <c r="J300" s="78">
        <f>IF(I300="EU",-(F300-F300/(1+VLOOKUP($H300,EU!$C$2:$G$243,5,0))),0)</f>
        <v>-5.9205195557593737E-2</v>
      </c>
      <c r="K300" s="58">
        <v>2019</v>
      </c>
      <c r="L300" s="90">
        <v>11</v>
      </c>
    </row>
    <row r="301" spans="1:12" x14ac:dyDescent="0.2">
      <c r="A301" s="89" t="s">
        <v>779</v>
      </c>
      <c r="B301" s="87" t="s">
        <v>778</v>
      </c>
      <c r="C301" s="87">
        <v>2019</v>
      </c>
      <c r="D301" s="87">
        <v>10</v>
      </c>
      <c r="E301" s="87" t="s">
        <v>22</v>
      </c>
      <c r="F301" s="78">
        <v>936.01385211679178</v>
      </c>
      <c r="G301" s="78"/>
      <c r="H301" s="79" t="str">
        <f>IF(LEN(E301)&gt;3,E301,PROPER(IF(LEN(E301)=3,VLOOKUP(E301,EU!$A$2:$C$243,3,0),VLOOKUP(E301,EU!$B$2:$C$243,2,0))))</f>
        <v>Sweden</v>
      </c>
      <c r="I301" s="80" t="str">
        <f>IF(VLOOKUP(H301,EU!$C$2:$E$243,3,0)="","non EU",VLOOKUP(H301,EU!$C$2:$E$243,3,0))</f>
        <v>EU</v>
      </c>
      <c r="J301" s="78">
        <f>IF(I301="EU",-(F301-F301/(1+VLOOKUP($H301,EU!$C$2:$G$243,5,0))),0)</f>
        <v>-52.981916157554338</v>
      </c>
      <c r="K301" s="58">
        <v>2019</v>
      </c>
      <c r="L301" s="90">
        <v>11</v>
      </c>
    </row>
    <row r="302" spans="1:12" x14ac:dyDescent="0.2">
      <c r="A302" s="89" t="s">
        <v>779</v>
      </c>
      <c r="B302" s="87" t="s">
        <v>778</v>
      </c>
      <c r="C302" s="87">
        <v>2019</v>
      </c>
      <c r="D302" s="87">
        <v>10</v>
      </c>
      <c r="E302" s="87" t="s">
        <v>690</v>
      </c>
      <c r="F302" s="78">
        <v>0.13</v>
      </c>
      <c r="G302" s="78"/>
      <c r="H302" s="79" t="str">
        <f>IF(LEN(E302)&gt;3,E302,PROPER(IF(LEN(E302)=3,VLOOKUP(E302,EU!$A$2:$C$243,3,0),VLOOKUP(E302,EU!$B$2:$C$243,2,0))))</f>
        <v>United States</v>
      </c>
      <c r="I302" s="80" t="str">
        <f>IF(VLOOKUP(H302,EU!$C$2:$E$243,3,0)="","non EU",VLOOKUP(H302,EU!$C$2:$E$243,3,0))</f>
        <v>non EU</v>
      </c>
      <c r="J302" s="78">
        <f>IF(I302="EU",-(F302-F302/(1+VLOOKUP($H302,EU!$C$2:$G$243,5,0))),0)</f>
        <v>0</v>
      </c>
      <c r="K302" s="58">
        <v>2019</v>
      </c>
      <c r="L302" s="90">
        <v>11</v>
      </c>
    </row>
    <row r="303" spans="1:12" x14ac:dyDescent="0.2">
      <c r="A303" s="89" t="s">
        <v>779</v>
      </c>
      <c r="B303" s="87" t="s">
        <v>778</v>
      </c>
      <c r="C303" s="87">
        <v>2019</v>
      </c>
      <c r="D303" s="87">
        <v>10</v>
      </c>
      <c r="E303" s="87" t="s">
        <v>726</v>
      </c>
      <c r="F303" s="78">
        <v>-28.33132712166945</v>
      </c>
      <c r="G303" s="78"/>
      <c r="H303" s="79" t="str">
        <f>IF(LEN(E303)&gt;3,E303,PROPER(IF(LEN(E303)=3,VLOOKUP(E303,EU!$A$2:$C$243,3,0),VLOOKUP(E303,EU!$B$2:$C$243,2,0))))</f>
        <v>South Africa</v>
      </c>
      <c r="I303" s="80" t="str">
        <f>IF(VLOOKUP(H303,EU!$C$2:$E$243,3,0)="","non EU",VLOOKUP(H303,EU!$C$2:$E$243,3,0))</f>
        <v>non EU</v>
      </c>
      <c r="J303" s="78">
        <f>IF(I303="EU",-(F303-F303/(1+VLOOKUP($H303,EU!$C$2:$G$243,5,0))),0)</f>
        <v>0</v>
      </c>
      <c r="K303" s="58">
        <v>2019</v>
      </c>
      <c r="L303" s="90">
        <v>11</v>
      </c>
    </row>
    <row r="304" spans="1:12" x14ac:dyDescent="0.2">
      <c r="A304" s="89" t="s">
        <v>779</v>
      </c>
      <c r="B304" s="87" t="s">
        <v>778</v>
      </c>
      <c r="C304" s="87">
        <v>2019</v>
      </c>
      <c r="D304" s="87">
        <v>10</v>
      </c>
      <c r="E304" s="87" t="s">
        <v>18</v>
      </c>
      <c r="F304" s="78">
        <v>134.5297153878378</v>
      </c>
      <c r="G304" s="78"/>
      <c r="H304" s="79" t="str">
        <f>IF(LEN(E304)&gt;3,E304,PROPER(IF(LEN(E304)=3,VLOOKUP(E304,EU!$A$2:$C$243,3,0),VLOOKUP(E304,EU!$B$2:$C$243,2,0))))</f>
        <v>Spain</v>
      </c>
      <c r="I304" s="80" t="str">
        <f>IF(VLOOKUP(H304,EU!$C$2:$E$243,3,0)="","non EU",VLOOKUP(H304,EU!$C$2:$E$243,3,0))</f>
        <v>EU</v>
      </c>
      <c r="J304" s="78">
        <f>IF(I304="EU",-(F304-F304/(1+VLOOKUP($H304,EU!$C$2:$G$243,5,0))),0)</f>
        <v>-23.348132422682596</v>
      </c>
      <c r="K304" s="58">
        <v>2019</v>
      </c>
      <c r="L304" s="90">
        <v>11</v>
      </c>
    </row>
    <row r="305" spans="1:12" x14ac:dyDescent="0.2">
      <c r="A305" s="89" t="s">
        <v>779</v>
      </c>
      <c r="B305" s="87" t="s">
        <v>778</v>
      </c>
      <c r="C305" s="87">
        <v>2019</v>
      </c>
      <c r="D305" s="87">
        <v>11</v>
      </c>
      <c r="E305" s="87" t="s">
        <v>24</v>
      </c>
      <c r="F305" s="78">
        <v>13.139999999999999</v>
      </c>
      <c r="G305" s="78"/>
      <c r="H305" s="79" t="str">
        <f>IF(LEN(E305)&gt;3,E305,PROPER(IF(LEN(E305)=3,VLOOKUP(E305,EU!$A$2:$C$243,3,0),VLOOKUP(E305,EU!$B$2:$C$243,2,0))))</f>
        <v>Austria</v>
      </c>
      <c r="I305" s="80" t="str">
        <f>IF(VLOOKUP(H305,EU!$C$2:$E$243,3,0)="","non EU",VLOOKUP(H305,EU!$C$2:$E$243,3,0))</f>
        <v>EU</v>
      </c>
      <c r="J305" s="78">
        <f>IF(I305="EU",-(F305-F305/(1+VLOOKUP($H305,EU!$C$2:$G$243,5,0))),0)</f>
        <v>-2.1899999999999995</v>
      </c>
      <c r="K305" s="58">
        <v>2019</v>
      </c>
      <c r="L305" s="90">
        <v>11</v>
      </c>
    </row>
    <row r="306" spans="1:12" x14ac:dyDescent="0.2">
      <c r="A306" s="89" t="s">
        <v>779</v>
      </c>
      <c r="B306" s="87" t="s">
        <v>778</v>
      </c>
      <c r="C306" s="87">
        <v>2019</v>
      </c>
      <c r="D306" s="87">
        <v>11</v>
      </c>
      <c r="E306" s="87" t="s">
        <v>16</v>
      </c>
      <c r="F306" s="78">
        <v>-170.97682555180563</v>
      </c>
      <c r="G306" s="78"/>
      <c r="H306" s="79" t="str">
        <f>IF(LEN(E306)&gt;3,E306,PROPER(IF(LEN(E306)=3,VLOOKUP(E306,EU!$A$2:$C$243,3,0),VLOOKUP(E306,EU!$B$2:$C$243,2,0))))</f>
        <v>Switzerland</v>
      </c>
      <c r="I306" s="80" t="str">
        <f>IF(VLOOKUP(H306,EU!$C$2:$E$243,3,0)="","non EU",VLOOKUP(H306,EU!$C$2:$E$243,3,0))</f>
        <v>non EU</v>
      </c>
      <c r="J306" s="78">
        <f>IF(I306="EU",-(F306-F306/(1+VLOOKUP($H306,EU!$C$2:$G$243,5,0))),0)</f>
        <v>0</v>
      </c>
      <c r="K306" s="58">
        <v>2019</v>
      </c>
      <c r="L306" s="90">
        <v>11</v>
      </c>
    </row>
    <row r="307" spans="1:12" x14ac:dyDescent="0.2">
      <c r="A307" s="89" t="s">
        <v>779</v>
      </c>
      <c r="B307" s="87" t="s">
        <v>778</v>
      </c>
      <c r="C307" s="87">
        <v>2019</v>
      </c>
      <c r="D307" s="87">
        <v>11</v>
      </c>
      <c r="E307" s="87" t="s">
        <v>17</v>
      </c>
      <c r="F307" s="78">
        <v>-295.065</v>
      </c>
      <c r="G307" s="78"/>
      <c r="H307" s="79" t="str">
        <f>IF(LEN(E307)&gt;3,E307,PROPER(IF(LEN(E307)=3,VLOOKUP(E307,EU!$A$2:$C$243,3,0),VLOOKUP(E307,EU!$B$2:$C$243,2,0))))</f>
        <v>Denmark</v>
      </c>
      <c r="I307" s="80" t="str">
        <f>IF(VLOOKUP(H307,EU!$C$2:$E$243,3,0)="","non EU",VLOOKUP(H307,EU!$C$2:$E$243,3,0))</f>
        <v>EU</v>
      </c>
      <c r="J307" s="78">
        <f>IF(I307="EU",-(F307-F307/(1+VLOOKUP($H307,EU!$C$2:$G$243,5,0))),0)</f>
        <v>59.013000000000005</v>
      </c>
      <c r="K307" s="58">
        <v>2019</v>
      </c>
      <c r="L307" s="90">
        <v>11</v>
      </c>
    </row>
    <row r="308" spans="1:12" x14ac:dyDescent="0.2">
      <c r="A308" s="89" t="s">
        <v>779</v>
      </c>
      <c r="B308" s="87" t="s">
        <v>778</v>
      </c>
      <c r="C308" s="87">
        <v>2019</v>
      </c>
      <c r="D308" s="87">
        <v>11</v>
      </c>
      <c r="E308" s="87" t="s">
        <v>25</v>
      </c>
      <c r="F308" s="78">
        <v>-177.94499999999999</v>
      </c>
      <c r="G308" s="78"/>
      <c r="H308" s="79" t="str">
        <f>IF(LEN(E308)&gt;3,E308,PROPER(IF(LEN(E308)=3,VLOOKUP(E308,EU!$A$2:$C$243,3,0),VLOOKUP(E308,EU!$B$2:$C$243,2,0))))</f>
        <v>Finland</v>
      </c>
      <c r="I308" s="80" t="str">
        <f>IF(VLOOKUP(H308,EU!$C$2:$E$243,3,0)="","non EU",VLOOKUP(H308,EU!$C$2:$E$243,3,0))</f>
        <v>EU</v>
      </c>
      <c r="J308" s="78">
        <f>IF(I308="EU",-(F308-F308/(1+VLOOKUP($H308,EU!$C$2:$G$243,5,0))),0)</f>
        <v>16.176818181818192</v>
      </c>
      <c r="K308" s="58">
        <v>2019</v>
      </c>
      <c r="L308" s="90">
        <v>11</v>
      </c>
    </row>
    <row r="309" spans="1:12" x14ac:dyDescent="0.2">
      <c r="A309" s="89" t="s">
        <v>779</v>
      </c>
      <c r="B309" s="87" t="s">
        <v>778</v>
      </c>
      <c r="C309" s="87">
        <v>2019</v>
      </c>
      <c r="D309" s="87">
        <v>11</v>
      </c>
      <c r="E309" s="87" t="s">
        <v>19</v>
      </c>
      <c r="F309" s="78">
        <v>138.44773708919604</v>
      </c>
      <c r="G309" s="78"/>
      <c r="H309" s="79" t="str">
        <f>IF(LEN(E309)&gt;3,E309,PROPER(IF(LEN(E309)=3,VLOOKUP(E309,EU!$A$2:$C$243,3,0),VLOOKUP(E309,EU!$B$2:$C$243,2,0))))</f>
        <v>France</v>
      </c>
      <c r="I309" s="80" t="str">
        <f>IF(VLOOKUP(H309,EU!$C$2:$E$243,3,0)="","non EU",VLOOKUP(H309,EU!$C$2:$E$243,3,0))</f>
        <v>EU</v>
      </c>
      <c r="J309" s="78">
        <f>IF(I309="EU",-(F309-F309/(1+VLOOKUP($H309,EU!$C$2:$G$243,5,0))),0)</f>
        <v>-2.8476028196602385</v>
      </c>
      <c r="K309" s="58">
        <v>2019</v>
      </c>
      <c r="L309" s="90">
        <v>11</v>
      </c>
    </row>
    <row r="310" spans="1:12" x14ac:dyDescent="0.2">
      <c r="A310" s="89" t="s">
        <v>779</v>
      </c>
      <c r="B310" s="87" t="s">
        <v>778</v>
      </c>
      <c r="C310" s="87">
        <v>2019</v>
      </c>
      <c r="D310" s="87">
        <v>11</v>
      </c>
      <c r="E310" s="87" t="s">
        <v>257</v>
      </c>
      <c r="F310" s="78">
        <v>0.79898451018623506</v>
      </c>
      <c r="G310" s="78"/>
      <c r="H310" s="79" t="str">
        <f>IF(LEN(E310)&gt;3,E310,PROPER(IF(LEN(E310)=3,VLOOKUP(E310,EU!$A$2:$C$243,3,0),VLOOKUP(E310,EU!$B$2:$C$243,2,0))))</f>
        <v>United Kingdom</v>
      </c>
      <c r="I310" s="80" t="str">
        <f>IF(VLOOKUP(H310,EU!$C$2:$E$243,3,0)="","non EU",VLOOKUP(H310,EU!$C$2:$E$243,3,0))</f>
        <v>EU</v>
      </c>
      <c r="J310" s="78">
        <f>IF(I310="EU",-(F310-F310/(1+VLOOKUP($H310,EU!$C$2:$G$243,5,0))),0)</f>
        <v>-0.13316408503103916</v>
      </c>
      <c r="K310" s="58">
        <v>2019</v>
      </c>
      <c r="L310" s="90">
        <v>11</v>
      </c>
    </row>
    <row r="311" spans="1:12" x14ac:dyDescent="0.2">
      <c r="A311" s="89" t="s">
        <v>779</v>
      </c>
      <c r="B311" s="87" t="s">
        <v>778</v>
      </c>
      <c r="C311" s="87">
        <v>2019</v>
      </c>
      <c r="D311" s="87">
        <v>11</v>
      </c>
      <c r="E311" s="87" t="s">
        <v>20</v>
      </c>
      <c r="F311" s="78">
        <v>366.60425727401298</v>
      </c>
      <c r="G311" s="78"/>
      <c r="H311" s="79" t="str">
        <f>IF(LEN(E311)&gt;3,E311,PROPER(IF(LEN(E311)=3,VLOOKUP(E311,EU!$A$2:$C$243,3,0),VLOOKUP(E311,EU!$B$2:$C$243,2,0))))</f>
        <v>Italy</v>
      </c>
      <c r="I311" s="80" t="str">
        <f>IF(VLOOKUP(H311,EU!$C$2:$E$243,3,0)="","non EU",VLOOKUP(H311,EU!$C$2:$E$243,3,0))</f>
        <v>EU</v>
      </c>
      <c r="J311" s="78">
        <f>IF(I311="EU",-(F311-F311/(1+VLOOKUP($H311,EU!$C$2:$G$243,5,0))),0)</f>
        <v>-14.100163741308222</v>
      </c>
      <c r="K311" s="58">
        <v>2019</v>
      </c>
      <c r="L311" s="90">
        <v>11</v>
      </c>
    </row>
    <row r="312" spans="1:12" x14ac:dyDescent="0.2">
      <c r="A312" s="89" t="s">
        <v>779</v>
      </c>
      <c r="B312" s="87" t="s">
        <v>778</v>
      </c>
      <c r="C312" s="87">
        <v>2019</v>
      </c>
      <c r="D312" s="87">
        <v>11</v>
      </c>
      <c r="E312" s="87" t="s">
        <v>23</v>
      </c>
      <c r="F312" s="78">
        <v>355.03115353661224</v>
      </c>
      <c r="G312" s="78"/>
      <c r="H312" s="79" t="str">
        <f>IF(LEN(E312)&gt;3,E312,PROPER(IF(LEN(E312)=3,VLOOKUP(E312,EU!$A$2:$C$243,3,0),VLOOKUP(E312,EU!$B$2:$C$243,2,0))))</f>
        <v>Norway</v>
      </c>
      <c r="I312" s="80" t="str">
        <f>IF(VLOOKUP(H312,EU!$C$2:$E$243,3,0)="","non EU",VLOOKUP(H312,EU!$C$2:$E$243,3,0))</f>
        <v>non EU</v>
      </c>
      <c r="J312" s="78">
        <f>IF(I312="EU",-(F312-F312/(1+VLOOKUP($H312,EU!$C$2:$G$243,5,0))),0)</f>
        <v>0</v>
      </c>
      <c r="K312" s="58">
        <v>2019</v>
      </c>
      <c r="L312" s="90">
        <v>11</v>
      </c>
    </row>
    <row r="313" spans="1:12" x14ac:dyDescent="0.2">
      <c r="A313" s="89" t="s">
        <v>779</v>
      </c>
      <c r="B313" s="87" t="s">
        <v>778</v>
      </c>
      <c r="C313" s="87">
        <v>2019</v>
      </c>
      <c r="D313" s="87">
        <v>11</v>
      </c>
      <c r="E313" s="87" t="s">
        <v>22</v>
      </c>
      <c r="F313" s="78">
        <v>207.79270736171264</v>
      </c>
      <c r="G313" s="78"/>
      <c r="H313" s="79" t="str">
        <f>IF(LEN(E313)&gt;3,E313,PROPER(IF(LEN(E313)=3,VLOOKUP(E313,EU!$A$2:$C$243,3,0),VLOOKUP(E313,EU!$B$2:$C$243,2,0))))</f>
        <v>Sweden</v>
      </c>
      <c r="I313" s="80" t="str">
        <f>IF(VLOOKUP(H313,EU!$C$2:$E$243,3,0)="","non EU",VLOOKUP(H313,EU!$C$2:$E$243,3,0))</f>
        <v>EU</v>
      </c>
      <c r="J313" s="78">
        <f>IF(I313="EU",-(F313-F313/(1+VLOOKUP($H313,EU!$C$2:$G$243,5,0))),0)</f>
        <v>-11.761851360096955</v>
      </c>
      <c r="K313" s="58">
        <v>2019</v>
      </c>
      <c r="L313" s="90">
        <v>11</v>
      </c>
    </row>
    <row r="314" spans="1:12" x14ac:dyDescent="0.2">
      <c r="A314" s="89" t="s">
        <v>779</v>
      </c>
      <c r="B314" s="87" t="s">
        <v>778</v>
      </c>
      <c r="C314" s="87">
        <v>2019</v>
      </c>
      <c r="D314" s="87">
        <v>11</v>
      </c>
      <c r="E314" s="87" t="s">
        <v>690</v>
      </c>
      <c r="F314" s="78">
        <v>4.8810400000000005</v>
      </c>
      <c r="G314" s="78"/>
      <c r="H314" s="79" t="str">
        <f>IF(LEN(E314)&gt;3,E314,PROPER(IF(LEN(E314)=3,VLOOKUP(E314,EU!$A$2:$C$243,3,0),VLOOKUP(E314,EU!$B$2:$C$243,2,0))))</f>
        <v>United States</v>
      </c>
      <c r="I314" s="80" t="str">
        <f>IF(VLOOKUP(H314,EU!$C$2:$E$243,3,0)="","non EU",VLOOKUP(H314,EU!$C$2:$E$243,3,0))</f>
        <v>non EU</v>
      </c>
      <c r="J314" s="78">
        <f>IF(I314="EU",-(F314-F314/(1+VLOOKUP($H314,EU!$C$2:$G$243,5,0))),0)</f>
        <v>0</v>
      </c>
      <c r="K314" s="58">
        <v>2019</v>
      </c>
      <c r="L314" s="90">
        <v>11</v>
      </c>
    </row>
    <row r="315" spans="1:12" x14ac:dyDescent="0.2">
      <c r="A315" s="89" t="s">
        <v>779</v>
      </c>
      <c r="B315" s="87" t="s">
        <v>778</v>
      </c>
      <c r="C315" s="87">
        <v>2019</v>
      </c>
      <c r="D315" s="87">
        <v>11</v>
      </c>
      <c r="E315" s="87" t="s">
        <v>726</v>
      </c>
      <c r="F315" s="78">
        <v>-38.15</v>
      </c>
      <c r="G315" s="78"/>
      <c r="H315" s="79" t="str">
        <f>IF(LEN(E315)&gt;3,E315,PROPER(IF(LEN(E315)=3,VLOOKUP(E315,EU!$A$2:$C$243,3,0),VLOOKUP(E315,EU!$B$2:$C$243,2,0))))</f>
        <v>South Africa</v>
      </c>
      <c r="I315" s="80" t="str">
        <f>IF(VLOOKUP(H315,EU!$C$2:$E$243,3,0)="","non EU",VLOOKUP(H315,EU!$C$2:$E$243,3,0))</f>
        <v>non EU</v>
      </c>
      <c r="J315" s="78">
        <f>IF(I315="EU",-(F315-F315/(1+VLOOKUP($H315,EU!$C$2:$G$243,5,0))),0)</f>
        <v>0</v>
      </c>
      <c r="K315" s="58">
        <v>2019</v>
      </c>
      <c r="L315" s="90">
        <v>11</v>
      </c>
    </row>
    <row r="316" spans="1:12" x14ac:dyDescent="0.2">
      <c r="A316" s="89" t="s">
        <v>779</v>
      </c>
      <c r="B316" s="87" t="s">
        <v>778</v>
      </c>
      <c r="C316" s="87">
        <v>2019</v>
      </c>
      <c r="D316" s="87">
        <v>11</v>
      </c>
      <c r="E316" s="87" t="s">
        <v>18</v>
      </c>
      <c r="F316" s="78">
        <v>49.881855780079341</v>
      </c>
      <c r="G316" s="78"/>
      <c r="H316" s="79" t="str">
        <f>IF(LEN(E316)&gt;3,E316,PROPER(IF(LEN(E316)=3,VLOOKUP(E316,EU!$A$2:$C$243,3,0),VLOOKUP(E316,EU!$B$2:$C$243,2,0))))</f>
        <v>Spain</v>
      </c>
      <c r="I316" s="80" t="str">
        <f>IF(VLOOKUP(H316,EU!$C$2:$E$243,3,0)="","non EU",VLOOKUP(H316,EU!$C$2:$E$243,3,0))</f>
        <v>EU</v>
      </c>
      <c r="J316" s="78">
        <f>IF(I316="EU",-(F316-F316/(1+VLOOKUP($H316,EU!$C$2:$G$243,5,0))),0)</f>
        <v>-8.6571815816666629</v>
      </c>
      <c r="K316" s="58">
        <v>2019</v>
      </c>
      <c r="L316" s="90">
        <v>11</v>
      </c>
    </row>
    <row r="317" spans="1:12" x14ac:dyDescent="0.2">
      <c r="A317" s="89" t="s">
        <v>767</v>
      </c>
      <c r="B317" s="87" t="s">
        <v>778</v>
      </c>
      <c r="C317" s="87">
        <v>2019</v>
      </c>
      <c r="D317" s="87">
        <v>1</v>
      </c>
      <c r="E317" s="87" t="s">
        <v>1</v>
      </c>
      <c r="F317" s="78">
        <v>-1.686140871464886</v>
      </c>
      <c r="G317" s="78"/>
      <c r="H317" s="79" t="str">
        <f>IF(LEN(E317)&gt;3,E317,PROPER(IF(LEN(E317)=3,VLOOKUP(E317,EU!$A$2:$C$243,3,0),VLOOKUP(E317,EU!$B$2:$C$243,2,0))))</f>
        <v>Switzerland</v>
      </c>
      <c r="I317" s="80" t="str">
        <f>IF(VLOOKUP(H317,EU!$C$2:$E$243,3,0)="","non EU",VLOOKUP(H317,EU!$C$2:$E$243,3,0))</f>
        <v>non EU</v>
      </c>
      <c r="J317" s="78">
        <f>IF(I317="EU",-(F317-F317/(1+VLOOKUP($H317,EU!$C$2:$G$243,5,0))),0)</f>
        <v>0</v>
      </c>
      <c r="K317" s="58">
        <v>2019</v>
      </c>
      <c r="L317" s="90">
        <v>12</v>
      </c>
    </row>
    <row r="318" spans="1:12" x14ac:dyDescent="0.2">
      <c r="A318" s="89" t="s">
        <v>767</v>
      </c>
      <c r="B318" s="87" t="s">
        <v>778</v>
      </c>
      <c r="C318" s="87">
        <v>2019</v>
      </c>
      <c r="D318" s="87">
        <v>1</v>
      </c>
      <c r="E318" s="87" t="s">
        <v>6</v>
      </c>
      <c r="F318" s="78">
        <v>-1.686140871466705</v>
      </c>
      <c r="G318" s="78"/>
      <c r="H318" s="79" t="str">
        <f>IF(LEN(E318)&gt;3,E318,PROPER(IF(LEN(E318)=3,VLOOKUP(E318,EU!$A$2:$C$243,3,0),VLOOKUP(E318,EU!$B$2:$C$243,2,0))))</f>
        <v>Denmark</v>
      </c>
      <c r="I318" s="80" t="str">
        <f>IF(VLOOKUP(H318,EU!$C$2:$E$243,3,0)="","non EU",VLOOKUP(H318,EU!$C$2:$E$243,3,0))</f>
        <v>EU</v>
      </c>
      <c r="J318" s="78">
        <f>IF(I318="EU",-(F318-F318/(1+VLOOKUP($H318,EU!$C$2:$G$243,5,0))),0)</f>
        <v>0.33722817429334095</v>
      </c>
      <c r="K318" s="58">
        <v>2019</v>
      </c>
      <c r="L318" s="90">
        <v>12</v>
      </c>
    </row>
    <row r="319" spans="1:12" x14ac:dyDescent="0.2">
      <c r="A319" s="89" t="s">
        <v>767</v>
      </c>
      <c r="B319" s="87" t="s">
        <v>778</v>
      </c>
      <c r="C319" s="87">
        <v>2019</v>
      </c>
      <c r="D319" s="87">
        <v>1</v>
      </c>
      <c r="E319" s="87" t="s">
        <v>3</v>
      </c>
      <c r="F319" s="78">
        <v>532.10818849118596</v>
      </c>
      <c r="G319" s="78"/>
      <c r="H319" s="79" t="str">
        <f>IF(LEN(E319)&gt;3,E319,PROPER(IF(LEN(E319)=3,VLOOKUP(E319,EU!$A$2:$C$243,3,0),VLOOKUP(E319,EU!$B$2:$C$243,2,0))))</f>
        <v>France</v>
      </c>
      <c r="I319" s="80" t="str">
        <f>IF(VLOOKUP(H319,EU!$C$2:$E$243,3,0)="","non EU",VLOOKUP(H319,EU!$C$2:$E$243,3,0))</f>
        <v>EU</v>
      </c>
      <c r="J319" s="78">
        <f>IF(I319="EU",-(F319-F319/(1+VLOOKUP($H319,EU!$C$2:$G$243,5,0))),0)</f>
        <v>-10.944438744676631</v>
      </c>
      <c r="K319" s="58">
        <v>2019</v>
      </c>
      <c r="L319" s="90">
        <v>12</v>
      </c>
    </row>
    <row r="320" spans="1:12" x14ac:dyDescent="0.2">
      <c r="A320" s="89" t="s">
        <v>767</v>
      </c>
      <c r="B320" s="87" t="s">
        <v>778</v>
      </c>
      <c r="C320" s="87">
        <v>2019</v>
      </c>
      <c r="D320" s="87">
        <v>1</v>
      </c>
      <c r="E320" s="87" t="s">
        <v>7</v>
      </c>
      <c r="F320" s="78">
        <v>-552.25171098775172</v>
      </c>
      <c r="G320" s="78"/>
      <c r="H320" s="79" t="str">
        <f>IF(LEN(E320)&gt;3,E320,PROPER(IF(LEN(E320)=3,VLOOKUP(E320,EU!$A$2:$C$243,3,0),VLOOKUP(E320,EU!$B$2:$C$243,2,0))))</f>
        <v>Italy</v>
      </c>
      <c r="I320" s="80" t="str">
        <f>IF(VLOOKUP(H320,EU!$C$2:$E$243,3,0)="","non EU",VLOOKUP(H320,EU!$C$2:$E$243,3,0))</f>
        <v>EU</v>
      </c>
      <c r="J320" s="78">
        <f>IF(I320="EU",-(F320-F320/(1+VLOOKUP($H320,EU!$C$2:$G$243,5,0))),0)</f>
        <v>21.240450422605818</v>
      </c>
      <c r="K320" s="58">
        <v>2019</v>
      </c>
      <c r="L320" s="90">
        <v>12</v>
      </c>
    </row>
    <row r="321" spans="1:12" x14ac:dyDescent="0.2">
      <c r="A321" s="89" t="s">
        <v>767</v>
      </c>
      <c r="B321" s="87" t="s">
        <v>778</v>
      </c>
      <c r="C321" s="87">
        <v>2019</v>
      </c>
      <c r="D321" s="87">
        <v>1</v>
      </c>
      <c r="E321" s="87" t="s">
        <v>256</v>
      </c>
      <c r="F321" s="78">
        <v>1.6861408714664954</v>
      </c>
      <c r="G321" s="78"/>
      <c r="H321" s="79" t="str">
        <f>IF(LEN(E321)&gt;3,E321,PROPER(IF(LEN(E321)=3,VLOOKUP(E321,EU!$A$2:$C$243,3,0),VLOOKUP(E321,EU!$B$2:$C$243,2,0))))</f>
        <v>United Kingdom</v>
      </c>
      <c r="I321" s="80" t="str">
        <f>IF(VLOOKUP(H321,EU!$C$2:$E$243,3,0)="","non EU",VLOOKUP(H321,EU!$C$2:$E$243,3,0))</f>
        <v>EU</v>
      </c>
      <c r="J321" s="78">
        <f>IF(I321="EU",-(F321-F321/(1+VLOOKUP($H321,EU!$C$2:$G$243,5,0))),0)</f>
        <v>-0.28102347857774923</v>
      </c>
      <c r="K321" s="58">
        <v>2019</v>
      </c>
      <c r="L321" s="90">
        <v>12</v>
      </c>
    </row>
    <row r="322" spans="1:12" x14ac:dyDescent="0.2">
      <c r="A322" s="89" t="s">
        <v>767</v>
      </c>
      <c r="B322" s="87" t="s">
        <v>778</v>
      </c>
      <c r="C322" s="87">
        <v>2019</v>
      </c>
      <c r="D322" s="87">
        <v>1</v>
      </c>
      <c r="E322" s="87" t="s">
        <v>10</v>
      </c>
      <c r="F322" s="78">
        <v>21.829663368023446</v>
      </c>
      <c r="G322" s="78"/>
      <c r="H322" s="79" t="str">
        <f>IF(LEN(E322)&gt;3,E322,PROPER(IF(LEN(E322)=3,VLOOKUP(E322,EU!$A$2:$C$243,3,0),VLOOKUP(E322,EU!$B$2:$C$243,2,0))))</f>
        <v>New Zealand</v>
      </c>
      <c r="I322" s="80" t="str">
        <f>IF(VLOOKUP(H322,EU!$C$2:$E$243,3,0)="","non EU",VLOOKUP(H322,EU!$C$2:$E$243,3,0))</f>
        <v>non EU</v>
      </c>
      <c r="J322" s="78">
        <f>IF(I322="EU",-(F322-F322/(1+VLOOKUP($H322,EU!$C$2:$G$243,5,0))),0)</f>
        <v>0</v>
      </c>
      <c r="K322" s="58">
        <v>2019</v>
      </c>
      <c r="L322" s="90">
        <v>12</v>
      </c>
    </row>
    <row r="323" spans="1:12" x14ac:dyDescent="0.2">
      <c r="A323" s="89" t="s">
        <v>767</v>
      </c>
      <c r="B323" s="87" t="s">
        <v>778</v>
      </c>
      <c r="C323" s="87">
        <v>2019</v>
      </c>
      <c r="D323" s="87">
        <v>2</v>
      </c>
      <c r="E323" s="87" t="s">
        <v>1</v>
      </c>
      <c r="F323" s="78">
        <v>-0.28215009035193361</v>
      </c>
      <c r="G323" s="78"/>
      <c r="H323" s="79" t="str">
        <f>IF(LEN(E323)&gt;3,E323,PROPER(IF(LEN(E323)=3,VLOOKUP(E323,EU!$A$2:$C$243,3,0),VLOOKUP(E323,EU!$B$2:$C$243,2,0))))</f>
        <v>Switzerland</v>
      </c>
      <c r="I323" s="80" t="str">
        <f>IF(VLOOKUP(H323,EU!$C$2:$E$243,3,0)="","non EU",VLOOKUP(H323,EU!$C$2:$E$243,3,0))</f>
        <v>non EU</v>
      </c>
      <c r="J323" s="78">
        <f>IF(I323="EU",-(F323-F323/(1+VLOOKUP($H323,EU!$C$2:$G$243,5,0))),0)</f>
        <v>0</v>
      </c>
      <c r="K323" s="58">
        <v>2019</v>
      </c>
      <c r="L323" s="90">
        <v>12</v>
      </c>
    </row>
    <row r="324" spans="1:12" x14ac:dyDescent="0.2">
      <c r="A324" s="89" t="s">
        <v>767</v>
      </c>
      <c r="B324" s="87" t="s">
        <v>778</v>
      </c>
      <c r="C324" s="87">
        <v>2019</v>
      </c>
      <c r="D324" s="87">
        <v>2</v>
      </c>
      <c r="E324" s="87" t="s">
        <v>13</v>
      </c>
      <c r="F324" s="78">
        <v>-1.7208304615792258E-3</v>
      </c>
      <c r="G324" s="78"/>
      <c r="H324" s="79" t="str">
        <f>IF(LEN(E324)&gt;3,E324,PROPER(IF(LEN(E324)=3,VLOOKUP(E324,EU!$A$2:$C$243,3,0),VLOOKUP(E324,EU!$B$2:$C$243,2,0))))</f>
        <v>Germany</v>
      </c>
      <c r="I324" s="80" t="str">
        <f>IF(VLOOKUP(H324,EU!$C$2:$E$243,3,0)="","non EU",VLOOKUP(H324,EU!$C$2:$E$243,3,0))</f>
        <v>EU</v>
      </c>
      <c r="J324" s="78">
        <f>IF(I324="EU",-(F324-F324/(1+VLOOKUP($H324,EU!$C$2:$G$243,5,0))),0)</f>
        <v>2.7475444344542263E-4</v>
      </c>
      <c r="K324" s="58">
        <v>2019</v>
      </c>
      <c r="L324" s="90">
        <v>12</v>
      </c>
    </row>
    <row r="325" spans="1:12" x14ac:dyDescent="0.2">
      <c r="A325" s="89" t="s">
        <v>767</v>
      </c>
      <c r="B325" s="87" t="s">
        <v>778</v>
      </c>
      <c r="C325" s="87">
        <v>2019</v>
      </c>
      <c r="D325" s="87">
        <v>2</v>
      </c>
      <c r="E325" s="87" t="s">
        <v>6</v>
      </c>
      <c r="F325" s="78">
        <v>5.0405167426561093E-2</v>
      </c>
      <c r="G325" s="78"/>
      <c r="H325" s="79" t="str">
        <f>IF(LEN(E325)&gt;3,E325,PROPER(IF(LEN(E325)=3,VLOOKUP(E325,EU!$A$2:$C$243,3,0),VLOOKUP(E325,EU!$B$2:$C$243,2,0))))</f>
        <v>Denmark</v>
      </c>
      <c r="I325" s="80" t="str">
        <f>IF(VLOOKUP(H325,EU!$C$2:$E$243,3,0)="","non EU",VLOOKUP(H325,EU!$C$2:$E$243,3,0))</f>
        <v>EU</v>
      </c>
      <c r="J325" s="78">
        <f>IF(I325="EU",-(F325-F325/(1+VLOOKUP($H325,EU!$C$2:$G$243,5,0))),0)</f>
        <v>-1.0081033485312217E-2</v>
      </c>
      <c r="K325" s="58">
        <v>2019</v>
      </c>
      <c r="L325" s="90">
        <v>12</v>
      </c>
    </row>
    <row r="326" spans="1:12" x14ac:dyDescent="0.2">
      <c r="A326" s="89" t="s">
        <v>767</v>
      </c>
      <c r="B326" s="87" t="s">
        <v>778</v>
      </c>
      <c r="C326" s="87">
        <v>2019</v>
      </c>
      <c r="D326" s="87">
        <v>2</v>
      </c>
      <c r="E326" s="87" t="s">
        <v>2</v>
      </c>
      <c r="F326" s="78">
        <v>-5.3714691655841307E-2</v>
      </c>
      <c r="G326" s="78"/>
      <c r="H326" s="79" t="str">
        <f>IF(LEN(E326)&gt;3,E326,PROPER(IF(LEN(E326)=3,VLOOKUP(E326,EU!$A$2:$C$243,3,0),VLOOKUP(E326,EU!$B$2:$C$243,2,0))))</f>
        <v>Spain</v>
      </c>
      <c r="I326" s="80" t="str">
        <f>IF(VLOOKUP(H326,EU!$C$2:$E$243,3,0)="","non EU",VLOOKUP(H326,EU!$C$2:$E$243,3,0))</f>
        <v>EU</v>
      </c>
      <c r="J326" s="78">
        <f>IF(I326="EU",-(F326-F326/(1+VLOOKUP($H326,EU!$C$2:$G$243,5,0))),0)</f>
        <v>9.3223845022534502E-3</v>
      </c>
      <c r="K326" s="58">
        <v>2019</v>
      </c>
      <c r="L326" s="90">
        <v>12</v>
      </c>
    </row>
    <row r="327" spans="1:12" x14ac:dyDescent="0.2">
      <c r="A327" s="89" t="s">
        <v>767</v>
      </c>
      <c r="B327" s="87" t="s">
        <v>778</v>
      </c>
      <c r="C327" s="87">
        <v>2019</v>
      </c>
      <c r="D327" s="87">
        <v>2</v>
      </c>
      <c r="E327" s="87" t="s">
        <v>3</v>
      </c>
      <c r="F327" s="78">
        <v>431.07951330236801</v>
      </c>
      <c r="G327" s="78"/>
      <c r="H327" s="79" t="str">
        <f>IF(LEN(E327)&gt;3,E327,PROPER(IF(LEN(E327)=3,VLOOKUP(E327,EU!$A$2:$C$243,3,0),VLOOKUP(E327,EU!$B$2:$C$243,2,0))))</f>
        <v>France</v>
      </c>
      <c r="I327" s="80" t="str">
        <f>IF(VLOOKUP(H327,EU!$C$2:$E$243,3,0)="","non EU",VLOOKUP(H327,EU!$C$2:$E$243,3,0))</f>
        <v>EU</v>
      </c>
      <c r="J327" s="78">
        <f>IF(I327="EU",-(F327-F327/(1+VLOOKUP($H327,EU!$C$2:$G$243,5,0))),0)</f>
        <v>-8.8664738289419347</v>
      </c>
      <c r="K327" s="58">
        <v>2019</v>
      </c>
      <c r="L327" s="90">
        <v>12</v>
      </c>
    </row>
    <row r="328" spans="1:12" x14ac:dyDescent="0.2">
      <c r="A328" s="89" t="s">
        <v>767</v>
      </c>
      <c r="B328" s="87" t="s">
        <v>778</v>
      </c>
      <c r="C328" s="87">
        <v>2019</v>
      </c>
      <c r="D328" s="87">
        <v>2</v>
      </c>
      <c r="E328" s="87" t="s">
        <v>7</v>
      </c>
      <c r="F328" s="78">
        <v>-505.0561811732623</v>
      </c>
      <c r="G328" s="78"/>
      <c r="H328" s="79" t="str">
        <f>IF(LEN(E328)&gt;3,E328,PROPER(IF(LEN(E328)=3,VLOOKUP(E328,EU!$A$2:$C$243,3,0),VLOOKUP(E328,EU!$B$2:$C$243,2,0))))</f>
        <v>Italy</v>
      </c>
      <c r="I328" s="80" t="str">
        <f>IF(VLOOKUP(H328,EU!$C$2:$E$243,3,0)="","non EU",VLOOKUP(H328,EU!$C$2:$E$243,3,0))</f>
        <v>EU</v>
      </c>
      <c r="J328" s="78">
        <f>IF(I328="EU",-(F328-F328/(1+VLOOKUP($H328,EU!$C$2:$G$243,5,0))),0)</f>
        <v>19.425237737433179</v>
      </c>
      <c r="K328" s="58">
        <v>2019</v>
      </c>
      <c r="L328" s="90">
        <v>12</v>
      </c>
    </row>
    <row r="329" spans="1:12" x14ac:dyDescent="0.2">
      <c r="A329" s="89" t="s">
        <v>767</v>
      </c>
      <c r="B329" s="87" t="s">
        <v>778</v>
      </c>
      <c r="C329" s="87">
        <v>2019</v>
      </c>
      <c r="D329" s="87">
        <v>2</v>
      </c>
      <c r="E329" s="87" t="s">
        <v>9</v>
      </c>
      <c r="F329" s="78">
        <v>-2.4160422471140919E-2</v>
      </c>
      <c r="G329" s="78"/>
      <c r="H329" s="79" t="str">
        <f>IF(LEN(E329)&gt;3,E329,PROPER(IF(LEN(E329)=3,VLOOKUP(E329,EU!$A$2:$C$243,3,0),VLOOKUP(E329,EU!$B$2:$C$243,2,0))))</f>
        <v>Norway</v>
      </c>
      <c r="I329" s="80" t="str">
        <f>IF(VLOOKUP(H329,EU!$C$2:$E$243,3,0)="","non EU",VLOOKUP(H329,EU!$C$2:$E$243,3,0))</f>
        <v>non EU</v>
      </c>
      <c r="J329" s="78">
        <f>IF(I329="EU",-(F329-F329/(1+VLOOKUP($H329,EU!$C$2:$G$243,5,0))),0)</f>
        <v>0</v>
      </c>
      <c r="K329" s="58">
        <v>2019</v>
      </c>
      <c r="L329" s="90">
        <v>12</v>
      </c>
    </row>
    <row r="330" spans="1:12" x14ac:dyDescent="0.2">
      <c r="A330" s="89" t="s">
        <v>767</v>
      </c>
      <c r="B330" s="87" t="s">
        <v>778</v>
      </c>
      <c r="C330" s="87">
        <v>2019</v>
      </c>
      <c r="D330" s="87">
        <v>2</v>
      </c>
      <c r="E330" s="87" t="s">
        <v>11</v>
      </c>
      <c r="F330" s="78">
        <v>-3.2376612943494365E-3</v>
      </c>
      <c r="G330" s="78"/>
      <c r="H330" s="79" t="str">
        <f>IF(LEN(E330)&gt;3,E330,PROPER(IF(LEN(E330)=3,VLOOKUP(E330,EU!$A$2:$C$243,3,0),VLOOKUP(E330,EU!$B$2:$C$243,2,0))))</f>
        <v>Portugal</v>
      </c>
      <c r="I330" s="80" t="str">
        <f>IF(VLOOKUP(H330,EU!$C$2:$E$243,3,0)="","non EU",VLOOKUP(H330,EU!$C$2:$E$243,3,0))</f>
        <v>EU</v>
      </c>
      <c r="J330" s="78">
        <f>IF(I330="EU",-(F330-F330/(1+VLOOKUP($H330,EU!$C$2:$G$243,5,0))),0)</f>
        <v>1.832638468499681E-4</v>
      </c>
      <c r="K330" s="58">
        <v>2019</v>
      </c>
      <c r="L330" s="90">
        <v>12</v>
      </c>
    </row>
    <row r="331" spans="1:12" x14ac:dyDescent="0.2">
      <c r="A331" s="89" t="s">
        <v>767</v>
      </c>
      <c r="B331" s="87" t="s">
        <v>778</v>
      </c>
      <c r="C331" s="87">
        <v>2019</v>
      </c>
      <c r="D331" s="87">
        <v>2</v>
      </c>
      <c r="E331" s="87" t="s">
        <v>12</v>
      </c>
      <c r="F331" s="78">
        <v>-4.9121215668037621E-3</v>
      </c>
      <c r="G331" s="78"/>
      <c r="H331" s="79" t="str">
        <f>IF(LEN(E331)&gt;3,E331,PROPER(IF(LEN(E331)=3,VLOOKUP(E331,EU!$A$2:$C$243,3,0),VLOOKUP(E331,EU!$B$2:$C$243,2,0))))</f>
        <v>Sweden</v>
      </c>
      <c r="I331" s="80" t="str">
        <f>IF(VLOOKUP(H331,EU!$C$2:$E$243,3,0)="","non EU",VLOOKUP(H331,EU!$C$2:$E$243,3,0))</f>
        <v>EU</v>
      </c>
      <c r="J331" s="78">
        <f>IF(I331="EU",-(F331-F331/(1+VLOOKUP($H331,EU!$C$2:$G$243,5,0))),0)</f>
        <v>2.7804461698889213E-4</v>
      </c>
      <c r="K331" s="58">
        <v>2019</v>
      </c>
      <c r="L331" s="90">
        <v>12</v>
      </c>
    </row>
    <row r="332" spans="1:12" x14ac:dyDescent="0.2">
      <c r="A332" s="89" t="s">
        <v>767</v>
      </c>
      <c r="B332" s="87" t="s">
        <v>778</v>
      </c>
      <c r="C332" s="87">
        <v>2019</v>
      </c>
      <c r="D332" s="87">
        <v>2</v>
      </c>
      <c r="E332" s="87" t="s">
        <v>238</v>
      </c>
      <c r="F332" s="78">
        <v>-8.7109639332538791E-4</v>
      </c>
      <c r="G332" s="78"/>
      <c r="H332" s="79" t="str">
        <f>IF(LEN(E332)&gt;3,E332,PROPER(IF(LEN(E332)=3,VLOOKUP(E332,EU!$A$2:$C$243,3,0),VLOOKUP(E332,EU!$B$2:$C$243,2,0))))</f>
        <v>Finland</v>
      </c>
      <c r="I332" s="80" t="str">
        <f>IF(VLOOKUP(H332,EU!$C$2:$E$243,3,0)="","non EU",VLOOKUP(H332,EU!$C$2:$E$243,3,0))</f>
        <v>EU</v>
      </c>
      <c r="J332" s="78">
        <f>IF(I332="EU",-(F332-F332/(1+VLOOKUP($H332,EU!$C$2:$G$243,5,0))),0)</f>
        <v>7.919058121139892E-5</v>
      </c>
      <c r="K332" s="58">
        <v>2019</v>
      </c>
      <c r="L332" s="90">
        <v>12</v>
      </c>
    </row>
    <row r="333" spans="1:12" x14ac:dyDescent="0.2">
      <c r="A333" s="89" t="s">
        <v>767</v>
      </c>
      <c r="B333" s="87" t="s">
        <v>778</v>
      </c>
      <c r="C333" s="87">
        <v>2019</v>
      </c>
      <c r="D333" s="87">
        <v>2</v>
      </c>
      <c r="E333" s="87" t="s">
        <v>149</v>
      </c>
      <c r="F333" s="78">
        <v>43.501433635613978</v>
      </c>
      <c r="G333" s="78"/>
      <c r="H333" s="79" t="str">
        <f>IF(LEN(E333)&gt;3,E333,PROPER(IF(LEN(E333)=3,VLOOKUP(E333,EU!$A$2:$C$243,3,0),VLOOKUP(E333,EU!$B$2:$C$243,2,0))))</f>
        <v>Canada</v>
      </c>
      <c r="I333" s="80" t="str">
        <f>IF(VLOOKUP(H333,EU!$C$2:$E$243,3,0)="","non EU",VLOOKUP(H333,EU!$C$2:$E$243,3,0))</f>
        <v>non EU</v>
      </c>
      <c r="J333" s="78">
        <f>IF(I333="EU",-(F333-F333/(1+VLOOKUP($H333,EU!$C$2:$G$243,5,0))),0)</f>
        <v>0</v>
      </c>
      <c r="K333" s="58">
        <v>2019</v>
      </c>
      <c r="L333" s="90">
        <v>12</v>
      </c>
    </row>
    <row r="334" spans="1:12" x14ac:dyDescent="0.2">
      <c r="A334" s="89" t="s">
        <v>767</v>
      </c>
      <c r="B334" s="87" t="s">
        <v>778</v>
      </c>
      <c r="C334" s="87">
        <v>2019</v>
      </c>
      <c r="D334" s="87">
        <v>2</v>
      </c>
      <c r="E334" s="87" t="s">
        <v>372</v>
      </c>
      <c r="F334" s="78">
        <v>-4.6183866204501101E-3</v>
      </c>
      <c r="G334" s="78"/>
      <c r="H334" s="79" t="str">
        <f>IF(LEN(E334)&gt;3,E334,PROPER(IF(LEN(E334)=3,VLOOKUP(E334,EU!$A$2:$C$243,3,0),VLOOKUP(E334,EU!$B$2:$C$243,2,0))))</f>
        <v>Korea, Republic Of</v>
      </c>
      <c r="I334" s="80" t="str">
        <f>IF(VLOOKUP(H334,EU!$C$2:$E$243,3,0)="","non EU",VLOOKUP(H334,EU!$C$2:$E$243,3,0))</f>
        <v>non EU</v>
      </c>
      <c r="J334" s="78">
        <f>IF(I334="EU",-(F334-F334/(1+VLOOKUP($H334,EU!$C$2:$G$243,5,0))),0)</f>
        <v>0</v>
      </c>
      <c r="K334" s="58">
        <v>2019</v>
      </c>
      <c r="L334" s="90">
        <v>12</v>
      </c>
    </row>
    <row r="335" spans="1:12" x14ac:dyDescent="0.2">
      <c r="A335" s="89" t="s">
        <v>767</v>
      </c>
      <c r="B335" s="87" t="s">
        <v>778</v>
      </c>
      <c r="C335" s="87">
        <v>2019</v>
      </c>
      <c r="D335" s="87">
        <v>2</v>
      </c>
      <c r="E335" s="87" t="s">
        <v>498</v>
      </c>
      <c r="F335" s="78">
        <v>-7.2314642923032579E-4</v>
      </c>
      <c r="G335" s="78"/>
      <c r="H335" s="79" t="str">
        <f>IF(LEN(E335)&gt;3,E335,PROPER(IF(LEN(E335)=3,VLOOKUP(E335,EU!$A$2:$C$243,3,0),VLOOKUP(E335,EU!$B$2:$C$243,2,0))))</f>
        <v>Netherlands</v>
      </c>
      <c r="I335" s="80" t="str">
        <f>IF(VLOOKUP(H335,EU!$C$2:$E$243,3,0)="","non EU",VLOOKUP(H335,EU!$C$2:$E$243,3,0))</f>
        <v>EU</v>
      </c>
      <c r="J335" s="78">
        <f>IF(I335="EU",-(F335-F335/(1+VLOOKUP($H335,EU!$C$2:$G$243,5,0))),0)</f>
        <v>1.2550475218046973E-4</v>
      </c>
      <c r="K335" s="58">
        <v>2019</v>
      </c>
      <c r="L335" s="90">
        <v>12</v>
      </c>
    </row>
    <row r="336" spans="1:12" x14ac:dyDescent="0.2">
      <c r="A336" s="89" t="s">
        <v>767</v>
      </c>
      <c r="B336" s="87" t="s">
        <v>778</v>
      </c>
      <c r="C336" s="87">
        <v>2019</v>
      </c>
      <c r="D336" s="87">
        <v>2</v>
      </c>
      <c r="E336" s="87" t="s">
        <v>10</v>
      </c>
      <c r="F336" s="78">
        <v>21.20093751512405</v>
      </c>
      <c r="G336" s="78"/>
      <c r="H336" s="79" t="str">
        <f>IF(LEN(E336)&gt;3,E336,PROPER(IF(LEN(E336)=3,VLOOKUP(E336,EU!$A$2:$C$243,3,0),VLOOKUP(E336,EU!$B$2:$C$243,2,0))))</f>
        <v>New Zealand</v>
      </c>
      <c r="I336" s="80" t="str">
        <f>IF(VLOOKUP(H336,EU!$C$2:$E$243,3,0)="","non EU",VLOOKUP(H336,EU!$C$2:$E$243,3,0))</f>
        <v>non EU</v>
      </c>
      <c r="J336" s="78">
        <f>IF(I336="EU",-(F336-F336/(1+VLOOKUP($H336,EU!$C$2:$G$243,5,0))),0)</f>
        <v>0</v>
      </c>
      <c r="K336" s="58">
        <v>2019</v>
      </c>
      <c r="L336" s="90">
        <v>12</v>
      </c>
    </row>
    <row r="337" spans="1:12" x14ac:dyDescent="0.2">
      <c r="A337" s="89" t="s">
        <v>767</v>
      </c>
      <c r="B337" s="87" t="s">
        <v>778</v>
      </c>
      <c r="C337" s="87">
        <v>2019</v>
      </c>
      <c r="D337" s="87">
        <v>3</v>
      </c>
      <c r="E337" s="87" t="s">
        <v>1</v>
      </c>
      <c r="F337" s="78">
        <v>8.9623203373485012</v>
      </c>
      <c r="G337" s="78"/>
      <c r="H337" s="79" t="str">
        <f>IF(LEN(E337)&gt;3,E337,PROPER(IF(LEN(E337)=3,VLOOKUP(E337,EU!$A$2:$C$243,3,0),VLOOKUP(E337,EU!$B$2:$C$243,2,0))))</f>
        <v>Switzerland</v>
      </c>
      <c r="I337" s="80" t="str">
        <f>IF(VLOOKUP(H337,EU!$C$2:$E$243,3,0)="","non EU",VLOOKUP(H337,EU!$C$2:$E$243,3,0))</f>
        <v>non EU</v>
      </c>
      <c r="J337" s="78">
        <f>IF(I337="EU",-(F337-F337/(1+VLOOKUP($H337,EU!$C$2:$G$243,5,0))),0)</f>
        <v>0</v>
      </c>
      <c r="K337" s="58">
        <v>2019</v>
      </c>
      <c r="L337" s="90">
        <v>12</v>
      </c>
    </row>
    <row r="338" spans="1:12" x14ac:dyDescent="0.2">
      <c r="A338" s="89" t="s">
        <v>767</v>
      </c>
      <c r="B338" s="87" t="s">
        <v>778</v>
      </c>
      <c r="C338" s="87">
        <v>2019</v>
      </c>
      <c r="D338" s="87">
        <v>3</v>
      </c>
      <c r="E338" s="87" t="s">
        <v>3</v>
      </c>
      <c r="F338" s="78">
        <v>135.01214313817036</v>
      </c>
      <c r="G338" s="78"/>
      <c r="H338" s="79" t="str">
        <f>IF(LEN(E338)&gt;3,E338,PROPER(IF(LEN(E338)=3,VLOOKUP(E338,EU!$A$2:$C$243,3,0),VLOOKUP(E338,EU!$B$2:$C$243,2,0))))</f>
        <v>France</v>
      </c>
      <c r="I338" s="80" t="str">
        <f>IF(VLOOKUP(H338,EU!$C$2:$E$243,3,0)="","non EU",VLOOKUP(H338,EU!$C$2:$E$243,3,0))</f>
        <v>EU</v>
      </c>
      <c r="J338" s="78">
        <f>IF(I338="EU",-(F338-F338/(1+VLOOKUP($H338,EU!$C$2:$G$243,5,0))),0)</f>
        <v>-2.7769392810005513</v>
      </c>
      <c r="K338" s="58">
        <v>2019</v>
      </c>
      <c r="L338" s="90">
        <v>12</v>
      </c>
    </row>
    <row r="339" spans="1:12" x14ac:dyDescent="0.2">
      <c r="A339" s="89" t="s">
        <v>767</v>
      </c>
      <c r="B339" s="87" t="s">
        <v>778</v>
      </c>
      <c r="C339" s="87">
        <v>2019</v>
      </c>
      <c r="D339" s="87">
        <v>3</v>
      </c>
      <c r="E339" s="87" t="s">
        <v>7</v>
      </c>
      <c r="F339" s="78">
        <v>-190.35447122128971</v>
      </c>
      <c r="G339" s="78"/>
      <c r="H339" s="79" t="str">
        <f>IF(LEN(E339)&gt;3,E339,PROPER(IF(LEN(E339)=3,VLOOKUP(E339,EU!$A$2:$C$243,3,0),VLOOKUP(E339,EU!$B$2:$C$243,2,0))))</f>
        <v>Italy</v>
      </c>
      <c r="I339" s="80" t="str">
        <f>IF(VLOOKUP(H339,EU!$C$2:$E$243,3,0)="","non EU",VLOOKUP(H339,EU!$C$2:$E$243,3,0))</f>
        <v>EU</v>
      </c>
      <c r="J339" s="78">
        <f>IF(I339="EU",-(F339-F339/(1+VLOOKUP($H339,EU!$C$2:$G$243,5,0))),0)</f>
        <v>7.3213258162034549</v>
      </c>
      <c r="K339" s="58">
        <v>2019</v>
      </c>
      <c r="L339" s="90">
        <v>12</v>
      </c>
    </row>
    <row r="340" spans="1:12" x14ac:dyDescent="0.2">
      <c r="A340" s="89" t="s">
        <v>767</v>
      </c>
      <c r="B340" s="87" t="s">
        <v>778</v>
      </c>
      <c r="C340" s="87">
        <v>2019</v>
      </c>
      <c r="D340" s="87">
        <v>3</v>
      </c>
      <c r="E340" s="87" t="s">
        <v>149</v>
      </c>
      <c r="F340" s="78">
        <v>44.634222430056724</v>
      </c>
      <c r="G340" s="78"/>
      <c r="H340" s="79" t="str">
        <f>IF(LEN(E340)&gt;3,E340,PROPER(IF(LEN(E340)=3,VLOOKUP(E340,EU!$A$2:$C$243,3,0),VLOOKUP(E340,EU!$B$2:$C$243,2,0))))</f>
        <v>Canada</v>
      </c>
      <c r="I340" s="80" t="str">
        <f>IF(VLOOKUP(H340,EU!$C$2:$E$243,3,0)="","non EU",VLOOKUP(H340,EU!$C$2:$E$243,3,0))</f>
        <v>non EU</v>
      </c>
      <c r="J340" s="78">
        <f>IF(I340="EU",-(F340-F340/(1+VLOOKUP($H340,EU!$C$2:$G$243,5,0))),0)</f>
        <v>0</v>
      </c>
      <c r="K340" s="58">
        <v>2019</v>
      </c>
      <c r="L340" s="90">
        <v>12</v>
      </c>
    </row>
    <row r="341" spans="1:12" x14ac:dyDescent="0.2">
      <c r="A341" s="89" t="s">
        <v>767</v>
      </c>
      <c r="B341" s="87" t="s">
        <v>778</v>
      </c>
      <c r="C341" s="87">
        <v>2019</v>
      </c>
      <c r="D341" s="87">
        <v>3</v>
      </c>
      <c r="E341" s="87" t="s">
        <v>10</v>
      </c>
      <c r="F341" s="78">
        <v>1.7457853157123215</v>
      </c>
      <c r="G341" s="78"/>
      <c r="H341" s="79" t="str">
        <f>IF(LEN(E341)&gt;3,E341,PROPER(IF(LEN(E341)=3,VLOOKUP(E341,EU!$A$2:$C$243,3,0),VLOOKUP(E341,EU!$B$2:$C$243,2,0))))</f>
        <v>New Zealand</v>
      </c>
      <c r="I341" s="80" t="str">
        <f>IF(VLOOKUP(H341,EU!$C$2:$E$243,3,0)="","non EU",VLOOKUP(H341,EU!$C$2:$E$243,3,0))</f>
        <v>non EU</v>
      </c>
      <c r="J341" s="78">
        <f>IF(I341="EU",-(F341-F341/(1+VLOOKUP($H341,EU!$C$2:$G$243,5,0))),0)</f>
        <v>0</v>
      </c>
      <c r="K341" s="58">
        <v>2019</v>
      </c>
      <c r="L341" s="90">
        <v>12</v>
      </c>
    </row>
    <row r="342" spans="1:12" x14ac:dyDescent="0.2">
      <c r="A342" s="89" t="s">
        <v>767</v>
      </c>
      <c r="B342" s="87" t="s">
        <v>778</v>
      </c>
      <c r="C342" s="87">
        <v>2019</v>
      </c>
      <c r="D342" s="87">
        <v>4</v>
      </c>
      <c r="E342" s="87" t="s">
        <v>1</v>
      </c>
      <c r="F342" s="78">
        <v>13.797040196797752</v>
      </c>
      <c r="G342" s="78"/>
      <c r="H342" s="79" t="str">
        <f>IF(LEN(E342)&gt;3,E342,PROPER(IF(LEN(E342)=3,VLOOKUP(E342,EU!$A$2:$C$243,3,0),VLOOKUP(E342,EU!$B$2:$C$243,2,0))))</f>
        <v>Switzerland</v>
      </c>
      <c r="I342" s="80" t="str">
        <f>IF(VLOOKUP(H342,EU!$C$2:$E$243,3,0)="","non EU",VLOOKUP(H342,EU!$C$2:$E$243,3,0))</f>
        <v>non EU</v>
      </c>
      <c r="J342" s="78">
        <f>IF(I342="EU",-(F342-F342/(1+VLOOKUP($H342,EU!$C$2:$G$243,5,0))),0)</f>
        <v>0</v>
      </c>
      <c r="K342" s="58">
        <v>2019</v>
      </c>
      <c r="L342" s="90">
        <v>12</v>
      </c>
    </row>
    <row r="343" spans="1:12" x14ac:dyDescent="0.2">
      <c r="A343" s="89" t="s">
        <v>767</v>
      </c>
      <c r="B343" s="87" t="s">
        <v>778</v>
      </c>
      <c r="C343" s="87">
        <v>2019</v>
      </c>
      <c r="D343" s="87">
        <v>4</v>
      </c>
      <c r="E343" s="87" t="s">
        <v>2</v>
      </c>
      <c r="F343" s="78">
        <v>-11.589742979654147</v>
      </c>
      <c r="G343" s="78"/>
      <c r="H343" s="79" t="str">
        <f>IF(LEN(E343)&gt;3,E343,PROPER(IF(LEN(E343)=3,VLOOKUP(E343,EU!$A$2:$C$243,3,0),VLOOKUP(E343,EU!$B$2:$C$243,2,0))))</f>
        <v>Spain</v>
      </c>
      <c r="I343" s="80" t="str">
        <f>IF(VLOOKUP(H343,EU!$C$2:$E$243,3,0)="","non EU",VLOOKUP(H343,EU!$C$2:$E$243,3,0))</f>
        <v>EU</v>
      </c>
      <c r="J343" s="78">
        <f>IF(I343="EU",-(F343-F343/(1+VLOOKUP($H343,EU!$C$2:$G$243,5,0))),0)</f>
        <v>2.0114429964689009</v>
      </c>
      <c r="K343" s="58">
        <v>2019</v>
      </c>
      <c r="L343" s="90">
        <v>12</v>
      </c>
    </row>
    <row r="344" spans="1:12" x14ac:dyDescent="0.2">
      <c r="A344" s="89" t="s">
        <v>767</v>
      </c>
      <c r="B344" s="87" t="s">
        <v>778</v>
      </c>
      <c r="C344" s="87">
        <v>2019</v>
      </c>
      <c r="D344" s="87">
        <v>4</v>
      </c>
      <c r="E344" s="87" t="s">
        <v>3</v>
      </c>
      <c r="F344" s="78">
        <v>-78.488627326391907</v>
      </c>
      <c r="G344" s="78"/>
      <c r="H344" s="79" t="str">
        <f>IF(LEN(E344)&gt;3,E344,PROPER(IF(LEN(E344)=3,VLOOKUP(E344,EU!$A$2:$C$243,3,0),VLOOKUP(E344,EU!$B$2:$C$243,2,0))))</f>
        <v>France</v>
      </c>
      <c r="I344" s="80" t="str">
        <f>IF(VLOOKUP(H344,EU!$C$2:$E$243,3,0)="","non EU",VLOOKUP(H344,EU!$C$2:$E$243,3,0))</f>
        <v>EU</v>
      </c>
      <c r="J344" s="78">
        <f>IF(I344="EU",-(F344-F344/(1+VLOOKUP($H344,EU!$C$2:$G$243,5,0))),0)</f>
        <v>1.6143596217964955</v>
      </c>
      <c r="K344" s="58">
        <v>2019</v>
      </c>
      <c r="L344" s="90">
        <v>12</v>
      </c>
    </row>
    <row r="345" spans="1:12" x14ac:dyDescent="0.2">
      <c r="A345" s="89" t="s">
        <v>767</v>
      </c>
      <c r="B345" s="87" t="s">
        <v>778</v>
      </c>
      <c r="C345" s="87">
        <v>2019</v>
      </c>
      <c r="D345" s="87">
        <v>4</v>
      </c>
      <c r="E345" s="87" t="s">
        <v>7</v>
      </c>
      <c r="F345" s="78">
        <v>12.698576992101152</v>
      </c>
      <c r="G345" s="78"/>
      <c r="H345" s="79" t="str">
        <f>IF(LEN(E345)&gt;3,E345,PROPER(IF(LEN(E345)=3,VLOOKUP(E345,EU!$A$2:$C$243,3,0),VLOOKUP(E345,EU!$B$2:$C$243,2,0))))</f>
        <v>Italy</v>
      </c>
      <c r="I345" s="80" t="str">
        <f>IF(VLOOKUP(H345,EU!$C$2:$E$243,3,0)="","non EU",VLOOKUP(H345,EU!$C$2:$E$243,3,0))</f>
        <v>EU</v>
      </c>
      <c r="J345" s="78">
        <f>IF(I345="EU",-(F345-F345/(1+VLOOKUP($H345,EU!$C$2:$G$243,5,0))),0)</f>
        <v>-0.48840680738850573</v>
      </c>
      <c r="K345" s="58">
        <v>2019</v>
      </c>
      <c r="L345" s="90">
        <v>12</v>
      </c>
    </row>
    <row r="346" spans="1:12" x14ac:dyDescent="0.2">
      <c r="A346" s="89" t="s">
        <v>767</v>
      </c>
      <c r="B346" s="87" t="s">
        <v>778</v>
      </c>
      <c r="C346" s="87">
        <v>2019</v>
      </c>
      <c r="D346" s="87">
        <v>4</v>
      </c>
      <c r="E346" s="87" t="s">
        <v>149</v>
      </c>
      <c r="F346" s="78">
        <v>65.405530187958988</v>
      </c>
      <c r="G346" s="78"/>
      <c r="H346" s="79" t="str">
        <f>IF(LEN(E346)&gt;3,E346,PROPER(IF(LEN(E346)=3,VLOOKUP(E346,EU!$A$2:$C$243,3,0),VLOOKUP(E346,EU!$B$2:$C$243,2,0))))</f>
        <v>Canada</v>
      </c>
      <c r="I346" s="80" t="str">
        <f>IF(VLOOKUP(H346,EU!$C$2:$E$243,3,0)="","non EU",VLOOKUP(H346,EU!$C$2:$E$243,3,0))</f>
        <v>non EU</v>
      </c>
      <c r="J346" s="78">
        <f>IF(I346="EU",-(F346-F346/(1+VLOOKUP($H346,EU!$C$2:$G$243,5,0))),0)</f>
        <v>0</v>
      </c>
      <c r="K346" s="58">
        <v>2019</v>
      </c>
      <c r="L346" s="90">
        <v>12</v>
      </c>
    </row>
    <row r="347" spans="1:12" x14ac:dyDescent="0.2">
      <c r="A347" s="89" t="s">
        <v>767</v>
      </c>
      <c r="B347" s="87" t="s">
        <v>778</v>
      </c>
      <c r="C347" s="87">
        <v>2019</v>
      </c>
      <c r="D347" s="87">
        <v>4</v>
      </c>
      <c r="E347" s="87" t="s">
        <v>256</v>
      </c>
      <c r="F347" s="78">
        <v>-1.8227770708119806</v>
      </c>
      <c r="G347" s="78"/>
      <c r="H347" s="79" t="str">
        <f>IF(LEN(E347)&gt;3,E347,PROPER(IF(LEN(E347)=3,VLOOKUP(E347,EU!$A$2:$C$243,3,0),VLOOKUP(E347,EU!$B$2:$C$243,2,0))))</f>
        <v>United Kingdom</v>
      </c>
      <c r="I347" s="80" t="str">
        <f>IF(VLOOKUP(H347,EU!$C$2:$E$243,3,0)="","non EU",VLOOKUP(H347,EU!$C$2:$E$243,3,0))</f>
        <v>EU</v>
      </c>
      <c r="J347" s="78">
        <f>IF(I347="EU",-(F347-F347/(1+VLOOKUP($H347,EU!$C$2:$G$243,5,0))),0)</f>
        <v>0.30379617846866336</v>
      </c>
      <c r="K347" s="58">
        <v>2019</v>
      </c>
      <c r="L347" s="90">
        <v>12</v>
      </c>
    </row>
    <row r="348" spans="1:12" x14ac:dyDescent="0.2">
      <c r="A348" s="89" t="s">
        <v>767</v>
      </c>
      <c r="B348" s="87" t="s">
        <v>778</v>
      </c>
      <c r="C348" s="87">
        <v>2019</v>
      </c>
      <c r="D348" s="87">
        <v>5</v>
      </c>
      <c r="E348" s="87" t="s">
        <v>1</v>
      </c>
      <c r="F348" s="78">
        <v>-28.102839392464375</v>
      </c>
      <c r="G348" s="78"/>
      <c r="H348" s="79" t="str">
        <f>IF(LEN(E348)&gt;3,E348,PROPER(IF(LEN(E348)=3,VLOOKUP(E348,EU!$A$2:$C$243,3,0),VLOOKUP(E348,EU!$B$2:$C$243,2,0))))</f>
        <v>Switzerland</v>
      </c>
      <c r="I348" s="80" t="str">
        <f>IF(VLOOKUP(H348,EU!$C$2:$E$243,3,0)="","non EU",VLOOKUP(H348,EU!$C$2:$E$243,3,0))</f>
        <v>non EU</v>
      </c>
      <c r="J348" s="78">
        <f>IF(I348="EU",-(F348-F348/(1+VLOOKUP($H348,EU!$C$2:$G$243,5,0))),0)</f>
        <v>0</v>
      </c>
      <c r="K348" s="58">
        <v>2019</v>
      </c>
      <c r="L348" s="90">
        <v>12</v>
      </c>
    </row>
    <row r="349" spans="1:12" x14ac:dyDescent="0.2">
      <c r="A349" s="89" t="s">
        <v>767</v>
      </c>
      <c r="B349" s="87" t="s">
        <v>778</v>
      </c>
      <c r="C349" s="87">
        <v>2019</v>
      </c>
      <c r="D349" s="87">
        <v>5</v>
      </c>
      <c r="E349" s="87" t="s">
        <v>2</v>
      </c>
      <c r="F349" s="78">
        <v>-65.407579716766577</v>
      </c>
      <c r="G349" s="78"/>
      <c r="H349" s="79" t="str">
        <f>IF(LEN(E349)&gt;3,E349,PROPER(IF(LEN(E349)=3,VLOOKUP(E349,EU!$A$2:$C$243,3,0),VLOOKUP(E349,EU!$B$2:$C$243,2,0))))</f>
        <v>Spain</v>
      </c>
      <c r="I349" s="80" t="str">
        <f>IF(VLOOKUP(H349,EU!$C$2:$E$243,3,0)="","non EU",VLOOKUP(H349,EU!$C$2:$E$243,3,0))</f>
        <v>EU</v>
      </c>
      <c r="J349" s="78">
        <f>IF(I349="EU",-(F349-F349/(1+VLOOKUP($H349,EU!$C$2:$G$243,5,0))),0)</f>
        <v>11.35172871117436</v>
      </c>
      <c r="K349" s="58">
        <v>2019</v>
      </c>
      <c r="L349" s="90">
        <v>12</v>
      </c>
    </row>
    <row r="350" spans="1:12" x14ac:dyDescent="0.2">
      <c r="A350" s="89" t="s">
        <v>767</v>
      </c>
      <c r="B350" s="87" t="s">
        <v>778</v>
      </c>
      <c r="C350" s="87">
        <v>2019</v>
      </c>
      <c r="D350" s="87">
        <v>5</v>
      </c>
      <c r="E350" s="87" t="s">
        <v>3</v>
      </c>
      <c r="F350" s="78">
        <v>44.452707647873467</v>
      </c>
      <c r="G350" s="78"/>
      <c r="H350" s="79" t="str">
        <f>IF(LEN(E350)&gt;3,E350,PROPER(IF(LEN(E350)=3,VLOOKUP(E350,EU!$A$2:$C$243,3,0),VLOOKUP(E350,EU!$B$2:$C$243,2,0))))</f>
        <v>France</v>
      </c>
      <c r="I350" s="80" t="str">
        <f>IF(VLOOKUP(H350,EU!$C$2:$E$243,3,0)="","non EU",VLOOKUP(H350,EU!$C$2:$E$243,3,0))</f>
        <v>EU</v>
      </c>
      <c r="J350" s="78">
        <f>IF(I350="EU",-(F350-F350/(1+VLOOKUP($H350,EU!$C$2:$G$243,5,0))),0)</f>
        <v>-0.91430642566634646</v>
      </c>
      <c r="K350" s="58">
        <v>2019</v>
      </c>
      <c r="L350" s="90">
        <v>12</v>
      </c>
    </row>
    <row r="351" spans="1:12" x14ac:dyDescent="0.2">
      <c r="A351" s="89" t="s">
        <v>767</v>
      </c>
      <c r="B351" s="87" t="s">
        <v>778</v>
      </c>
      <c r="C351" s="87">
        <v>2019</v>
      </c>
      <c r="D351" s="87">
        <v>5</v>
      </c>
      <c r="E351" s="87" t="s">
        <v>7</v>
      </c>
      <c r="F351" s="78">
        <v>90.896014694037149</v>
      </c>
      <c r="G351" s="78"/>
      <c r="H351" s="79" t="str">
        <f>IF(LEN(E351)&gt;3,E351,PROPER(IF(LEN(E351)=3,VLOOKUP(E351,EU!$A$2:$C$243,3,0),VLOOKUP(E351,EU!$B$2:$C$243,2,0))))</f>
        <v>Italy</v>
      </c>
      <c r="I351" s="80" t="str">
        <f>IF(VLOOKUP(H351,EU!$C$2:$E$243,3,0)="","non EU",VLOOKUP(H351,EU!$C$2:$E$243,3,0))</f>
        <v>EU</v>
      </c>
      <c r="J351" s="78">
        <f>IF(I351="EU",-(F351-F351/(1+VLOOKUP($H351,EU!$C$2:$G$243,5,0))),0)</f>
        <v>-3.4960005651552848</v>
      </c>
      <c r="K351" s="58">
        <v>2019</v>
      </c>
      <c r="L351" s="90">
        <v>12</v>
      </c>
    </row>
    <row r="352" spans="1:12" x14ac:dyDescent="0.2">
      <c r="A352" s="89" t="s">
        <v>767</v>
      </c>
      <c r="B352" s="87" t="s">
        <v>778</v>
      </c>
      <c r="C352" s="87">
        <v>2019</v>
      </c>
      <c r="D352" s="87">
        <v>5</v>
      </c>
      <c r="E352" s="87" t="s">
        <v>256</v>
      </c>
      <c r="F352" s="78">
        <v>-140.51504383963766</v>
      </c>
      <c r="G352" s="78"/>
      <c r="H352" s="79" t="str">
        <f>IF(LEN(E352)&gt;3,E352,PROPER(IF(LEN(E352)=3,VLOOKUP(E352,EU!$A$2:$C$243,3,0),VLOOKUP(E352,EU!$B$2:$C$243,2,0))))</f>
        <v>United Kingdom</v>
      </c>
      <c r="I352" s="80" t="str">
        <f>IF(VLOOKUP(H352,EU!$C$2:$E$243,3,0)="","non EU",VLOOKUP(H352,EU!$C$2:$E$243,3,0))</f>
        <v>EU</v>
      </c>
      <c r="J352" s="78">
        <f>IF(I352="EU",-(F352-F352/(1+VLOOKUP($H352,EU!$C$2:$G$243,5,0))),0)</f>
        <v>23.419173973272933</v>
      </c>
      <c r="K352" s="58">
        <v>2019</v>
      </c>
      <c r="L352" s="90">
        <v>12</v>
      </c>
    </row>
    <row r="353" spans="1:12" x14ac:dyDescent="0.2">
      <c r="A353" s="89" t="s">
        <v>767</v>
      </c>
      <c r="B353" s="87" t="s">
        <v>778</v>
      </c>
      <c r="C353" s="87">
        <v>2019</v>
      </c>
      <c r="D353" s="87">
        <v>5</v>
      </c>
      <c r="E353" s="87" t="s">
        <v>85</v>
      </c>
      <c r="F353" s="78">
        <v>98.676740606981184</v>
      </c>
      <c r="G353" s="78"/>
      <c r="H353" s="79" t="str">
        <f>IF(LEN(E353)&gt;3,E353,PROPER(IF(LEN(E353)=3,VLOOKUP(E353,EU!$A$2:$C$243,3,0),VLOOKUP(E353,EU!$B$2:$C$243,2,0))))</f>
        <v>Australia</v>
      </c>
      <c r="I353" s="80" t="str">
        <f>IF(VLOOKUP(H353,EU!$C$2:$E$243,3,0)="","non EU",VLOOKUP(H353,EU!$C$2:$E$243,3,0))</f>
        <v>non EU</v>
      </c>
      <c r="J353" s="78">
        <f>IF(I353="EU",-(F353-F353/(1+VLOOKUP($H353,EU!$C$2:$G$243,5,0))),0)</f>
        <v>0</v>
      </c>
      <c r="K353" s="58">
        <v>2019</v>
      </c>
      <c r="L353" s="90">
        <v>12</v>
      </c>
    </row>
    <row r="354" spans="1:12" x14ac:dyDescent="0.2">
      <c r="A354" s="89" t="s">
        <v>767</v>
      </c>
      <c r="B354" s="87" t="s">
        <v>778</v>
      </c>
      <c r="C354" s="87">
        <v>2019</v>
      </c>
      <c r="D354" s="87">
        <v>6</v>
      </c>
      <c r="E354" s="87" t="s">
        <v>5</v>
      </c>
      <c r="F354" s="78">
        <v>-4.7196353219192133E-4</v>
      </c>
      <c r="G354" s="78"/>
      <c r="H354" s="79" t="str">
        <f>IF(LEN(E354)&gt;3,E354,PROPER(IF(LEN(E354)=3,VLOOKUP(E354,EU!$A$2:$C$243,3,0),VLOOKUP(E354,EU!$B$2:$C$243,2,0))))</f>
        <v>Belgium</v>
      </c>
      <c r="I354" s="80" t="str">
        <f>IF(VLOOKUP(H354,EU!$C$2:$E$243,3,0)="","non EU",VLOOKUP(H354,EU!$C$2:$E$243,3,0))</f>
        <v>EU</v>
      </c>
      <c r="J354" s="78">
        <f>IF(I354="EU",-(F354-F354/(1+VLOOKUP($H354,EU!$C$2:$G$243,5,0))),0)</f>
        <v>2.6714916916523884E-5</v>
      </c>
      <c r="K354" s="58">
        <v>2019</v>
      </c>
      <c r="L354" s="90">
        <v>12</v>
      </c>
    </row>
    <row r="355" spans="1:12" x14ac:dyDescent="0.2">
      <c r="A355" s="89" t="s">
        <v>767</v>
      </c>
      <c r="B355" s="87" t="s">
        <v>778</v>
      </c>
      <c r="C355" s="87">
        <v>2019</v>
      </c>
      <c r="D355" s="87">
        <v>6</v>
      </c>
      <c r="E355" s="87" t="s">
        <v>1</v>
      </c>
      <c r="F355" s="78">
        <v>4.9962499151661177E-2</v>
      </c>
      <c r="G355" s="78"/>
      <c r="H355" s="79" t="str">
        <f>IF(LEN(E355)&gt;3,E355,PROPER(IF(LEN(E355)=3,VLOOKUP(E355,EU!$A$2:$C$243,3,0),VLOOKUP(E355,EU!$B$2:$C$243,2,0))))</f>
        <v>Switzerland</v>
      </c>
      <c r="I355" s="80" t="str">
        <f>IF(VLOOKUP(H355,EU!$C$2:$E$243,3,0)="","non EU",VLOOKUP(H355,EU!$C$2:$E$243,3,0))</f>
        <v>non EU</v>
      </c>
      <c r="J355" s="78">
        <f>IF(I355="EU",-(F355-F355/(1+VLOOKUP($H355,EU!$C$2:$G$243,5,0))),0)</f>
        <v>0</v>
      </c>
      <c r="K355" s="58">
        <v>2019</v>
      </c>
      <c r="L355" s="90">
        <v>12</v>
      </c>
    </row>
    <row r="356" spans="1:12" x14ac:dyDescent="0.2">
      <c r="A356" s="89" t="s">
        <v>767</v>
      </c>
      <c r="B356" s="87" t="s">
        <v>778</v>
      </c>
      <c r="C356" s="87">
        <v>2019</v>
      </c>
      <c r="D356" s="87">
        <v>6</v>
      </c>
      <c r="E356" s="87" t="s">
        <v>13</v>
      </c>
      <c r="F356" s="78">
        <v>7.2070250280376058E-4</v>
      </c>
      <c r="G356" s="78"/>
      <c r="H356" s="79" t="str">
        <f>IF(LEN(E356)&gt;3,E356,PROPER(IF(LEN(E356)=3,VLOOKUP(E356,EU!$A$2:$C$243,3,0),VLOOKUP(E356,EU!$B$2:$C$243,2,0))))</f>
        <v>Germany</v>
      </c>
      <c r="I356" s="80" t="str">
        <f>IF(VLOOKUP(H356,EU!$C$2:$E$243,3,0)="","non EU",VLOOKUP(H356,EU!$C$2:$E$243,3,0))</f>
        <v>EU</v>
      </c>
      <c r="J356" s="78">
        <f>IF(I356="EU",-(F356-F356/(1+VLOOKUP($H356,EU!$C$2:$G$243,5,0))),0)</f>
        <v>-1.1507014750648272E-4</v>
      </c>
      <c r="K356" s="58">
        <v>2019</v>
      </c>
      <c r="L356" s="90">
        <v>12</v>
      </c>
    </row>
    <row r="357" spans="1:12" x14ac:dyDescent="0.2">
      <c r="A357" s="89" t="s">
        <v>767</v>
      </c>
      <c r="B357" s="87" t="s">
        <v>778</v>
      </c>
      <c r="C357" s="87">
        <v>2019</v>
      </c>
      <c r="D357" s="87">
        <v>6</v>
      </c>
      <c r="E357" s="87" t="s">
        <v>6</v>
      </c>
      <c r="F357" s="78">
        <v>-9.1256811360835854E-3</v>
      </c>
      <c r="G357" s="78"/>
      <c r="H357" s="79" t="str">
        <f>IF(LEN(E357)&gt;3,E357,PROPER(IF(LEN(E357)=3,VLOOKUP(E357,EU!$A$2:$C$243,3,0),VLOOKUP(E357,EU!$B$2:$C$243,2,0))))</f>
        <v>Denmark</v>
      </c>
      <c r="I357" s="80" t="str">
        <f>IF(VLOOKUP(H357,EU!$C$2:$E$243,3,0)="","non EU",VLOOKUP(H357,EU!$C$2:$E$243,3,0))</f>
        <v>EU</v>
      </c>
      <c r="J357" s="78">
        <f>IF(I357="EU",-(F357-F357/(1+VLOOKUP($H357,EU!$C$2:$G$243,5,0))),0)</f>
        <v>1.8251362272167174E-3</v>
      </c>
      <c r="K357" s="58">
        <v>2019</v>
      </c>
      <c r="L357" s="90">
        <v>12</v>
      </c>
    </row>
    <row r="358" spans="1:12" x14ac:dyDescent="0.2">
      <c r="A358" s="89" t="s">
        <v>767</v>
      </c>
      <c r="B358" s="87" t="s">
        <v>778</v>
      </c>
      <c r="C358" s="87">
        <v>2019</v>
      </c>
      <c r="D358" s="87">
        <v>6</v>
      </c>
      <c r="E358" s="87" t="s">
        <v>2</v>
      </c>
      <c r="F358" s="78">
        <v>-65.507351684370406</v>
      </c>
      <c r="G358" s="78"/>
      <c r="H358" s="79" t="str">
        <f>IF(LEN(E358)&gt;3,E358,PROPER(IF(LEN(E358)=3,VLOOKUP(E358,EU!$A$2:$C$243,3,0),VLOOKUP(E358,EU!$B$2:$C$243,2,0))))</f>
        <v>Spain</v>
      </c>
      <c r="I358" s="80" t="str">
        <f>IF(VLOOKUP(H358,EU!$C$2:$E$243,3,0)="","non EU",VLOOKUP(H358,EU!$C$2:$E$243,3,0))</f>
        <v>EU</v>
      </c>
      <c r="J358" s="78">
        <f>IF(I358="EU",-(F358-F358/(1+VLOOKUP($H358,EU!$C$2:$G$243,5,0))),0)</f>
        <v>11.369044507204777</v>
      </c>
      <c r="K358" s="58">
        <v>2019</v>
      </c>
      <c r="L358" s="90">
        <v>12</v>
      </c>
    </row>
    <row r="359" spans="1:12" x14ac:dyDescent="0.2">
      <c r="A359" s="89" t="s">
        <v>767</v>
      </c>
      <c r="B359" s="87" t="s">
        <v>778</v>
      </c>
      <c r="C359" s="87">
        <v>2019</v>
      </c>
      <c r="D359" s="87">
        <v>6</v>
      </c>
      <c r="E359" s="87" t="s">
        <v>3</v>
      </c>
      <c r="F359" s="78">
        <v>100.37891127264083</v>
      </c>
      <c r="G359" s="78"/>
      <c r="H359" s="79" t="str">
        <f>IF(LEN(E359)&gt;3,E359,PROPER(IF(LEN(E359)=3,VLOOKUP(E359,EU!$A$2:$C$243,3,0),VLOOKUP(E359,EU!$B$2:$C$243,2,0))))</f>
        <v>France</v>
      </c>
      <c r="I359" s="80" t="str">
        <f>IF(VLOOKUP(H359,EU!$C$2:$E$243,3,0)="","non EU",VLOOKUP(H359,EU!$C$2:$E$243,3,0))</f>
        <v>EU</v>
      </c>
      <c r="J359" s="78">
        <f>IF(I359="EU",-(F359-F359/(1+VLOOKUP($H359,EU!$C$2:$G$243,5,0))),0)</f>
        <v>-2.0646005256860462</v>
      </c>
      <c r="K359" s="58">
        <v>2019</v>
      </c>
      <c r="L359" s="90">
        <v>12</v>
      </c>
    </row>
    <row r="360" spans="1:12" x14ac:dyDescent="0.2">
      <c r="A360" s="89" t="s">
        <v>767</v>
      </c>
      <c r="B360" s="87" t="s">
        <v>778</v>
      </c>
      <c r="C360" s="87">
        <v>2019</v>
      </c>
      <c r="D360" s="87">
        <v>6</v>
      </c>
      <c r="E360" s="87" t="s">
        <v>7</v>
      </c>
      <c r="F360" s="78">
        <v>-48.073196988036216</v>
      </c>
      <c r="G360" s="78"/>
      <c r="H360" s="79" t="str">
        <f>IF(LEN(E360)&gt;3,E360,PROPER(IF(LEN(E360)=3,VLOOKUP(E360,EU!$A$2:$C$243,3,0),VLOOKUP(E360,EU!$B$2:$C$243,2,0))))</f>
        <v>Italy</v>
      </c>
      <c r="I360" s="80" t="str">
        <f>IF(VLOOKUP(H360,EU!$C$2:$E$243,3,0)="","non EU",VLOOKUP(H360,EU!$C$2:$E$243,3,0))</f>
        <v>EU</v>
      </c>
      <c r="J360" s="78">
        <f>IF(I360="EU",-(F360-F360/(1+VLOOKUP($H360,EU!$C$2:$G$243,5,0))),0)</f>
        <v>1.848969114924472</v>
      </c>
      <c r="K360" s="58">
        <v>2019</v>
      </c>
      <c r="L360" s="90">
        <v>12</v>
      </c>
    </row>
    <row r="361" spans="1:12" x14ac:dyDescent="0.2">
      <c r="A361" s="89" t="s">
        <v>767</v>
      </c>
      <c r="B361" s="87" t="s">
        <v>778</v>
      </c>
      <c r="C361" s="87">
        <v>2019</v>
      </c>
      <c r="D361" s="87">
        <v>6</v>
      </c>
      <c r="E361" s="87" t="s">
        <v>9</v>
      </c>
      <c r="F361" s="78">
        <v>-2.4133042786900205E-4</v>
      </c>
      <c r="G361" s="78"/>
      <c r="H361" s="79" t="str">
        <f>IF(LEN(E361)&gt;3,E361,PROPER(IF(LEN(E361)=3,VLOOKUP(E361,EU!$A$2:$C$243,3,0),VLOOKUP(E361,EU!$B$2:$C$243,2,0))))</f>
        <v>Norway</v>
      </c>
      <c r="I361" s="80" t="str">
        <f>IF(VLOOKUP(H361,EU!$C$2:$E$243,3,0)="","non EU",VLOOKUP(H361,EU!$C$2:$E$243,3,0))</f>
        <v>non EU</v>
      </c>
      <c r="J361" s="78">
        <f>IF(I361="EU",-(F361-F361/(1+VLOOKUP($H361,EU!$C$2:$G$243,5,0))),0)</f>
        <v>0</v>
      </c>
      <c r="K361" s="58">
        <v>2019</v>
      </c>
      <c r="L361" s="90">
        <v>12</v>
      </c>
    </row>
    <row r="362" spans="1:12" x14ac:dyDescent="0.2">
      <c r="A362" s="89" t="s">
        <v>767</v>
      </c>
      <c r="B362" s="87" t="s">
        <v>778</v>
      </c>
      <c r="C362" s="87">
        <v>2019</v>
      </c>
      <c r="D362" s="87">
        <v>6</v>
      </c>
      <c r="E362" s="87" t="s">
        <v>11</v>
      </c>
      <c r="F362" s="78">
        <v>-8.1648290580460525E-4</v>
      </c>
      <c r="G362" s="78"/>
      <c r="H362" s="79" t="str">
        <f>IF(LEN(E362)&gt;3,E362,PROPER(IF(LEN(E362)=3,VLOOKUP(E362,EU!$A$2:$C$243,3,0),VLOOKUP(E362,EU!$B$2:$C$243,2,0))))</f>
        <v>Portugal</v>
      </c>
      <c r="I362" s="80" t="str">
        <f>IF(VLOOKUP(H362,EU!$C$2:$E$243,3,0)="","non EU",VLOOKUP(H362,EU!$C$2:$E$243,3,0))</f>
        <v>EU</v>
      </c>
      <c r="J362" s="78">
        <f>IF(I362="EU",-(F362-F362/(1+VLOOKUP($H362,EU!$C$2:$G$243,5,0))),0)</f>
        <v>4.6216013536109807E-5</v>
      </c>
      <c r="K362" s="58">
        <v>2019</v>
      </c>
      <c r="L362" s="90">
        <v>12</v>
      </c>
    </row>
    <row r="363" spans="1:12" x14ac:dyDescent="0.2">
      <c r="A363" s="89" t="s">
        <v>767</v>
      </c>
      <c r="B363" s="87" t="s">
        <v>778</v>
      </c>
      <c r="C363" s="87">
        <v>2019</v>
      </c>
      <c r="D363" s="87">
        <v>6</v>
      </c>
      <c r="E363" s="87" t="s">
        <v>12</v>
      </c>
      <c r="F363" s="78">
        <v>-2.601624849773998E-4</v>
      </c>
      <c r="G363" s="78"/>
      <c r="H363" s="79" t="str">
        <f>IF(LEN(E363)&gt;3,E363,PROPER(IF(LEN(E363)=3,VLOOKUP(E363,EU!$A$2:$C$243,3,0),VLOOKUP(E363,EU!$B$2:$C$243,2,0))))</f>
        <v>Sweden</v>
      </c>
      <c r="I363" s="80" t="str">
        <f>IF(VLOOKUP(H363,EU!$C$2:$E$243,3,0)="","non EU",VLOOKUP(H363,EU!$C$2:$E$243,3,0))</f>
        <v>EU</v>
      </c>
      <c r="J363" s="78">
        <f>IF(I363="EU",-(F363-F363/(1+VLOOKUP($H363,EU!$C$2:$G$243,5,0))),0)</f>
        <v>1.4726178394947151E-5</v>
      </c>
      <c r="K363" s="58">
        <v>2019</v>
      </c>
      <c r="L363" s="90">
        <v>12</v>
      </c>
    </row>
    <row r="364" spans="1:12" x14ac:dyDescent="0.2">
      <c r="A364" s="89" t="s">
        <v>767</v>
      </c>
      <c r="B364" s="87" t="s">
        <v>778</v>
      </c>
      <c r="C364" s="87">
        <v>2019</v>
      </c>
      <c r="D364" s="87">
        <v>6</v>
      </c>
      <c r="E364" s="87" t="s">
        <v>238</v>
      </c>
      <c r="F364" s="78">
        <v>-9.4929360470814572E-3</v>
      </c>
      <c r="G364" s="78"/>
      <c r="H364" s="79" t="str">
        <f>IF(LEN(E364)&gt;3,E364,PROPER(IF(LEN(E364)=3,VLOOKUP(E364,EU!$A$2:$C$243,3,0),VLOOKUP(E364,EU!$B$2:$C$243,2,0))))</f>
        <v>Finland</v>
      </c>
      <c r="I364" s="80" t="str">
        <f>IF(VLOOKUP(H364,EU!$C$2:$E$243,3,0)="","non EU",VLOOKUP(H364,EU!$C$2:$E$243,3,0))</f>
        <v>EU</v>
      </c>
      <c r="J364" s="78">
        <f>IF(I364="EU",-(F364-F364/(1+VLOOKUP($H364,EU!$C$2:$G$243,5,0))),0)</f>
        <v>8.6299418609831445E-4</v>
      </c>
      <c r="K364" s="58">
        <v>2019</v>
      </c>
      <c r="L364" s="90">
        <v>12</v>
      </c>
    </row>
    <row r="365" spans="1:12" x14ac:dyDescent="0.2">
      <c r="A365" s="89" t="s">
        <v>767</v>
      </c>
      <c r="B365" s="87" t="s">
        <v>778</v>
      </c>
      <c r="C365" s="87">
        <v>2019</v>
      </c>
      <c r="D365" s="87">
        <v>6</v>
      </c>
      <c r="E365" s="87" t="s">
        <v>149</v>
      </c>
      <c r="F365" s="78">
        <v>11.605818349031175</v>
      </c>
      <c r="G365" s="78"/>
      <c r="H365" s="79" t="str">
        <f>IF(LEN(E365)&gt;3,E365,PROPER(IF(LEN(E365)=3,VLOOKUP(E365,EU!$A$2:$C$243,3,0),VLOOKUP(E365,EU!$B$2:$C$243,2,0))))</f>
        <v>Canada</v>
      </c>
      <c r="I365" s="80" t="str">
        <f>IF(VLOOKUP(H365,EU!$C$2:$E$243,3,0)="","non EU",VLOOKUP(H365,EU!$C$2:$E$243,3,0))</f>
        <v>non EU</v>
      </c>
      <c r="J365" s="78">
        <f>IF(I365="EU",-(F365-F365/(1+VLOOKUP($H365,EU!$C$2:$G$243,5,0))),0)</f>
        <v>0</v>
      </c>
      <c r="K365" s="58">
        <v>2019</v>
      </c>
      <c r="L365" s="90">
        <v>12</v>
      </c>
    </row>
    <row r="366" spans="1:12" x14ac:dyDescent="0.2">
      <c r="A366" s="89" t="s">
        <v>767</v>
      </c>
      <c r="B366" s="87" t="s">
        <v>778</v>
      </c>
      <c r="C366" s="87">
        <v>2019</v>
      </c>
      <c r="D366" s="87">
        <v>6</v>
      </c>
      <c r="E366" s="87" t="s">
        <v>10</v>
      </c>
      <c r="F366" s="78">
        <v>1.8251321942109655</v>
      </c>
      <c r="G366" s="78"/>
      <c r="H366" s="79" t="str">
        <f>IF(LEN(E366)&gt;3,E366,PROPER(IF(LEN(E366)=3,VLOOKUP(E366,EU!$A$2:$C$243,3,0),VLOOKUP(E366,EU!$B$2:$C$243,2,0))))</f>
        <v>New Zealand</v>
      </c>
      <c r="I366" s="80" t="str">
        <f>IF(VLOOKUP(H366,EU!$C$2:$E$243,3,0)="","non EU",VLOOKUP(H366,EU!$C$2:$E$243,3,0))</f>
        <v>non EU</v>
      </c>
      <c r="J366" s="78">
        <f>IF(I366="EU",-(F366-F366/(1+VLOOKUP($H366,EU!$C$2:$G$243,5,0))),0)</f>
        <v>0</v>
      </c>
      <c r="K366" s="58">
        <v>2019</v>
      </c>
      <c r="L366" s="90">
        <v>12</v>
      </c>
    </row>
    <row r="367" spans="1:12" x14ac:dyDescent="0.2">
      <c r="A367" s="89" t="s">
        <v>767</v>
      </c>
      <c r="B367" s="87" t="s">
        <v>778</v>
      </c>
      <c r="C367" s="87">
        <v>2019</v>
      </c>
      <c r="D367" s="87">
        <v>6</v>
      </c>
      <c r="E367" s="87" t="s">
        <v>562</v>
      </c>
      <c r="F367" s="78">
        <v>-5.5721434761846211E-6</v>
      </c>
      <c r="G367" s="78"/>
      <c r="H367" s="79" t="str">
        <f>IF(LEN(E367)&gt;3,E367,PROPER(IF(LEN(E367)=3,VLOOKUP(E367,EU!$A$2:$C$243,3,0),VLOOKUP(E367,EU!$B$2:$C$243,2,0))))</f>
        <v>Russian Federation</v>
      </c>
      <c r="I367" s="80" t="str">
        <f>IF(VLOOKUP(H367,EU!$C$2:$E$243,3,0)="","non EU",VLOOKUP(H367,EU!$C$2:$E$243,3,0))</f>
        <v>non EU</v>
      </c>
      <c r="J367" s="78">
        <f>IF(I367="EU",-(F367-F367/(1+VLOOKUP($H367,EU!$C$2:$G$243,5,0))),0)</f>
        <v>0</v>
      </c>
      <c r="K367" s="58">
        <v>2019</v>
      </c>
      <c r="L367" s="90">
        <v>12</v>
      </c>
    </row>
    <row r="368" spans="1:12" x14ac:dyDescent="0.2">
      <c r="A368" s="89" t="s">
        <v>767</v>
      </c>
      <c r="B368" s="87" t="s">
        <v>778</v>
      </c>
      <c r="C368" s="87">
        <v>2019</v>
      </c>
      <c r="D368" s="87">
        <v>6</v>
      </c>
      <c r="E368" s="87" t="s">
        <v>689</v>
      </c>
      <c r="F368" s="78">
        <v>-2.2047213678888511E-4</v>
      </c>
      <c r="G368" s="78"/>
      <c r="H368" s="79" t="str">
        <f>IF(LEN(E368)&gt;3,E368,PROPER(IF(LEN(E368)=3,VLOOKUP(E368,EU!$A$2:$C$243,3,0),VLOOKUP(E368,EU!$B$2:$C$243,2,0))))</f>
        <v>United States</v>
      </c>
      <c r="I368" s="80" t="str">
        <f>IF(VLOOKUP(H368,EU!$C$2:$E$243,3,0)="","non EU",VLOOKUP(H368,EU!$C$2:$E$243,3,0))</f>
        <v>non EU</v>
      </c>
      <c r="J368" s="78">
        <f>IF(I368="EU",-(F368-F368/(1+VLOOKUP($H368,EU!$C$2:$G$243,5,0))),0)</f>
        <v>0</v>
      </c>
      <c r="K368" s="58">
        <v>2019</v>
      </c>
      <c r="L368" s="90">
        <v>12</v>
      </c>
    </row>
    <row r="369" spans="1:12" x14ac:dyDescent="0.2">
      <c r="A369" s="89" t="s">
        <v>767</v>
      </c>
      <c r="B369" s="87" t="s">
        <v>778</v>
      </c>
      <c r="C369" s="87">
        <v>2019</v>
      </c>
      <c r="D369" s="87">
        <v>6</v>
      </c>
      <c r="E369" s="87" t="s">
        <v>256</v>
      </c>
      <c r="F369" s="78">
        <v>155.76414211346128</v>
      </c>
      <c r="G369" s="78"/>
      <c r="H369" s="79" t="str">
        <f>IF(LEN(E369)&gt;3,E369,PROPER(IF(LEN(E369)=3,VLOOKUP(E369,EU!$A$2:$C$243,3,0),VLOOKUP(E369,EU!$B$2:$C$243,2,0))))</f>
        <v>United Kingdom</v>
      </c>
      <c r="I369" s="80" t="str">
        <f>IF(VLOOKUP(H369,EU!$C$2:$E$243,3,0)="","non EU",VLOOKUP(H369,EU!$C$2:$E$243,3,0))</f>
        <v>EU</v>
      </c>
      <c r="J369" s="78">
        <f>IF(I369="EU",-(F369-F369/(1+VLOOKUP($H369,EU!$C$2:$G$243,5,0))),0)</f>
        <v>-25.960690352243546</v>
      </c>
      <c r="K369" s="58">
        <v>2019</v>
      </c>
      <c r="L369" s="90">
        <v>12</v>
      </c>
    </row>
    <row r="370" spans="1:12" x14ac:dyDescent="0.2">
      <c r="A370" s="89" t="s">
        <v>767</v>
      </c>
      <c r="B370" s="87" t="s">
        <v>778</v>
      </c>
      <c r="C370" s="87">
        <v>2019</v>
      </c>
      <c r="D370" s="87">
        <v>6</v>
      </c>
      <c r="E370" s="87" t="s">
        <v>4</v>
      </c>
      <c r="F370" s="78">
        <v>-1.1144286952369242E-5</v>
      </c>
      <c r="G370" s="78"/>
      <c r="H370" s="79" t="str">
        <f>IF(LEN(E370)&gt;3,E370,PROPER(IF(LEN(E370)=3,VLOOKUP(E370,EU!$A$2:$C$243,3,0),VLOOKUP(E370,EU!$B$2:$C$243,2,0))))</f>
        <v>Austria</v>
      </c>
      <c r="I370" s="80" t="str">
        <f>IF(VLOOKUP(H370,EU!$C$2:$E$243,3,0)="","non EU",VLOOKUP(H370,EU!$C$2:$E$243,3,0))</f>
        <v>EU</v>
      </c>
      <c r="J370" s="78">
        <f>IF(I370="EU",-(F370-F370/(1+VLOOKUP($H370,EU!$C$2:$G$243,5,0))),0)</f>
        <v>1.8573811587282059E-6</v>
      </c>
      <c r="K370" s="58">
        <v>2019</v>
      </c>
      <c r="L370" s="90">
        <v>12</v>
      </c>
    </row>
    <row r="371" spans="1:12" x14ac:dyDescent="0.2">
      <c r="A371" s="89" t="s">
        <v>767</v>
      </c>
      <c r="B371" s="87" t="s">
        <v>778</v>
      </c>
      <c r="C371" s="87">
        <v>2019</v>
      </c>
      <c r="D371" s="87">
        <v>6</v>
      </c>
      <c r="E371" s="87" t="s">
        <v>372</v>
      </c>
      <c r="F371" s="78">
        <v>-1.7106778447839588E-4</v>
      </c>
      <c r="G371" s="78"/>
      <c r="H371" s="79" t="str">
        <f>IF(LEN(E371)&gt;3,E371,PROPER(IF(LEN(E371)=3,VLOOKUP(E371,EU!$A$2:$C$243,3,0),VLOOKUP(E371,EU!$B$2:$C$243,2,0))))</f>
        <v>Korea, Republic Of</v>
      </c>
      <c r="I371" s="80" t="str">
        <f>IF(VLOOKUP(H371,EU!$C$2:$E$243,3,0)="","non EU",VLOOKUP(H371,EU!$C$2:$E$243,3,0))</f>
        <v>non EU</v>
      </c>
      <c r="J371" s="78">
        <f>IF(I371="EU",-(F371-F371/(1+VLOOKUP($H371,EU!$C$2:$G$243,5,0))),0)</f>
        <v>0</v>
      </c>
      <c r="K371" s="58">
        <v>2019</v>
      </c>
      <c r="L371" s="90">
        <v>12</v>
      </c>
    </row>
    <row r="372" spans="1:12" x14ac:dyDescent="0.2">
      <c r="A372" s="89" t="s">
        <v>767</v>
      </c>
      <c r="B372" s="87" t="s">
        <v>778</v>
      </c>
      <c r="C372" s="87">
        <v>2019</v>
      </c>
      <c r="D372" s="87">
        <v>6</v>
      </c>
      <c r="E372" s="87" t="s">
        <v>498</v>
      </c>
      <c r="F372" s="78">
        <v>-1.9261141942195081E-4</v>
      </c>
      <c r="G372" s="78"/>
      <c r="H372" s="79" t="str">
        <f>IF(LEN(E372)&gt;3,E372,PROPER(IF(LEN(E372)=3,VLOOKUP(E372,EU!$A$2:$C$243,3,0),VLOOKUP(E372,EU!$B$2:$C$243,2,0))))</f>
        <v>Netherlands</v>
      </c>
      <c r="I372" s="80" t="str">
        <f>IF(VLOOKUP(H372,EU!$C$2:$E$243,3,0)="","non EU",VLOOKUP(H372,EU!$C$2:$E$243,3,0))</f>
        <v>EU</v>
      </c>
      <c r="J372" s="78">
        <f>IF(I372="EU",-(F372-F372/(1+VLOOKUP($H372,EU!$C$2:$G$243,5,0))),0)</f>
        <v>3.3428428164140216E-5</v>
      </c>
      <c r="K372" s="58">
        <v>2019</v>
      </c>
      <c r="L372" s="90">
        <v>12</v>
      </c>
    </row>
    <row r="373" spans="1:12" x14ac:dyDescent="0.2">
      <c r="A373" s="89" t="s">
        <v>767</v>
      </c>
      <c r="B373" s="87" t="s">
        <v>778</v>
      </c>
      <c r="C373" s="87">
        <v>2019</v>
      </c>
      <c r="D373" s="87">
        <v>6</v>
      </c>
      <c r="E373" s="87" t="s">
        <v>85</v>
      </c>
      <c r="F373" s="78">
        <v>-170.36312903429825</v>
      </c>
      <c r="G373" s="78"/>
      <c r="H373" s="79" t="str">
        <f>IF(LEN(E373)&gt;3,E373,PROPER(IF(LEN(E373)=3,VLOOKUP(E373,EU!$A$2:$C$243,3,0),VLOOKUP(E373,EU!$B$2:$C$243,2,0))))</f>
        <v>Australia</v>
      </c>
      <c r="I373" s="80" t="str">
        <f>IF(VLOOKUP(H373,EU!$C$2:$E$243,3,0)="","non EU",VLOOKUP(H373,EU!$C$2:$E$243,3,0))</f>
        <v>non EU</v>
      </c>
      <c r="J373" s="78">
        <f>IF(I373="EU",-(F373-F373/(1+VLOOKUP($H373,EU!$C$2:$G$243,5,0))),0)</f>
        <v>0</v>
      </c>
      <c r="K373" s="58">
        <v>2019</v>
      </c>
      <c r="L373" s="90">
        <v>12</v>
      </c>
    </row>
    <row r="374" spans="1:12" x14ac:dyDescent="0.2">
      <c r="A374" s="89" t="s">
        <v>767</v>
      </c>
      <c r="B374" s="87" t="s">
        <v>778</v>
      </c>
      <c r="C374" s="87">
        <v>2019</v>
      </c>
      <c r="D374" s="87">
        <v>7</v>
      </c>
      <c r="E374" s="87" t="s">
        <v>1</v>
      </c>
      <c r="F374" s="78">
        <v>-14.078152546307138</v>
      </c>
      <c r="G374" s="78"/>
      <c r="H374" s="79" t="str">
        <f>IF(LEN(E374)&gt;3,E374,PROPER(IF(LEN(E374)=3,VLOOKUP(E374,EU!$A$2:$C$243,3,0),VLOOKUP(E374,EU!$B$2:$C$243,2,0))))</f>
        <v>Switzerland</v>
      </c>
      <c r="I374" s="80" t="str">
        <f>IF(VLOOKUP(H374,EU!$C$2:$E$243,3,0)="","non EU",VLOOKUP(H374,EU!$C$2:$E$243,3,0))</f>
        <v>non EU</v>
      </c>
      <c r="J374" s="78">
        <f>IF(I374="EU",-(F374-F374/(1+VLOOKUP($H374,EU!$C$2:$G$243,5,0))),0)</f>
        <v>0</v>
      </c>
      <c r="K374" s="58">
        <v>2019</v>
      </c>
      <c r="L374" s="90">
        <v>12</v>
      </c>
    </row>
    <row r="375" spans="1:12" x14ac:dyDescent="0.2">
      <c r="A375" s="89" t="s">
        <v>767</v>
      </c>
      <c r="B375" s="87" t="s">
        <v>778</v>
      </c>
      <c r="C375" s="87">
        <v>2019</v>
      </c>
      <c r="D375" s="87">
        <v>7</v>
      </c>
      <c r="E375" s="87" t="s">
        <v>2</v>
      </c>
      <c r="F375" s="78">
        <v>-64.70164629159035</v>
      </c>
      <c r="G375" s="78"/>
      <c r="H375" s="79" t="str">
        <f>IF(LEN(E375)&gt;3,E375,PROPER(IF(LEN(E375)=3,VLOOKUP(E375,EU!$A$2:$C$243,3,0),VLOOKUP(E375,EU!$B$2:$C$243,2,0))))</f>
        <v>Spain</v>
      </c>
      <c r="I375" s="80" t="str">
        <f>IF(VLOOKUP(H375,EU!$C$2:$E$243,3,0)="","non EU",VLOOKUP(H375,EU!$C$2:$E$243,3,0))</f>
        <v>EU</v>
      </c>
      <c r="J375" s="78">
        <f>IF(I375="EU",-(F375-F375/(1+VLOOKUP($H375,EU!$C$2:$G$243,5,0))),0)</f>
        <v>11.229211339862786</v>
      </c>
      <c r="K375" s="58">
        <v>2019</v>
      </c>
      <c r="L375" s="90">
        <v>12</v>
      </c>
    </row>
    <row r="376" spans="1:12" x14ac:dyDescent="0.2">
      <c r="A376" s="89" t="s">
        <v>767</v>
      </c>
      <c r="B376" s="87" t="s">
        <v>778</v>
      </c>
      <c r="C376" s="87">
        <v>2019</v>
      </c>
      <c r="D376" s="87">
        <v>7</v>
      </c>
      <c r="E376" s="87" t="s">
        <v>3</v>
      </c>
      <c r="F376" s="78">
        <v>67.589848620398698</v>
      </c>
      <c r="G376" s="78"/>
      <c r="H376" s="79" t="str">
        <f>IF(LEN(E376)&gt;3,E376,PROPER(IF(LEN(E376)=3,VLOOKUP(E376,EU!$A$2:$C$243,3,0),VLOOKUP(E376,EU!$B$2:$C$243,2,0))))</f>
        <v>France</v>
      </c>
      <c r="I376" s="80" t="str">
        <f>IF(VLOOKUP(H376,EU!$C$2:$E$243,3,0)="","non EU",VLOOKUP(H376,EU!$C$2:$E$243,3,0))</f>
        <v>EU</v>
      </c>
      <c r="J376" s="78">
        <f>IF(I376="EU",-(F376-F376/(1+VLOOKUP($H376,EU!$C$2:$G$243,5,0))),0)</f>
        <v>-1.3901927727995798</v>
      </c>
      <c r="K376" s="58">
        <v>2019</v>
      </c>
      <c r="L376" s="90">
        <v>12</v>
      </c>
    </row>
    <row r="377" spans="1:12" x14ac:dyDescent="0.2">
      <c r="A377" s="89" t="s">
        <v>767</v>
      </c>
      <c r="B377" s="87" t="s">
        <v>778</v>
      </c>
      <c r="C377" s="87">
        <v>2019</v>
      </c>
      <c r="D377" s="87">
        <v>7</v>
      </c>
      <c r="E377" s="87" t="s">
        <v>7</v>
      </c>
      <c r="F377" s="78">
        <v>-118.21334236567782</v>
      </c>
      <c r="G377" s="78"/>
      <c r="H377" s="79" t="str">
        <f>IF(LEN(E377)&gt;3,E377,PROPER(IF(LEN(E377)=3,VLOOKUP(E377,EU!$A$2:$C$243,3,0),VLOOKUP(E377,EU!$B$2:$C$243,2,0))))</f>
        <v>Italy</v>
      </c>
      <c r="I377" s="80" t="str">
        <f>IF(VLOOKUP(H377,EU!$C$2:$E$243,3,0)="","non EU",VLOOKUP(H377,EU!$C$2:$E$243,3,0))</f>
        <v>EU</v>
      </c>
      <c r="J377" s="78">
        <f>IF(I377="EU",-(F377-F377/(1+VLOOKUP($H377,EU!$C$2:$G$243,5,0))),0)</f>
        <v>4.5466670140645391</v>
      </c>
      <c r="K377" s="58">
        <v>2019</v>
      </c>
      <c r="L377" s="90">
        <v>12</v>
      </c>
    </row>
    <row r="378" spans="1:12" x14ac:dyDescent="0.2">
      <c r="A378" s="89" t="s">
        <v>767</v>
      </c>
      <c r="B378" s="87" t="s">
        <v>778</v>
      </c>
      <c r="C378" s="87">
        <v>2019</v>
      </c>
      <c r="D378" s="87">
        <v>7</v>
      </c>
      <c r="E378" s="87" t="s">
        <v>149</v>
      </c>
      <c r="F378" s="78">
        <v>64.701646291590151</v>
      </c>
      <c r="G378" s="78"/>
      <c r="H378" s="79" t="str">
        <f>IF(LEN(E378)&gt;3,E378,PROPER(IF(LEN(E378)=3,VLOOKUP(E378,EU!$A$2:$C$243,3,0),VLOOKUP(E378,EU!$B$2:$C$243,2,0))))</f>
        <v>Canada</v>
      </c>
      <c r="I378" s="80" t="str">
        <f>IF(VLOOKUP(H378,EU!$C$2:$E$243,3,0)="","non EU",VLOOKUP(H378,EU!$C$2:$E$243,3,0))</f>
        <v>non EU</v>
      </c>
      <c r="J378" s="78">
        <f>IF(I378="EU",-(F378-F378/(1+VLOOKUP($H378,EU!$C$2:$G$243,5,0))),0)</f>
        <v>0</v>
      </c>
      <c r="K378" s="58">
        <v>2019</v>
      </c>
      <c r="L378" s="90">
        <v>12</v>
      </c>
    </row>
    <row r="379" spans="1:12" x14ac:dyDescent="0.2">
      <c r="A379" s="89" t="s">
        <v>767</v>
      </c>
      <c r="B379" s="87" t="s">
        <v>778</v>
      </c>
      <c r="C379" s="87">
        <v>2019</v>
      </c>
      <c r="D379" s="87">
        <v>7</v>
      </c>
      <c r="E379" s="87" t="s">
        <v>85</v>
      </c>
      <c r="F379" s="78">
        <v>64.701646291590805</v>
      </c>
      <c r="G379" s="78"/>
      <c r="H379" s="79" t="str">
        <f>IF(LEN(E379)&gt;3,E379,PROPER(IF(LEN(E379)=3,VLOOKUP(E379,EU!$A$2:$C$243,3,0),VLOOKUP(E379,EU!$B$2:$C$243,2,0))))</f>
        <v>Australia</v>
      </c>
      <c r="I379" s="80" t="str">
        <f>IF(VLOOKUP(H379,EU!$C$2:$E$243,3,0)="","non EU",VLOOKUP(H379,EU!$C$2:$E$243,3,0))</f>
        <v>non EU</v>
      </c>
      <c r="J379" s="78">
        <f>IF(I379="EU",-(F379-F379/(1+VLOOKUP($H379,EU!$C$2:$G$243,5,0))),0)</f>
        <v>0</v>
      </c>
      <c r="K379" s="58">
        <v>2019</v>
      </c>
      <c r="L379" s="90">
        <v>12</v>
      </c>
    </row>
    <row r="380" spans="1:12" x14ac:dyDescent="0.2">
      <c r="A380" s="89" t="s">
        <v>767</v>
      </c>
      <c r="B380" s="87" t="s">
        <v>778</v>
      </c>
      <c r="C380" s="87">
        <v>2019</v>
      </c>
      <c r="D380" s="87">
        <v>8</v>
      </c>
      <c r="E380" s="87" t="s">
        <v>5</v>
      </c>
      <c r="F380" s="78">
        <v>-11.118616830745268</v>
      </c>
      <c r="G380" s="78"/>
      <c r="H380" s="79" t="str">
        <f>IF(LEN(E380)&gt;3,E380,PROPER(IF(LEN(E380)=3,VLOOKUP(E380,EU!$A$2:$C$243,3,0),VLOOKUP(E380,EU!$B$2:$C$243,2,0))))</f>
        <v>Belgium</v>
      </c>
      <c r="I380" s="80" t="str">
        <f>IF(VLOOKUP(H380,EU!$C$2:$E$243,3,0)="","non EU",VLOOKUP(H380,EU!$C$2:$E$243,3,0))</f>
        <v>EU</v>
      </c>
      <c r="J380" s="78">
        <f>IF(I380="EU",-(F380-F380/(1+VLOOKUP($H380,EU!$C$2:$G$243,5,0))),0)</f>
        <v>0.62935566966482703</v>
      </c>
      <c r="K380" s="58">
        <v>2019</v>
      </c>
      <c r="L380" s="90">
        <v>12</v>
      </c>
    </row>
    <row r="381" spans="1:12" x14ac:dyDescent="0.2">
      <c r="A381" s="89" t="s">
        <v>767</v>
      </c>
      <c r="B381" s="87" t="s">
        <v>778</v>
      </c>
      <c r="C381" s="87">
        <v>2019</v>
      </c>
      <c r="D381" s="87">
        <v>8</v>
      </c>
      <c r="E381" s="87" t="s">
        <v>1</v>
      </c>
      <c r="F381" s="78">
        <v>36.255363930581666</v>
      </c>
      <c r="G381" s="78"/>
      <c r="H381" s="79" t="str">
        <f>IF(LEN(E381)&gt;3,E381,PROPER(IF(LEN(E381)=3,VLOOKUP(E381,EU!$A$2:$C$243,3,0),VLOOKUP(E381,EU!$B$2:$C$243,2,0))))</f>
        <v>Switzerland</v>
      </c>
      <c r="I381" s="80" t="str">
        <f>IF(VLOOKUP(H381,EU!$C$2:$E$243,3,0)="","non EU",VLOOKUP(H381,EU!$C$2:$E$243,3,0))</f>
        <v>non EU</v>
      </c>
      <c r="J381" s="78">
        <f>IF(I381="EU",-(F381-F381/(1+VLOOKUP($H381,EU!$C$2:$G$243,5,0))),0)</f>
        <v>0</v>
      </c>
      <c r="K381" s="58">
        <v>2019</v>
      </c>
      <c r="L381" s="90">
        <v>12</v>
      </c>
    </row>
    <row r="382" spans="1:12" x14ac:dyDescent="0.2">
      <c r="A382" s="89" t="s">
        <v>767</v>
      </c>
      <c r="B382" s="87" t="s">
        <v>778</v>
      </c>
      <c r="C382" s="87">
        <v>2019</v>
      </c>
      <c r="D382" s="87">
        <v>8</v>
      </c>
      <c r="E382" s="87" t="s">
        <v>13</v>
      </c>
      <c r="F382" s="78">
        <v>-37.277265234101037</v>
      </c>
      <c r="G382" s="78"/>
      <c r="H382" s="79" t="str">
        <f>IF(LEN(E382)&gt;3,E382,PROPER(IF(LEN(E382)=3,VLOOKUP(E382,EU!$A$2:$C$243,3,0),VLOOKUP(E382,EU!$B$2:$C$243,2,0))))</f>
        <v>Germany</v>
      </c>
      <c r="I382" s="80" t="str">
        <f>IF(VLOOKUP(H382,EU!$C$2:$E$243,3,0)="","non EU",VLOOKUP(H382,EU!$C$2:$E$243,3,0))</f>
        <v>EU</v>
      </c>
      <c r="J382" s="78">
        <f>IF(I382="EU",-(F382-F382/(1+VLOOKUP($H382,EU!$C$2:$G$243,5,0))),0)</f>
        <v>5.95183226426823</v>
      </c>
      <c r="K382" s="58">
        <v>2019</v>
      </c>
      <c r="L382" s="90">
        <v>12</v>
      </c>
    </row>
    <row r="383" spans="1:12" x14ac:dyDescent="0.2">
      <c r="A383" s="89" t="s">
        <v>767</v>
      </c>
      <c r="B383" s="87" t="s">
        <v>778</v>
      </c>
      <c r="C383" s="87">
        <v>2019</v>
      </c>
      <c r="D383" s="87">
        <v>8</v>
      </c>
      <c r="E383" s="87" t="s">
        <v>6</v>
      </c>
      <c r="F383" s="78">
        <v>-30.447335862601335</v>
      </c>
      <c r="G383" s="78"/>
      <c r="H383" s="79" t="str">
        <f>IF(LEN(E383)&gt;3,E383,PROPER(IF(LEN(E383)=3,VLOOKUP(E383,EU!$A$2:$C$243,3,0),VLOOKUP(E383,EU!$B$2:$C$243,2,0))))</f>
        <v>Denmark</v>
      </c>
      <c r="I383" s="80" t="str">
        <f>IF(VLOOKUP(H383,EU!$C$2:$E$243,3,0)="","non EU",VLOOKUP(H383,EU!$C$2:$E$243,3,0))</f>
        <v>EU</v>
      </c>
      <c r="J383" s="78">
        <f>IF(I383="EU",-(F383-F383/(1+VLOOKUP($H383,EU!$C$2:$G$243,5,0))),0)</f>
        <v>6.0894671725202656</v>
      </c>
      <c r="K383" s="58">
        <v>2019</v>
      </c>
      <c r="L383" s="90">
        <v>12</v>
      </c>
    </row>
    <row r="384" spans="1:12" x14ac:dyDescent="0.2">
      <c r="A384" s="89" t="s">
        <v>767</v>
      </c>
      <c r="B384" s="87" t="s">
        <v>778</v>
      </c>
      <c r="C384" s="87">
        <v>2019</v>
      </c>
      <c r="D384" s="87">
        <v>8</v>
      </c>
      <c r="E384" s="87" t="s">
        <v>2</v>
      </c>
      <c r="F384" s="78">
        <v>4.0023351279014605</v>
      </c>
      <c r="G384" s="78"/>
      <c r="H384" s="79" t="str">
        <f>IF(LEN(E384)&gt;3,E384,PROPER(IF(LEN(E384)=3,VLOOKUP(E384,EU!$A$2:$C$243,3,0),VLOOKUP(E384,EU!$B$2:$C$243,2,0))))</f>
        <v>Spain</v>
      </c>
      <c r="I384" s="80" t="str">
        <f>IF(VLOOKUP(H384,EU!$C$2:$E$243,3,0)="","non EU",VLOOKUP(H384,EU!$C$2:$E$243,3,0))</f>
        <v>EU</v>
      </c>
      <c r="J384" s="78">
        <f>IF(I384="EU",-(F384-F384/(1+VLOOKUP($H384,EU!$C$2:$G$243,5,0))),0)</f>
        <v>-0.69462014616471635</v>
      </c>
      <c r="K384" s="58">
        <v>2019</v>
      </c>
      <c r="L384" s="90">
        <v>12</v>
      </c>
    </row>
    <row r="385" spans="1:12" x14ac:dyDescent="0.2">
      <c r="A385" s="89" t="s">
        <v>767</v>
      </c>
      <c r="B385" s="87" t="s">
        <v>778</v>
      </c>
      <c r="C385" s="87">
        <v>2019</v>
      </c>
      <c r="D385" s="87">
        <v>8</v>
      </c>
      <c r="E385" s="87" t="s">
        <v>3</v>
      </c>
      <c r="F385" s="78">
        <v>-5.4463307147489104</v>
      </c>
      <c r="G385" s="78"/>
      <c r="H385" s="79" t="str">
        <f>IF(LEN(E385)&gt;3,E385,PROPER(IF(LEN(E385)=3,VLOOKUP(E385,EU!$A$2:$C$243,3,0),VLOOKUP(E385,EU!$B$2:$C$243,2,0))))</f>
        <v>France</v>
      </c>
      <c r="I385" s="80" t="str">
        <f>IF(VLOOKUP(H385,EU!$C$2:$E$243,3,0)="","non EU",VLOOKUP(H385,EU!$C$2:$E$243,3,0))</f>
        <v>EU</v>
      </c>
      <c r="J385" s="78">
        <f>IF(I385="EU",-(F385-F385/(1+VLOOKUP($H385,EU!$C$2:$G$243,5,0))),0)</f>
        <v>0.11202051421128978</v>
      </c>
      <c r="K385" s="58">
        <v>2019</v>
      </c>
      <c r="L385" s="90">
        <v>12</v>
      </c>
    </row>
    <row r="386" spans="1:12" x14ac:dyDescent="0.2">
      <c r="A386" s="89" t="s">
        <v>767</v>
      </c>
      <c r="B386" s="87" t="s">
        <v>778</v>
      </c>
      <c r="C386" s="87">
        <v>2019</v>
      </c>
      <c r="D386" s="87">
        <v>8</v>
      </c>
      <c r="E386" s="87" t="s">
        <v>7</v>
      </c>
      <c r="F386" s="78">
        <v>-417.20483986361432</v>
      </c>
      <c r="G386" s="78"/>
      <c r="H386" s="79" t="str">
        <f>IF(LEN(E386)&gt;3,E386,PROPER(IF(LEN(E386)=3,VLOOKUP(E386,EU!$A$2:$C$243,3,0),VLOOKUP(E386,EU!$B$2:$C$243,2,0))))</f>
        <v>Italy</v>
      </c>
      <c r="I386" s="80" t="str">
        <f>IF(VLOOKUP(H386,EU!$C$2:$E$243,3,0)="","non EU",VLOOKUP(H386,EU!$C$2:$E$243,3,0))</f>
        <v>EU</v>
      </c>
      <c r="J386" s="78">
        <f>IF(I386="EU",-(F386-F386/(1+VLOOKUP($H386,EU!$C$2:$G$243,5,0))),0)</f>
        <v>16.046339994754419</v>
      </c>
      <c r="K386" s="58">
        <v>2019</v>
      </c>
      <c r="L386" s="90">
        <v>12</v>
      </c>
    </row>
    <row r="387" spans="1:12" x14ac:dyDescent="0.2">
      <c r="A387" s="89" t="s">
        <v>767</v>
      </c>
      <c r="B387" s="87" t="s">
        <v>778</v>
      </c>
      <c r="C387" s="87">
        <v>2019</v>
      </c>
      <c r="D387" s="87">
        <v>8</v>
      </c>
      <c r="E387" s="87" t="s">
        <v>9</v>
      </c>
      <c r="F387" s="78">
        <v>-73.332865136839786</v>
      </c>
      <c r="G387" s="78"/>
      <c r="H387" s="79" t="str">
        <f>IF(LEN(E387)&gt;3,E387,PROPER(IF(LEN(E387)=3,VLOOKUP(E387,EU!$A$2:$C$243,3,0),VLOOKUP(E387,EU!$B$2:$C$243,2,0))))</f>
        <v>Norway</v>
      </c>
      <c r="I387" s="80" t="str">
        <f>IF(VLOOKUP(H387,EU!$C$2:$E$243,3,0)="","non EU",VLOOKUP(H387,EU!$C$2:$E$243,3,0))</f>
        <v>non EU</v>
      </c>
      <c r="J387" s="78">
        <f>IF(I387="EU",-(F387-F387/(1+VLOOKUP($H387,EU!$C$2:$G$243,5,0))),0)</f>
        <v>0</v>
      </c>
      <c r="K387" s="58">
        <v>2019</v>
      </c>
      <c r="L387" s="90">
        <v>12</v>
      </c>
    </row>
    <row r="388" spans="1:12" x14ac:dyDescent="0.2">
      <c r="A388" s="89" t="s">
        <v>767</v>
      </c>
      <c r="B388" s="87" t="s">
        <v>778</v>
      </c>
      <c r="C388" s="87">
        <v>2019</v>
      </c>
      <c r="D388" s="87">
        <v>8</v>
      </c>
      <c r="E388" s="87" t="s">
        <v>11</v>
      </c>
      <c r="F388" s="78">
        <v>1.383212713623692</v>
      </c>
      <c r="G388" s="78"/>
      <c r="H388" s="79" t="str">
        <f>IF(LEN(E388)&gt;3,E388,PROPER(IF(LEN(E388)=3,VLOOKUP(E388,EU!$A$2:$C$243,3,0),VLOOKUP(E388,EU!$B$2:$C$243,2,0))))</f>
        <v>Portugal</v>
      </c>
      <c r="I388" s="80" t="str">
        <f>IF(VLOOKUP(H388,EU!$C$2:$E$243,3,0)="","non EU",VLOOKUP(H388,EU!$C$2:$E$243,3,0))</f>
        <v>EU</v>
      </c>
      <c r="J388" s="78">
        <f>IF(I388="EU",-(F388-F388/(1+VLOOKUP($H388,EU!$C$2:$G$243,5,0))),0)</f>
        <v>-7.8295059261718425E-2</v>
      </c>
      <c r="K388" s="58">
        <v>2019</v>
      </c>
      <c r="L388" s="90">
        <v>12</v>
      </c>
    </row>
    <row r="389" spans="1:12" x14ac:dyDescent="0.2">
      <c r="A389" s="89" t="s">
        <v>767</v>
      </c>
      <c r="B389" s="87" t="s">
        <v>778</v>
      </c>
      <c r="C389" s="87">
        <v>2019</v>
      </c>
      <c r="D389" s="87">
        <v>8</v>
      </c>
      <c r="E389" s="87" t="s">
        <v>12</v>
      </c>
      <c r="F389" s="78">
        <v>799.4347745571722</v>
      </c>
      <c r="G389" s="78"/>
      <c r="H389" s="79" t="str">
        <f>IF(LEN(E389)&gt;3,E389,PROPER(IF(LEN(E389)=3,VLOOKUP(E389,EU!$A$2:$C$243,3,0),VLOOKUP(E389,EU!$B$2:$C$243,2,0))))</f>
        <v>Sweden</v>
      </c>
      <c r="I389" s="80" t="str">
        <f>IF(VLOOKUP(H389,EU!$C$2:$E$243,3,0)="","non EU",VLOOKUP(H389,EU!$C$2:$E$243,3,0))</f>
        <v>EU</v>
      </c>
      <c r="J389" s="78">
        <f>IF(I389="EU",-(F389-F389/(1+VLOOKUP($H389,EU!$C$2:$G$243,5,0))),0)</f>
        <v>-45.251024974934353</v>
      </c>
      <c r="K389" s="58">
        <v>2019</v>
      </c>
      <c r="L389" s="90">
        <v>12</v>
      </c>
    </row>
    <row r="390" spans="1:12" x14ac:dyDescent="0.2">
      <c r="A390" s="89" t="s">
        <v>767</v>
      </c>
      <c r="B390" s="87" t="s">
        <v>778</v>
      </c>
      <c r="C390" s="87">
        <v>2019</v>
      </c>
      <c r="D390" s="87">
        <v>8</v>
      </c>
      <c r="E390" s="87" t="s">
        <v>238</v>
      </c>
      <c r="F390" s="78">
        <v>-70.800516499756895</v>
      </c>
      <c r="G390" s="78"/>
      <c r="H390" s="79" t="str">
        <f>IF(LEN(E390)&gt;3,E390,PROPER(IF(LEN(E390)=3,VLOOKUP(E390,EU!$A$2:$C$243,3,0),VLOOKUP(E390,EU!$B$2:$C$243,2,0))))</f>
        <v>Finland</v>
      </c>
      <c r="I390" s="80" t="str">
        <f>IF(VLOOKUP(H390,EU!$C$2:$E$243,3,0)="","non EU",VLOOKUP(H390,EU!$C$2:$E$243,3,0))</f>
        <v>EU</v>
      </c>
      <c r="J390" s="78">
        <f>IF(I390="EU",-(F390-F390/(1+VLOOKUP($H390,EU!$C$2:$G$243,5,0))),0)</f>
        <v>6.4364105908869931</v>
      </c>
      <c r="K390" s="58">
        <v>2019</v>
      </c>
      <c r="L390" s="90">
        <v>12</v>
      </c>
    </row>
    <row r="391" spans="1:12" x14ac:dyDescent="0.2">
      <c r="A391" s="89" t="s">
        <v>767</v>
      </c>
      <c r="B391" s="87" t="s">
        <v>778</v>
      </c>
      <c r="C391" s="87">
        <v>2019</v>
      </c>
      <c r="D391" s="87">
        <v>8</v>
      </c>
      <c r="E391" s="87" t="s">
        <v>149</v>
      </c>
      <c r="F391" s="78">
        <v>65.629400317694135</v>
      </c>
      <c r="G391" s="78"/>
      <c r="H391" s="79" t="str">
        <f>IF(LEN(E391)&gt;3,E391,PROPER(IF(LEN(E391)=3,VLOOKUP(E391,EU!$A$2:$C$243,3,0),VLOOKUP(E391,EU!$B$2:$C$243,2,0))))</f>
        <v>Canada</v>
      </c>
      <c r="I391" s="80" t="str">
        <f>IF(VLOOKUP(H391,EU!$C$2:$E$243,3,0)="","non EU",VLOOKUP(H391,EU!$C$2:$E$243,3,0))</f>
        <v>non EU</v>
      </c>
      <c r="J391" s="78">
        <f>IF(I391="EU",-(F391-F391/(1+VLOOKUP($H391,EU!$C$2:$G$243,5,0))),0)</f>
        <v>0</v>
      </c>
      <c r="K391" s="58">
        <v>2019</v>
      </c>
      <c r="L391" s="90">
        <v>12</v>
      </c>
    </row>
    <row r="392" spans="1:12" x14ac:dyDescent="0.2">
      <c r="A392" s="89" t="s">
        <v>767</v>
      </c>
      <c r="B392" s="87" t="s">
        <v>778</v>
      </c>
      <c r="C392" s="87">
        <v>2019</v>
      </c>
      <c r="D392" s="87">
        <v>8</v>
      </c>
      <c r="E392" s="87" t="s">
        <v>725</v>
      </c>
      <c r="F392" s="78">
        <v>-1.288207286736224</v>
      </c>
      <c r="G392" s="78"/>
      <c r="H392" s="79" t="str">
        <f>IF(LEN(E392)&gt;3,E392,PROPER(IF(LEN(E392)=3,VLOOKUP(E392,EU!$A$2:$C$243,3,0),VLOOKUP(E392,EU!$B$2:$C$243,2,0))))</f>
        <v>South Africa</v>
      </c>
      <c r="I392" s="80" t="str">
        <f>IF(VLOOKUP(H392,EU!$C$2:$E$243,3,0)="","non EU",VLOOKUP(H392,EU!$C$2:$E$243,3,0))</f>
        <v>non EU</v>
      </c>
      <c r="J392" s="78">
        <f>IF(I392="EU",-(F392-F392/(1+VLOOKUP($H392,EU!$C$2:$G$243,5,0))),0)</f>
        <v>0</v>
      </c>
      <c r="K392" s="58">
        <v>2019</v>
      </c>
      <c r="L392" s="90">
        <v>12</v>
      </c>
    </row>
    <row r="393" spans="1:12" x14ac:dyDescent="0.2">
      <c r="A393" s="89" t="s">
        <v>767</v>
      </c>
      <c r="B393" s="87" t="s">
        <v>778</v>
      </c>
      <c r="C393" s="87">
        <v>2019</v>
      </c>
      <c r="D393" s="87">
        <v>8</v>
      </c>
      <c r="E393" s="87" t="s">
        <v>256</v>
      </c>
      <c r="F393" s="78">
        <v>-9.8032836745205714</v>
      </c>
      <c r="G393" s="78"/>
      <c r="H393" s="79" t="str">
        <f>IF(LEN(E393)&gt;3,E393,PROPER(IF(LEN(E393)=3,VLOOKUP(E393,EU!$A$2:$C$243,3,0),VLOOKUP(E393,EU!$B$2:$C$243,2,0))))</f>
        <v>United Kingdom</v>
      </c>
      <c r="I393" s="80" t="str">
        <f>IF(VLOOKUP(H393,EU!$C$2:$E$243,3,0)="","non EU",VLOOKUP(H393,EU!$C$2:$E$243,3,0))</f>
        <v>EU</v>
      </c>
      <c r="J393" s="78">
        <f>IF(I393="EU",-(F393-F393/(1+VLOOKUP($H393,EU!$C$2:$G$243,5,0))),0)</f>
        <v>1.6338806124200946</v>
      </c>
      <c r="K393" s="58">
        <v>2019</v>
      </c>
      <c r="L393" s="90">
        <v>12</v>
      </c>
    </row>
    <row r="394" spans="1:12" x14ac:dyDescent="0.2">
      <c r="A394" s="89" t="s">
        <v>767</v>
      </c>
      <c r="B394" s="87" t="s">
        <v>778</v>
      </c>
      <c r="C394" s="87">
        <v>2019</v>
      </c>
      <c r="D394" s="87">
        <v>8</v>
      </c>
      <c r="E394" s="87" t="s">
        <v>4</v>
      </c>
      <c r="F394" s="78">
        <v>-5.0068614167159353E-2</v>
      </c>
      <c r="G394" s="78"/>
      <c r="H394" s="79" t="str">
        <f>IF(LEN(E394)&gt;3,E394,PROPER(IF(LEN(E394)=3,VLOOKUP(E394,EU!$A$2:$C$243,3,0),VLOOKUP(E394,EU!$B$2:$C$243,2,0))))</f>
        <v>Austria</v>
      </c>
      <c r="I394" s="80" t="str">
        <f>IF(VLOOKUP(H394,EU!$C$2:$E$243,3,0)="","non EU",VLOOKUP(H394,EU!$C$2:$E$243,3,0))</f>
        <v>EU</v>
      </c>
      <c r="J394" s="78">
        <f>IF(I394="EU",-(F394-F394/(1+VLOOKUP($H394,EU!$C$2:$G$243,5,0))),0)</f>
        <v>8.3447690278598899E-3</v>
      </c>
      <c r="K394" s="58">
        <v>2019</v>
      </c>
      <c r="L394" s="90">
        <v>12</v>
      </c>
    </row>
    <row r="395" spans="1:12" x14ac:dyDescent="0.2">
      <c r="A395" s="89" t="s">
        <v>767</v>
      </c>
      <c r="B395" s="87" t="s">
        <v>778</v>
      </c>
      <c r="C395" s="87">
        <v>2019</v>
      </c>
      <c r="D395" s="87">
        <v>8</v>
      </c>
      <c r="E395" s="87" t="s">
        <v>372</v>
      </c>
      <c r="F395" s="78">
        <v>-3.3981612718065435E-2</v>
      </c>
      <c r="G395" s="78"/>
      <c r="H395" s="79" t="str">
        <f>IF(LEN(E395)&gt;3,E395,PROPER(IF(LEN(E395)=3,VLOOKUP(E395,EU!$A$2:$C$243,3,0),VLOOKUP(E395,EU!$B$2:$C$243,2,0))))</f>
        <v>Korea, Republic Of</v>
      </c>
      <c r="I395" s="80" t="str">
        <f>IF(VLOOKUP(H395,EU!$C$2:$E$243,3,0)="","non EU",VLOOKUP(H395,EU!$C$2:$E$243,3,0))</f>
        <v>non EU</v>
      </c>
      <c r="J395" s="78">
        <f>IF(I395="EU",-(F395-F395/(1+VLOOKUP($H395,EU!$C$2:$G$243,5,0))),0)</f>
        <v>0</v>
      </c>
      <c r="K395" s="58">
        <v>2019</v>
      </c>
      <c r="L395" s="90">
        <v>12</v>
      </c>
    </row>
    <row r="396" spans="1:12" x14ac:dyDescent="0.2">
      <c r="A396" s="89" t="s">
        <v>767</v>
      </c>
      <c r="B396" s="87" t="s">
        <v>778</v>
      </c>
      <c r="C396" s="87">
        <v>2019</v>
      </c>
      <c r="D396" s="87">
        <v>8</v>
      </c>
      <c r="E396" s="87" t="s">
        <v>498</v>
      </c>
      <c r="F396" s="78">
        <v>-9.028171912518701E-3</v>
      </c>
      <c r="G396" s="78"/>
      <c r="H396" s="79" t="str">
        <f>IF(LEN(E396)&gt;3,E396,PROPER(IF(LEN(E396)=3,VLOOKUP(E396,EU!$A$2:$C$243,3,0),VLOOKUP(E396,EU!$B$2:$C$243,2,0))))</f>
        <v>Netherlands</v>
      </c>
      <c r="I396" s="80" t="str">
        <f>IF(VLOOKUP(H396,EU!$C$2:$E$243,3,0)="","non EU",VLOOKUP(H396,EU!$C$2:$E$243,3,0))</f>
        <v>EU</v>
      </c>
      <c r="J396" s="78">
        <f>IF(I396="EU",-(F396-F396/(1+VLOOKUP($H396,EU!$C$2:$G$243,5,0))),0)</f>
        <v>1.5668728112635758E-3</v>
      </c>
      <c r="K396" s="58">
        <v>2019</v>
      </c>
      <c r="L396" s="90">
        <v>12</v>
      </c>
    </row>
    <row r="397" spans="1:12" x14ac:dyDescent="0.2">
      <c r="A397" s="89" t="s">
        <v>767</v>
      </c>
      <c r="B397" s="87" t="s">
        <v>778</v>
      </c>
      <c r="C397" s="87">
        <v>2019</v>
      </c>
      <c r="D397" s="87">
        <v>8</v>
      </c>
      <c r="E397" s="87" t="s">
        <v>85</v>
      </c>
      <c r="F397" s="78">
        <v>-249.89274714447265</v>
      </c>
      <c r="G397" s="78"/>
      <c r="H397" s="79" t="str">
        <f>IF(LEN(E397)&gt;3,E397,PROPER(IF(LEN(E397)=3,VLOOKUP(E397,EU!$A$2:$C$243,3,0),VLOOKUP(E397,EU!$B$2:$C$243,2,0))))</f>
        <v>Australia</v>
      </c>
      <c r="I397" s="80" t="str">
        <f>IF(VLOOKUP(H397,EU!$C$2:$E$243,3,0)="","non EU",VLOOKUP(H397,EU!$C$2:$E$243,3,0))</f>
        <v>non EU</v>
      </c>
      <c r="J397" s="78">
        <f>IF(I397="EU",-(F397-F397/(1+VLOOKUP($H397,EU!$C$2:$G$243,5,0))),0)</f>
        <v>0</v>
      </c>
      <c r="K397" s="58">
        <v>2019</v>
      </c>
      <c r="L397" s="90">
        <v>12</v>
      </c>
    </row>
    <row r="398" spans="1:12" x14ac:dyDescent="0.2">
      <c r="A398" s="89" t="s">
        <v>767</v>
      </c>
      <c r="B398" s="87" t="s">
        <v>778</v>
      </c>
      <c r="C398" s="87">
        <v>2019</v>
      </c>
      <c r="D398" s="87">
        <v>9</v>
      </c>
      <c r="E398" s="87" t="s">
        <v>5</v>
      </c>
      <c r="F398" s="78">
        <v>-2.9695448152438075E-3</v>
      </c>
      <c r="G398" s="78"/>
      <c r="H398" s="79" t="str">
        <f>IF(LEN(E398)&gt;3,E398,PROPER(IF(LEN(E398)=3,VLOOKUP(E398,EU!$A$2:$C$243,3,0),VLOOKUP(E398,EU!$B$2:$C$243,2,0))))</f>
        <v>Belgium</v>
      </c>
      <c r="I398" s="80" t="str">
        <f>IF(VLOOKUP(H398,EU!$C$2:$E$243,3,0)="","non EU",VLOOKUP(H398,EU!$C$2:$E$243,3,0))</f>
        <v>EU</v>
      </c>
      <c r="J398" s="78">
        <f>IF(I398="EU",-(F398-F398/(1+VLOOKUP($H398,EU!$C$2:$G$243,5,0))),0)</f>
        <v>1.6808744237229107E-4</v>
      </c>
      <c r="K398" s="58">
        <v>2019</v>
      </c>
      <c r="L398" s="90">
        <v>12</v>
      </c>
    </row>
    <row r="399" spans="1:12" x14ac:dyDescent="0.2">
      <c r="A399" s="89" t="s">
        <v>767</v>
      </c>
      <c r="B399" s="87" t="s">
        <v>778</v>
      </c>
      <c r="C399" s="87">
        <v>2019</v>
      </c>
      <c r="D399" s="87">
        <v>9</v>
      </c>
      <c r="E399" s="87" t="s">
        <v>1</v>
      </c>
      <c r="F399" s="78">
        <v>2.1971464118223594E-2</v>
      </c>
      <c r="G399" s="78"/>
      <c r="H399" s="79" t="str">
        <f>IF(LEN(E399)&gt;3,E399,PROPER(IF(LEN(E399)=3,VLOOKUP(E399,EU!$A$2:$C$243,3,0),VLOOKUP(E399,EU!$B$2:$C$243,2,0))))</f>
        <v>Switzerland</v>
      </c>
      <c r="I399" s="80" t="str">
        <f>IF(VLOOKUP(H399,EU!$C$2:$E$243,3,0)="","non EU",VLOOKUP(H399,EU!$C$2:$E$243,3,0))</f>
        <v>non EU</v>
      </c>
      <c r="J399" s="78">
        <f>IF(I399="EU",-(F399-F399/(1+VLOOKUP($H399,EU!$C$2:$G$243,5,0))),0)</f>
        <v>0</v>
      </c>
      <c r="K399" s="58">
        <v>2019</v>
      </c>
      <c r="L399" s="90">
        <v>12</v>
      </c>
    </row>
    <row r="400" spans="1:12" x14ac:dyDescent="0.2">
      <c r="A400" s="89" t="s">
        <v>767</v>
      </c>
      <c r="B400" s="87" t="s">
        <v>778</v>
      </c>
      <c r="C400" s="87">
        <v>2019</v>
      </c>
      <c r="D400" s="87">
        <v>9</v>
      </c>
      <c r="E400" s="87" t="s">
        <v>13</v>
      </c>
      <c r="F400" s="78">
        <v>5.1236763805263763E-2</v>
      </c>
      <c r="G400" s="78"/>
      <c r="H400" s="79" t="str">
        <f>IF(LEN(E400)&gt;3,E400,PROPER(IF(LEN(E400)=3,VLOOKUP(E400,EU!$A$2:$C$243,3,0),VLOOKUP(E400,EU!$B$2:$C$243,2,0))))</f>
        <v>Germany</v>
      </c>
      <c r="I400" s="80" t="str">
        <f>IF(VLOOKUP(H400,EU!$C$2:$E$243,3,0)="","non EU",VLOOKUP(H400,EU!$C$2:$E$243,3,0))</f>
        <v>EU</v>
      </c>
      <c r="J400" s="78">
        <f>IF(I400="EU",-(F400-F400/(1+VLOOKUP($H400,EU!$C$2:$G$243,5,0))),0)</f>
        <v>-8.1806597672269832E-3</v>
      </c>
      <c r="K400" s="58">
        <v>2019</v>
      </c>
      <c r="L400" s="90">
        <v>12</v>
      </c>
    </row>
    <row r="401" spans="1:12" x14ac:dyDescent="0.2">
      <c r="A401" s="89" t="s">
        <v>767</v>
      </c>
      <c r="B401" s="87" t="s">
        <v>778</v>
      </c>
      <c r="C401" s="87">
        <v>2019</v>
      </c>
      <c r="D401" s="87">
        <v>9</v>
      </c>
      <c r="E401" s="87" t="s">
        <v>6</v>
      </c>
      <c r="F401" s="78">
        <v>5.2181633371617409E-3</v>
      </c>
      <c r="G401" s="78"/>
      <c r="H401" s="79" t="str">
        <f>IF(LEN(E401)&gt;3,E401,PROPER(IF(LEN(E401)=3,VLOOKUP(E401,EU!$A$2:$C$243,3,0),VLOOKUP(E401,EU!$B$2:$C$243,2,0))))</f>
        <v>Denmark</v>
      </c>
      <c r="I401" s="80" t="str">
        <f>IF(VLOOKUP(H401,EU!$C$2:$E$243,3,0)="","non EU",VLOOKUP(H401,EU!$C$2:$E$243,3,0))</f>
        <v>EU</v>
      </c>
      <c r="J401" s="78">
        <f>IF(I401="EU",-(F401-F401/(1+VLOOKUP($H401,EU!$C$2:$G$243,5,0))),0)</f>
        <v>-1.0436326674323482E-3</v>
      </c>
      <c r="K401" s="58">
        <v>2019</v>
      </c>
      <c r="L401" s="90">
        <v>12</v>
      </c>
    </row>
    <row r="402" spans="1:12" x14ac:dyDescent="0.2">
      <c r="A402" s="89" t="s">
        <v>767</v>
      </c>
      <c r="B402" s="87" t="s">
        <v>778</v>
      </c>
      <c r="C402" s="87">
        <v>2019</v>
      </c>
      <c r="D402" s="87">
        <v>9</v>
      </c>
      <c r="E402" s="87" t="s">
        <v>2</v>
      </c>
      <c r="F402" s="78">
        <v>7.9959785015489615E-2</v>
      </c>
      <c r="G402" s="78"/>
      <c r="H402" s="79" t="str">
        <f>IF(LEN(E402)&gt;3,E402,PROPER(IF(LEN(E402)=3,VLOOKUP(E402,EU!$A$2:$C$243,3,0),VLOOKUP(E402,EU!$B$2:$C$243,2,0))))</f>
        <v>Spain</v>
      </c>
      <c r="I402" s="80" t="str">
        <f>IF(VLOOKUP(H402,EU!$C$2:$E$243,3,0)="","non EU",VLOOKUP(H402,EU!$C$2:$E$243,3,0))</f>
        <v>EU</v>
      </c>
      <c r="J402" s="78">
        <f>IF(I402="EU",-(F402-F402/(1+VLOOKUP($H402,EU!$C$2:$G$243,5,0))),0)</f>
        <v>-1.3877318060539517E-2</v>
      </c>
      <c r="K402" s="58">
        <v>2019</v>
      </c>
      <c r="L402" s="90">
        <v>12</v>
      </c>
    </row>
    <row r="403" spans="1:12" x14ac:dyDescent="0.2">
      <c r="A403" s="89" t="s">
        <v>767</v>
      </c>
      <c r="B403" s="87" t="s">
        <v>778</v>
      </c>
      <c r="C403" s="87">
        <v>2019</v>
      </c>
      <c r="D403" s="87">
        <v>9</v>
      </c>
      <c r="E403" s="87" t="s">
        <v>3</v>
      </c>
      <c r="F403" s="78">
        <v>2.9691637381038163</v>
      </c>
      <c r="G403" s="78"/>
      <c r="H403" s="79" t="str">
        <f>IF(LEN(E403)&gt;3,E403,PROPER(IF(LEN(E403)=3,VLOOKUP(E403,EU!$A$2:$C$243,3,0),VLOOKUP(E403,EU!$B$2:$C$243,2,0))))</f>
        <v>France</v>
      </c>
      <c r="I403" s="80" t="str">
        <f>IF(VLOOKUP(H403,EU!$C$2:$E$243,3,0)="","non EU",VLOOKUP(H403,EU!$C$2:$E$243,3,0))</f>
        <v>EU</v>
      </c>
      <c r="J403" s="78">
        <f>IF(I403="EU",-(F403-F403/(1+VLOOKUP($H403,EU!$C$2:$G$243,5,0))),0)</f>
        <v>-6.1069969148070502E-2</v>
      </c>
      <c r="K403" s="58">
        <v>2019</v>
      </c>
      <c r="L403" s="90">
        <v>12</v>
      </c>
    </row>
    <row r="404" spans="1:12" x14ac:dyDescent="0.2">
      <c r="A404" s="89" t="s">
        <v>767</v>
      </c>
      <c r="B404" s="87" t="s">
        <v>778</v>
      </c>
      <c r="C404" s="87">
        <v>2019</v>
      </c>
      <c r="D404" s="87">
        <v>9</v>
      </c>
      <c r="E404" s="87" t="s">
        <v>7</v>
      </c>
      <c r="F404" s="78">
        <v>1.9583308217333979</v>
      </c>
      <c r="G404" s="78"/>
      <c r="H404" s="79" t="str">
        <f>IF(LEN(E404)&gt;3,E404,PROPER(IF(LEN(E404)=3,VLOOKUP(E404,EU!$A$2:$C$243,3,0),VLOOKUP(E404,EU!$B$2:$C$243,2,0))))</f>
        <v>Italy</v>
      </c>
      <c r="I404" s="80" t="str">
        <f>IF(VLOOKUP(H404,EU!$C$2:$E$243,3,0)="","non EU",VLOOKUP(H404,EU!$C$2:$E$243,3,0))</f>
        <v>EU</v>
      </c>
      <c r="J404" s="78">
        <f>IF(I404="EU",-(F404-F404/(1+VLOOKUP($H404,EU!$C$2:$G$243,5,0))),0)</f>
        <v>-7.532041622051544E-2</v>
      </c>
      <c r="K404" s="58">
        <v>2019</v>
      </c>
      <c r="L404" s="90">
        <v>12</v>
      </c>
    </row>
    <row r="405" spans="1:12" x14ac:dyDescent="0.2">
      <c r="A405" s="89" t="s">
        <v>767</v>
      </c>
      <c r="B405" s="87" t="s">
        <v>778</v>
      </c>
      <c r="C405" s="87">
        <v>2019</v>
      </c>
      <c r="D405" s="87">
        <v>9</v>
      </c>
      <c r="E405" s="87" t="s">
        <v>9</v>
      </c>
      <c r="F405" s="78">
        <v>-1.0346369263402266E-2</v>
      </c>
      <c r="G405" s="78"/>
      <c r="H405" s="79" t="str">
        <f>IF(LEN(E405)&gt;3,E405,PROPER(IF(LEN(E405)=3,VLOOKUP(E405,EU!$A$2:$C$243,3,0),VLOOKUP(E405,EU!$B$2:$C$243,2,0))))</f>
        <v>Norway</v>
      </c>
      <c r="I405" s="80" t="str">
        <f>IF(VLOOKUP(H405,EU!$C$2:$E$243,3,0)="","non EU",VLOOKUP(H405,EU!$C$2:$E$243,3,0))</f>
        <v>non EU</v>
      </c>
      <c r="J405" s="78">
        <f>IF(I405="EU",-(F405-F405/(1+VLOOKUP($H405,EU!$C$2:$G$243,5,0))),0)</f>
        <v>0</v>
      </c>
      <c r="K405" s="58">
        <v>2019</v>
      </c>
      <c r="L405" s="90">
        <v>12</v>
      </c>
    </row>
    <row r="406" spans="1:12" x14ac:dyDescent="0.2">
      <c r="A406" s="89" t="s">
        <v>767</v>
      </c>
      <c r="B406" s="87" t="s">
        <v>778</v>
      </c>
      <c r="C406" s="87">
        <v>2019</v>
      </c>
      <c r="D406" s="87">
        <v>9</v>
      </c>
      <c r="E406" s="87" t="s">
        <v>11</v>
      </c>
      <c r="F406" s="78">
        <v>-1.9936336070713878E-3</v>
      </c>
      <c r="G406" s="78"/>
      <c r="H406" s="79" t="str">
        <f>IF(LEN(E406)&gt;3,E406,PROPER(IF(LEN(E406)=3,VLOOKUP(E406,EU!$A$2:$C$243,3,0),VLOOKUP(E406,EU!$B$2:$C$243,2,0))))</f>
        <v>Portugal</v>
      </c>
      <c r="I406" s="80" t="str">
        <f>IF(VLOOKUP(H406,EU!$C$2:$E$243,3,0)="","non EU",VLOOKUP(H406,EU!$C$2:$E$243,3,0))</f>
        <v>EU</v>
      </c>
      <c r="J406" s="78">
        <f>IF(I406="EU",-(F406-F406/(1+VLOOKUP($H406,EU!$C$2:$G$243,5,0))),0)</f>
        <v>1.1284718530592762E-4</v>
      </c>
      <c r="K406" s="58">
        <v>2019</v>
      </c>
      <c r="L406" s="90">
        <v>12</v>
      </c>
    </row>
    <row r="407" spans="1:12" x14ac:dyDescent="0.2">
      <c r="A407" s="89" t="s">
        <v>767</v>
      </c>
      <c r="B407" s="87" t="s">
        <v>778</v>
      </c>
      <c r="C407" s="87">
        <v>2019</v>
      </c>
      <c r="D407" s="87">
        <v>9</v>
      </c>
      <c r="E407" s="87" t="s">
        <v>12</v>
      </c>
      <c r="F407" s="78">
        <v>0.48982845366663241</v>
      </c>
      <c r="G407" s="78"/>
      <c r="H407" s="79" t="str">
        <f>IF(LEN(E407)&gt;3,E407,PROPER(IF(LEN(E407)=3,VLOOKUP(E407,EU!$A$2:$C$243,3,0),VLOOKUP(E407,EU!$B$2:$C$243,2,0))))</f>
        <v>Sweden</v>
      </c>
      <c r="I407" s="80" t="str">
        <f>IF(VLOOKUP(H407,EU!$C$2:$E$243,3,0)="","non EU",VLOOKUP(H407,EU!$C$2:$E$243,3,0))</f>
        <v>EU</v>
      </c>
      <c r="J407" s="78">
        <f>IF(I407="EU",-(F407-F407/(1+VLOOKUP($H407,EU!$C$2:$G$243,5,0))),0)</f>
        <v>-2.7726138886790541E-2</v>
      </c>
      <c r="K407" s="58">
        <v>2019</v>
      </c>
      <c r="L407" s="90">
        <v>12</v>
      </c>
    </row>
    <row r="408" spans="1:12" x14ac:dyDescent="0.2">
      <c r="A408" s="89" t="s">
        <v>767</v>
      </c>
      <c r="B408" s="87" t="s">
        <v>778</v>
      </c>
      <c r="C408" s="87">
        <v>2019</v>
      </c>
      <c r="D408" s="87">
        <v>9</v>
      </c>
      <c r="E408" s="87" t="s">
        <v>238</v>
      </c>
      <c r="F408" s="78">
        <v>0.12404968592318255</v>
      </c>
      <c r="G408" s="78"/>
      <c r="H408" s="79" t="str">
        <f>IF(LEN(E408)&gt;3,E408,PROPER(IF(LEN(E408)=3,VLOOKUP(E408,EU!$A$2:$C$243,3,0),VLOOKUP(E408,EU!$B$2:$C$243,2,0))))</f>
        <v>Finland</v>
      </c>
      <c r="I408" s="80" t="str">
        <f>IF(VLOOKUP(H408,EU!$C$2:$E$243,3,0)="","non EU",VLOOKUP(H408,EU!$C$2:$E$243,3,0))</f>
        <v>EU</v>
      </c>
      <c r="J408" s="78">
        <f>IF(I408="EU",-(F408-F408/(1+VLOOKUP($H408,EU!$C$2:$G$243,5,0))),0)</f>
        <v>-1.1277244174834791E-2</v>
      </c>
      <c r="K408" s="58">
        <v>2019</v>
      </c>
      <c r="L408" s="90">
        <v>12</v>
      </c>
    </row>
    <row r="409" spans="1:12" x14ac:dyDescent="0.2">
      <c r="A409" s="89" t="s">
        <v>767</v>
      </c>
      <c r="B409" s="87" t="s">
        <v>778</v>
      </c>
      <c r="C409" s="87">
        <v>2019</v>
      </c>
      <c r="D409" s="87">
        <v>9</v>
      </c>
      <c r="E409" s="87" t="s">
        <v>149</v>
      </c>
      <c r="F409" s="78">
        <v>2.9071131050272925E-2</v>
      </c>
      <c r="G409" s="78"/>
      <c r="H409" s="79" t="str">
        <f>IF(LEN(E409)&gt;3,E409,PROPER(IF(LEN(E409)=3,VLOOKUP(E409,EU!$A$2:$C$243,3,0),VLOOKUP(E409,EU!$B$2:$C$243,2,0))))</f>
        <v>Canada</v>
      </c>
      <c r="I409" s="80" t="str">
        <f>IF(VLOOKUP(H409,EU!$C$2:$E$243,3,0)="","non EU",VLOOKUP(H409,EU!$C$2:$E$243,3,0))</f>
        <v>non EU</v>
      </c>
      <c r="J409" s="78">
        <f>IF(I409="EU",-(F409-F409/(1+VLOOKUP($H409,EU!$C$2:$G$243,5,0))),0)</f>
        <v>0</v>
      </c>
      <c r="K409" s="58">
        <v>2019</v>
      </c>
      <c r="L409" s="90">
        <v>12</v>
      </c>
    </row>
    <row r="410" spans="1:12" x14ac:dyDescent="0.2">
      <c r="A410" s="89" t="s">
        <v>767</v>
      </c>
      <c r="B410" s="87" t="s">
        <v>778</v>
      </c>
      <c r="C410" s="87">
        <v>2019</v>
      </c>
      <c r="D410" s="87">
        <v>9</v>
      </c>
      <c r="E410" s="87" t="s">
        <v>725</v>
      </c>
      <c r="F410" s="78">
        <v>0.30394691525192741</v>
      </c>
      <c r="G410" s="78"/>
      <c r="H410" s="79" t="str">
        <f>IF(LEN(E410)&gt;3,E410,PROPER(IF(LEN(E410)=3,VLOOKUP(E410,EU!$A$2:$C$243,3,0),VLOOKUP(E410,EU!$B$2:$C$243,2,0))))</f>
        <v>South Africa</v>
      </c>
      <c r="I410" s="80" t="str">
        <f>IF(VLOOKUP(H410,EU!$C$2:$E$243,3,0)="","non EU",VLOOKUP(H410,EU!$C$2:$E$243,3,0))</f>
        <v>non EU</v>
      </c>
      <c r="J410" s="78">
        <f>IF(I410="EU",-(F410-F410/(1+VLOOKUP($H410,EU!$C$2:$G$243,5,0))),0)</f>
        <v>0</v>
      </c>
      <c r="K410" s="58">
        <v>2019</v>
      </c>
      <c r="L410" s="90">
        <v>12</v>
      </c>
    </row>
    <row r="411" spans="1:12" x14ac:dyDescent="0.2">
      <c r="A411" s="89" t="s">
        <v>767</v>
      </c>
      <c r="B411" s="87" t="s">
        <v>778</v>
      </c>
      <c r="C411" s="87">
        <v>2019</v>
      </c>
      <c r="D411" s="87">
        <v>9</v>
      </c>
      <c r="E411" s="87" t="s">
        <v>256</v>
      </c>
      <c r="F411" s="78">
        <v>-56.163214019436055</v>
      </c>
      <c r="G411" s="78"/>
      <c r="H411" s="79" t="str">
        <f>IF(LEN(E411)&gt;3,E411,PROPER(IF(LEN(E411)=3,VLOOKUP(E411,EU!$A$2:$C$243,3,0),VLOOKUP(E411,EU!$B$2:$C$243,2,0))))</f>
        <v>United Kingdom</v>
      </c>
      <c r="I411" s="80" t="str">
        <f>IF(VLOOKUP(H411,EU!$C$2:$E$243,3,0)="","non EU",VLOOKUP(H411,EU!$C$2:$E$243,3,0))</f>
        <v>EU</v>
      </c>
      <c r="J411" s="78">
        <f>IF(I411="EU",-(F411-F411/(1+VLOOKUP($H411,EU!$C$2:$G$243,5,0))),0)</f>
        <v>9.3605356699060067</v>
      </c>
      <c r="K411" s="58">
        <v>2019</v>
      </c>
      <c r="L411" s="90">
        <v>12</v>
      </c>
    </row>
    <row r="412" spans="1:12" x14ac:dyDescent="0.2">
      <c r="A412" s="89" t="s">
        <v>767</v>
      </c>
      <c r="B412" s="87" t="s">
        <v>778</v>
      </c>
      <c r="C412" s="87">
        <v>2019</v>
      </c>
      <c r="D412" s="87">
        <v>9</v>
      </c>
      <c r="E412" s="87" t="s">
        <v>4</v>
      </c>
      <c r="F412" s="78">
        <v>2.1254022090886338E-3</v>
      </c>
      <c r="G412" s="78"/>
      <c r="H412" s="79" t="str">
        <f>IF(LEN(E412)&gt;3,E412,PROPER(IF(LEN(E412)=3,VLOOKUP(E412,EU!$A$2:$C$243,3,0),VLOOKUP(E412,EU!$B$2:$C$243,2,0))))</f>
        <v>Austria</v>
      </c>
      <c r="I412" s="80" t="str">
        <f>IF(VLOOKUP(H412,EU!$C$2:$E$243,3,0)="","non EU",VLOOKUP(H412,EU!$C$2:$E$243,3,0))</f>
        <v>EU</v>
      </c>
      <c r="J412" s="78">
        <f>IF(I412="EU",-(F412-F412/(1+VLOOKUP($H412,EU!$C$2:$G$243,5,0))),0)</f>
        <v>-3.5423370151477229E-4</v>
      </c>
      <c r="K412" s="58">
        <v>2019</v>
      </c>
      <c r="L412" s="90">
        <v>12</v>
      </c>
    </row>
    <row r="413" spans="1:12" x14ac:dyDescent="0.2">
      <c r="A413" s="89" t="s">
        <v>767</v>
      </c>
      <c r="B413" s="87" t="s">
        <v>778</v>
      </c>
      <c r="C413" s="87">
        <v>2019</v>
      </c>
      <c r="D413" s="87">
        <v>9</v>
      </c>
      <c r="E413" s="87" t="s">
        <v>372</v>
      </c>
      <c r="F413" s="78">
        <v>1.4827135232096111E-3</v>
      </c>
      <c r="G413" s="78"/>
      <c r="H413" s="79" t="str">
        <f>IF(LEN(E413)&gt;3,E413,PROPER(IF(LEN(E413)=3,VLOOKUP(E413,EU!$A$2:$C$243,3,0),VLOOKUP(E413,EU!$B$2:$C$243,2,0))))</f>
        <v>Korea, Republic Of</v>
      </c>
      <c r="I413" s="80" t="str">
        <f>IF(VLOOKUP(H413,EU!$C$2:$E$243,3,0)="","non EU",VLOOKUP(H413,EU!$C$2:$E$243,3,0))</f>
        <v>non EU</v>
      </c>
      <c r="J413" s="78">
        <f>IF(I413="EU",-(F413-F413/(1+VLOOKUP($H413,EU!$C$2:$G$243,5,0))),0)</f>
        <v>0</v>
      </c>
      <c r="K413" s="58">
        <v>2019</v>
      </c>
      <c r="L413" s="90">
        <v>12</v>
      </c>
    </row>
    <row r="414" spans="1:12" x14ac:dyDescent="0.2">
      <c r="A414" s="89" t="s">
        <v>767</v>
      </c>
      <c r="B414" s="87" t="s">
        <v>778</v>
      </c>
      <c r="C414" s="87">
        <v>2019</v>
      </c>
      <c r="D414" s="87">
        <v>9</v>
      </c>
      <c r="E414" s="87" t="s">
        <v>498</v>
      </c>
      <c r="F414" s="78">
        <v>2.1254022090886338E-3</v>
      </c>
      <c r="G414" s="78"/>
      <c r="H414" s="79" t="str">
        <f>IF(LEN(E414)&gt;3,E414,PROPER(IF(LEN(E414)=3,VLOOKUP(E414,EU!$A$2:$C$243,3,0),VLOOKUP(E414,EU!$B$2:$C$243,2,0))))</f>
        <v>Netherlands</v>
      </c>
      <c r="I414" s="80" t="str">
        <f>IF(VLOOKUP(H414,EU!$C$2:$E$243,3,0)="","non EU",VLOOKUP(H414,EU!$C$2:$E$243,3,0))</f>
        <v>EU</v>
      </c>
      <c r="J414" s="78">
        <f>IF(I414="EU",-(F414-F414/(1+VLOOKUP($H414,EU!$C$2:$G$243,5,0))),0)</f>
        <v>-3.6887145777571317E-4</v>
      </c>
      <c r="K414" s="58">
        <v>2019</v>
      </c>
      <c r="L414" s="90">
        <v>12</v>
      </c>
    </row>
    <row r="415" spans="1:12" x14ac:dyDescent="0.2">
      <c r="A415" s="89" t="s">
        <v>767</v>
      </c>
      <c r="B415" s="87" t="s">
        <v>778</v>
      </c>
      <c r="C415" s="87">
        <v>2019</v>
      </c>
      <c r="D415" s="87">
        <v>9</v>
      </c>
      <c r="E415" s="87" t="s">
        <v>85</v>
      </c>
      <c r="F415" s="78">
        <v>0.33835588360261681</v>
      </c>
      <c r="G415" s="78"/>
      <c r="H415" s="79" t="str">
        <f>IF(LEN(E415)&gt;3,E415,PROPER(IF(LEN(E415)=3,VLOOKUP(E415,EU!$A$2:$C$243,3,0),VLOOKUP(E415,EU!$B$2:$C$243,2,0))))</f>
        <v>Australia</v>
      </c>
      <c r="I415" s="80" t="str">
        <f>IF(VLOOKUP(H415,EU!$C$2:$E$243,3,0)="","non EU",VLOOKUP(H415,EU!$C$2:$E$243,3,0))</f>
        <v>non EU</v>
      </c>
      <c r="J415" s="78">
        <f>IF(I415="EU",-(F415-F415/(1+VLOOKUP($H415,EU!$C$2:$G$243,5,0))),0)</f>
        <v>0</v>
      </c>
      <c r="K415" s="58">
        <v>2019</v>
      </c>
      <c r="L415" s="90">
        <v>12</v>
      </c>
    </row>
    <row r="416" spans="1:12" x14ac:dyDescent="0.2">
      <c r="A416" s="89" t="s">
        <v>767</v>
      </c>
      <c r="B416" s="87" t="s">
        <v>778</v>
      </c>
      <c r="C416" s="87">
        <v>2019</v>
      </c>
      <c r="D416" s="87">
        <v>9</v>
      </c>
      <c r="E416" s="87" t="s">
        <v>177</v>
      </c>
      <c r="F416" s="78">
        <v>1.4253815113107748E-3</v>
      </c>
      <c r="G416" s="78"/>
      <c r="H416" s="79" t="str">
        <f>IF(LEN(E416)&gt;3,E416,PROPER(IF(LEN(E416)=3,VLOOKUP(E416,EU!$A$2:$C$243,3,0),VLOOKUP(E416,EU!$B$2:$C$243,2,0))))</f>
        <v>Colombia</v>
      </c>
      <c r="I416" s="80" t="str">
        <f>IF(VLOOKUP(H416,EU!$C$2:$E$243,3,0)="","non EU",VLOOKUP(H416,EU!$C$2:$E$243,3,0))</f>
        <v>non EU</v>
      </c>
      <c r="J416" s="78">
        <f>IF(I416="EU",-(F416-F416/(1+VLOOKUP($H416,EU!$C$2:$G$243,5,0))),0)</f>
        <v>0</v>
      </c>
      <c r="K416" s="58">
        <v>2019</v>
      </c>
      <c r="L416" s="90">
        <v>12</v>
      </c>
    </row>
    <row r="417" spans="1:12" x14ac:dyDescent="0.2">
      <c r="A417" s="89" t="s">
        <v>767</v>
      </c>
      <c r="B417" s="87" t="s">
        <v>778</v>
      </c>
      <c r="C417" s="87">
        <v>2019</v>
      </c>
      <c r="D417" s="87">
        <v>9</v>
      </c>
      <c r="E417" s="87" t="s">
        <v>10</v>
      </c>
      <c r="F417" s="78">
        <v>2.3186205917280489E-4</v>
      </c>
      <c r="G417" s="78"/>
      <c r="H417" s="79" t="str">
        <f>IF(LEN(E417)&gt;3,E417,PROPER(IF(LEN(E417)=3,VLOOKUP(E417,EU!$A$2:$C$243,3,0),VLOOKUP(E417,EU!$B$2:$C$243,2,0))))</f>
        <v>New Zealand</v>
      </c>
      <c r="I417" s="80" t="str">
        <f>IF(VLOOKUP(H417,EU!$C$2:$E$243,3,0)="","non EU",VLOOKUP(H417,EU!$C$2:$E$243,3,0))</f>
        <v>non EU</v>
      </c>
      <c r="J417" s="78">
        <f>IF(I417="EU",-(F417-F417/(1+VLOOKUP($H417,EU!$C$2:$G$243,5,0))),0)</f>
        <v>0</v>
      </c>
      <c r="K417" s="58">
        <v>2019</v>
      </c>
      <c r="L417" s="90">
        <v>12</v>
      </c>
    </row>
    <row r="418" spans="1:12" x14ac:dyDescent="0.2">
      <c r="A418" s="89" t="s">
        <v>767</v>
      </c>
      <c r="B418" s="87" t="s">
        <v>778</v>
      </c>
      <c r="C418" s="87">
        <v>2019</v>
      </c>
      <c r="D418" s="87">
        <v>10</v>
      </c>
      <c r="E418" s="87" t="s">
        <v>1</v>
      </c>
      <c r="F418" s="78">
        <v>-8.885493286129531E-3</v>
      </c>
      <c r="G418" s="78"/>
      <c r="H418" s="79" t="str">
        <f>IF(LEN(E418)&gt;3,E418,PROPER(IF(LEN(E418)=3,VLOOKUP(E418,EU!$A$2:$C$243,3,0),VLOOKUP(E418,EU!$B$2:$C$243,2,0))))</f>
        <v>Switzerland</v>
      </c>
      <c r="I418" s="80" t="str">
        <f>IF(VLOOKUP(H418,EU!$C$2:$E$243,3,0)="","non EU",VLOOKUP(H418,EU!$C$2:$E$243,3,0))</f>
        <v>non EU</v>
      </c>
      <c r="J418" s="78">
        <f>IF(I418="EU",-(F418-F418/(1+VLOOKUP($H418,EU!$C$2:$G$243,5,0))),0)</f>
        <v>0</v>
      </c>
      <c r="K418" s="58">
        <v>2019</v>
      </c>
      <c r="L418" s="90">
        <v>12</v>
      </c>
    </row>
    <row r="419" spans="1:12" x14ac:dyDescent="0.2">
      <c r="A419" s="89" t="s">
        <v>767</v>
      </c>
      <c r="B419" s="87" t="s">
        <v>778</v>
      </c>
      <c r="C419" s="87">
        <v>2019</v>
      </c>
      <c r="D419" s="87">
        <v>10</v>
      </c>
      <c r="E419" s="87" t="s">
        <v>13</v>
      </c>
      <c r="F419" s="78">
        <v>-1.6214159811624995E-2</v>
      </c>
      <c r="G419" s="78"/>
      <c r="H419" s="79" t="str">
        <f>IF(LEN(E419)&gt;3,E419,PROPER(IF(LEN(E419)=3,VLOOKUP(E419,EU!$A$2:$C$243,3,0),VLOOKUP(E419,EU!$B$2:$C$243,2,0))))</f>
        <v>Germany</v>
      </c>
      <c r="I419" s="80" t="str">
        <f>IF(VLOOKUP(H419,EU!$C$2:$E$243,3,0)="","non EU",VLOOKUP(H419,EU!$C$2:$E$243,3,0))</f>
        <v>EU</v>
      </c>
      <c r="J419" s="78">
        <f>IF(I419="EU",-(F419-F419/(1+VLOOKUP($H419,EU!$C$2:$G$243,5,0))),0)</f>
        <v>2.5888154321081925E-3</v>
      </c>
      <c r="K419" s="58">
        <v>2019</v>
      </c>
      <c r="L419" s="90">
        <v>12</v>
      </c>
    </row>
    <row r="420" spans="1:12" x14ac:dyDescent="0.2">
      <c r="A420" s="89" t="s">
        <v>767</v>
      </c>
      <c r="B420" s="87" t="s">
        <v>778</v>
      </c>
      <c r="C420" s="87">
        <v>2019</v>
      </c>
      <c r="D420" s="87">
        <v>10</v>
      </c>
      <c r="E420" s="87" t="s">
        <v>6</v>
      </c>
      <c r="F420" s="78">
        <v>1.2673872049617785E-6</v>
      </c>
      <c r="G420" s="78"/>
      <c r="H420" s="79" t="str">
        <f>IF(LEN(E420)&gt;3,E420,PROPER(IF(LEN(E420)=3,VLOOKUP(E420,EU!$A$2:$C$243,3,0),VLOOKUP(E420,EU!$B$2:$C$243,2,0))))</f>
        <v>Denmark</v>
      </c>
      <c r="I420" s="80" t="str">
        <f>IF(VLOOKUP(H420,EU!$C$2:$E$243,3,0)="","non EU",VLOOKUP(H420,EU!$C$2:$E$243,3,0))</f>
        <v>EU</v>
      </c>
      <c r="J420" s="78">
        <f>IF(I420="EU",-(F420-F420/(1+VLOOKUP($H420,EU!$C$2:$G$243,5,0))),0)</f>
        <v>-2.5347744099235574E-7</v>
      </c>
      <c r="K420" s="58">
        <v>2019</v>
      </c>
      <c r="L420" s="90">
        <v>12</v>
      </c>
    </row>
    <row r="421" spans="1:12" x14ac:dyDescent="0.2">
      <c r="A421" s="89" t="s">
        <v>767</v>
      </c>
      <c r="B421" s="87" t="s">
        <v>778</v>
      </c>
      <c r="C421" s="87">
        <v>2019</v>
      </c>
      <c r="D421" s="87">
        <v>10</v>
      </c>
      <c r="E421" s="87" t="s">
        <v>2</v>
      </c>
      <c r="F421" s="78">
        <v>-8.3580196499042358E-3</v>
      </c>
      <c r="G421" s="78"/>
      <c r="H421" s="79" t="str">
        <f>IF(LEN(E421)&gt;3,E421,PROPER(IF(LEN(E421)=3,VLOOKUP(E421,EU!$A$2:$C$243,3,0),VLOOKUP(E421,EU!$B$2:$C$243,2,0))))</f>
        <v>Spain</v>
      </c>
      <c r="I421" s="80" t="str">
        <f>IF(VLOOKUP(H421,EU!$C$2:$E$243,3,0)="","non EU",VLOOKUP(H421,EU!$C$2:$E$243,3,0))</f>
        <v>EU</v>
      </c>
      <c r="J421" s="78">
        <f>IF(I421="EU",-(F421-F421/(1+VLOOKUP($H421,EU!$C$2:$G$243,5,0))),0)</f>
        <v>1.4505653937850324E-3</v>
      </c>
      <c r="K421" s="58">
        <v>2019</v>
      </c>
      <c r="L421" s="90">
        <v>12</v>
      </c>
    </row>
    <row r="422" spans="1:12" x14ac:dyDescent="0.2">
      <c r="A422" s="89" t="s">
        <v>767</v>
      </c>
      <c r="B422" s="87" t="s">
        <v>778</v>
      </c>
      <c r="C422" s="87">
        <v>2019</v>
      </c>
      <c r="D422" s="87">
        <v>10</v>
      </c>
      <c r="E422" s="87" t="s">
        <v>3</v>
      </c>
      <c r="F422" s="78">
        <v>0.76800923988776049</v>
      </c>
      <c r="G422" s="78"/>
      <c r="H422" s="79" t="str">
        <f>IF(LEN(E422)&gt;3,E422,PROPER(IF(LEN(E422)=3,VLOOKUP(E422,EU!$A$2:$C$243,3,0),VLOOKUP(E422,EU!$B$2:$C$243,2,0))))</f>
        <v>France</v>
      </c>
      <c r="I422" s="80" t="str">
        <f>IF(VLOOKUP(H422,EU!$C$2:$E$243,3,0)="","non EU",VLOOKUP(H422,EU!$C$2:$E$243,3,0))</f>
        <v>EU</v>
      </c>
      <c r="J422" s="78">
        <f>IF(I422="EU",-(F422-F422/(1+VLOOKUP($H422,EU!$C$2:$G$243,5,0))),0)</f>
        <v>-1.5796468205330982E-2</v>
      </c>
      <c r="K422" s="58">
        <v>2019</v>
      </c>
      <c r="L422" s="90">
        <v>12</v>
      </c>
    </row>
    <row r="423" spans="1:12" x14ac:dyDescent="0.2">
      <c r="A423" s="89" t="s">
        <v>767</v>
      </c>
      <c r="B423" s="87" t="s">
        <v>778</v>
      </c>
      <c r="C423" s="87">
        <v>2019</v>
      </c>
      <c r="D423" s="87">
        <v>10</v>
      </c>
      <c r="E423" s="87" t="s">
        <v>7</v>
      </c>
      <c r="F423" s="78">
        <v>-42.921875577289029</v>
      </c>
      <c r="G423" s="78"/>
      <c r="H423" s="79" t="str">
        <f>IF(LEN(E423)&gt;3,E423,PROPER(IF(LEN(E423)=3,VLOOKUP(E423,EU!$A$2:$C$243,3,0),VLOOKUP(E423,EU!$B$2:$C$243,2,0))))</f>
        <v>Italy</v>
      </c>
      <c r="I423" s="80" t="str">
        <f>IF(VLOOKUP(H423,EU!$C$2:$E$243,3,0)="","non EU",VLOOKUP(H423,EU!$C$2:$E$243,3,0))</f>
        <v>EU</v>
      </c>
      <c r="J423" s="78">
        <f>IF(I423="EU",-(F423-F423/(1+VLOOKUP($H423,EU!$C$2:$G$243,5,0))),0)</f>
        <v>1.6508413683572698</v>
      </c>
      <c r="K423" s="58">
        <v>2019</v>
      </c>
      <c r="L423" s="90">
        <v>12</v>
      </c>
    </row>
    <row r="424" spans="1:12" x14ac:dyDescent="0.2">
      <c r="A424" s="89" t="s">
        <v>767</v>
      </c>
      <c r="B424" s="87" t="s">
        <v>778</v>
      </c>
      <c r="C424" s="87">
        <v>2019</v>
      </c>
      <c r="D424" s="87">
        <v>10</v>
      </c>
      <c r="E424" s="87" t="s">
        <v>11</v>
      </c>
      <c r="F424" s="78">
        <v>-6.8312170466100497E-4</v>
      </c>
      <c r="G424" s="78"/>
      <c r="H424" s="79" t="str">
        <f>IF(LEN(E424)&gt;3,E424,PROPER(IF(LEN(E424)=3,VLOOKUP(E424,EU!$A$2:$C$243,3,0),VLOOKUP(E424,EU!$B$2:$C$243,2,0))))</f>
        <v>Portugal</v>
      </c>
      <c r="I424" s="80" t="str">
        <f>IF(VLOOKUP(H424,EU!$C$2:$E$243,3,0)="","non EU",VLOOKUP(H424,EU!$C$2:$E$243,3,0))</f>
        <v>EU</v>
      </c>
      <c r="J424" s="78">
        <f>IF(I424="EU",-(F424-F424/(1+VLOOKUP($H424,EU!$C$2:$G$243,5,0))),0)</f>
        <v>3.8667266301566344E-5</v>
      </c>
      <c r="K424" s="58">
        <v>2019</v>
      </c>
      <c r="L424" s="90">
        <v>12</v>
      </c>
    </row>
    <row r="425" spans="1:12" x14ac:dyDescent="0.2">
      <c r="A425" s="89" t="s">
        <v>767</v>
      </c>
      <c r="B425" s="87" t="s">
        <v>778</v>
      </c>
      <c r="C425" s="87">
        <v>2019</v>
      </c>
      <c r="D425" s="87">
        <v>10</v>
      </c>
      <c r="E425" s="87" t="s">
        <v>12</v>
      </c>
      <c r="F425" s="78">
        <v>0.13301833683635778</v>
      </c>
      <c r="G425" s="78"/>
      <c r="H425" s="79" t="str">
        <f>IF(LEN(E425)&gt;3,E425,PROPER(IF(LEN(E425)=3,VLOOKUP(E425,EU!$A$2:$C$243,3,0),VLOOKUP(E425,EU!$B$2:$C$243,2,0))))</f>
        <v>Sweden</v>
      </c>
      <c r="I425" s="80" t="str">
        <f>IF(VLOOKUP(H425,EU!$C$2:$E$243,3,0)="","non EU",VLOOKUP(H425,EU!$C$2:$E$243,3,0))</f>
        <v>EU</v>
      </c>
      <c r="J425" s="78">
        <f>IF(I425="EU",-(F425-F425/(1+VLOOKUP($H425,EU!$C$2:$G$243,5,0))),0)</f>
        <v>-7.5293398209259066E-3</v>
      </c>
      <c r="K425" s="58">
        <v>2019</v>
      </c>
      <c r="L425" s="90">
        <v>12</v>
      </c>
    </row>
    <row r="426" spans="1:12" x14ac:dyDescent="0.2">
      <c r="A426" s="89" t="s">
        <v>767</v>
      </c>
      <c r="B426" s="87" t="s">
        <v>778</v>
      </c>
      <c r="C426" s="87">
        <v>2019</v>
      </c>
      <c r="D426" s="87">
        <v>10</v>
      </c>
      <c r="E426" s="87" t="s">
        <v>238</v>
      </c>
      <c r="F426" s="78">
        <v>-1.5505373515907195E-2</v>
      </c>
      <c r="G426" s="78"/>
      <c r="H426" s="79" t="str">
        <f>IF(LEN(E426)&gt;3,E426,PROPER(IF(LEN(E426)=3,VLOOKUP(E426,EU!$A$2:$C$243,3,0),VLOOKUP(E426,EU!$B$2:$C$243,2,0))))</f>
        <v>Finland</v>
      </c>
      <c r="I426" s="80" t="str">
        <f>IF(VLOOKUP(H426,EU!$C$2:$E$243,3,0)="","non EU",VLOOKUP(H426,EU!$C$2:$E$243,3,0))</f>
        <v>EU</v>
      </c>
      <c r="J426" s="78">
        <f>IF(I426="EU",-(F426-F426/(1+VLOOKUP($H426,EU!$C$2:$G$243,5,0))),0)</f>
        <v>1.4095794105370187E-3</v>
      </c>
      <c r="K426" s="58">
        <v>2019</v>
      </c>
      <c r="L426" s="90">
        <v>12</v>
      </c>
    </row>
    <row r="427" spans="1:12" x14ac:dyDescent="0.2">
      <c r="A427" s="89" t="s">
        <v>767</v>
      </c>
      <c r="B427" s="87" t="s">
        <v>778</v>
      </c>
      <c r="C427" s="87">
        <v>2019</v>
      </c>
      <c r="D427" s="87">
        <v>10</v>
      </c>
      <c r="E427" s="87" t="s">
        <v>149</v>
      </c>
      <c r="F427" s="78">
        <v>-5.3525880767210765E-2</v>
      </c>
      <c r="G427" s="78"/>
      <c r="H427" s="79" t="str">
        <f>IF(LEN(E427)&gt;3,E427,PROPER(IF(LEN(E427)=3,VLOOKUP(E427,EU!$A$2:$C$243,3,0),VLOOKUP(E427,EU!$B$2:$C$243,2,0))))</f>
        <v>Canada</v>
      </c>
      <c r="I427" s="80" t="str">
        <f>IF(VLOOKUP(H427,EU!$C$2:$E$243,3,0)="","non EU",VLOOKUP(H427,EU!$C$2:$E$243,3,0))</f>
        <v>non EU</v>
      </c>
      <c r="J427" s="78">
        <f>IF(I427="EU",-(F427-F427/(1+VLOOKUP($H427,EU!$C$2:$G$243,5,0))),0)</f>
        <v>0</v>
      </c>
      <c r="K427" s="58">
        <v>2019</v>
      </c>
      <c r="L427" s="90">
        <v>12</v>
      </c>
    </row>
    <row r="428" spans="1:12" x14ac:dyDescent="0.2">
      <c r="A428" s="89" t="s">
        <v>767</v>
      </c>
      <c r="B428" s="87" t="s">
        <v>778</v>
      </c>
      <c r="C428" s="87">
        <v>2019</v>
      </c>
      <c r="D428" s="87">
        <v>10</v>
      </c>
      <c r="E428" s="87" t="s">
        <v>10</v>
      </c>
      <c r="F428" s="78">
        <v>-1.4831598791857914E-3</v>
      </c>
      <c r="G428" s="78"/>
      <c r="H428" s="79" t="str">
        <f>IF(LEN(E428)&gt;3,E428,PROPER(IF(LEN(E428)=3,VLOOKUP(E428,EU!$A$2:$C$243,3,0),VLOOKUP(E428,EU!$B$2:$C$243,2,0))))</f>
        <v>New Zealand</v>
      </c>
      <c r="I428" s="80" t="str">
        <f>IF(VLOOKUP(H428,EU!$C$2:$E$243,3,0)="","non EU",VLOOKUP(H428,EU!$C$2:$E$243,3,0))</f>
        <v>non EU</v>
      </c>
      <c r="J428" s="78">
        <f>IF(I428="EU",-(F428-F428/(1+VLOOKUP($H428,EU!$C$2:$G$243,5,0))),0)</f>
        <v>0</v>
      </c>
      <c r="K428" s="58">
        <v>2019</v>
      </c>
      <c r="L428" s="90">
        <v>12</v>
      </c>
    </row>
    <row r="429" spans="1:12" x14ac:dyDescent="0.2">
      <c r="A429" s="89" t="s">
        <v>767</v>
      </c>
      <c r="B429" s="87" t="s">
        <v>778</v>
      </c>
      <c r="C429" s="87">
        <v>2019</v>
      </c>
      <c r="D429" s="87">
        <v>10</v>
      </c>
      <c r="E429" s="87" t="s">
        <v>725</v>
      </c>
      <c r="F429" s="78">
        <v>-2.487247394071801E-4</v>
      </c>
      <c r="G429" s="78"/>
      <c r="H429" s="79" t="str">
        <f>IF(LEN(E429)&gt;3,E429,PROPER(IF(LEN(E429)=3,VLOOKUP(E429,EU!$A$2:$C$243,3,0),VLOOKUP(E429,EU!$B$2:$C$243,2,0))))</f>
        <v>South Africa</v>
      </c>
      <c r="I429" s="80" t="str">
        <f>IF(VLOOKUP(H429,EU!$C$2:$E$243,3,0)="","non EU",VLOOKUP(H429,EU!$C$2:$E$243,3,0))</f>
        <v>non EU</v>
      </c>
      <c r="J429" s="78">
        <f>IF(I429="EU",-(F429-F429/(1+VLOOKUP($H429,EU!$C$2:$G$243,5,0))),0)</f>
        <v>0</v>
      </c>
      <c r="K429" s="58">
        <v>2019</v>
      </c>
      <c r="L429" s="90">
        <v>12</v>
      </c>
    </row>
    <row r="430" spans="1:12" x14ac:dyDescent="0.2">
      <c r="A430" s="89" t="s">
        <v>767</v>
      </c>
      <c r="B430" s="87" t="s">
        <v>778</v>
      </c>
      <c r="C430" s="87">
        <v>2019</v>
      </c>
      <c r="D430" s="87">
        <v>10</v>
      </c>
      <c r="E430" s="87" t="s">
        <v>256</v>
      </c>
      <c r="F430" s="78">
        <v>0.17440910995082959</v>
      </c>
      <c r="G430" s="78"/>
      <c r="H430" s="79" t="str">
        <f>IF(LEN(E430)&gt;3,E430,PROPER(IF(LEN(E430)=3,VLOOKUP(E430,EU!$A$2:$C$243,3,0),VLOOKUP(E430,EU!$B$2:$C$243,2,0))))</f>
        <v>United Kingdom</v>
      </c>
      <c r="I430" s="80" t="str">
        <f>IF(VLOOKUP(H430,EU!$C$2:$E$243,3,0)="","non EU",VLOOKUP(H430,EU!$C$2:$E$243,3,0))</f>
        <v>EU</v>
      </c>
      <c r="J430" s="78">
        <f>IF(I430="EU",-(F430-F430/(1+VLOOKUP($H430,EU!$C$2:$G$243,5,0))),0)</f>
        <v>-2.9068184991804913E-2</v>
      </c>
      <c r="K430" s="58">
        <v>2019</v>
      </c>
      <c r="L430" s="90">
        <v>12</v>
      </c>
    </row>
    <row r="431" spans="1:12" x14ac:dyDescent="0.2">
      <c r="A431" s="89" t="s">
        <v>767</v>
      </c>
      <c r="B431" s="87" t="s">
        <v>778</v>
      </c>
      <c r="C431" s="87">
        <v>2019</v>
      </c>
      <c r="D431" s="87">
        <v>10</v>
      </c>
      <c r="E431" s="87" t="s">
        <v>498</v>
      </c>
      <c r="F431" s="78">
        <v>-1.0630210200162082E-3</v>
      </c>
      <c r="G431" s="78"/>
      <c r="H431" s="79" t="str">
        <f>IF(LEN(E431)&gt;3,E431,PROPER(IF(LEN(E431)=3,VLOOKUP(E431,EU!$A$2:$C$243,3,0),VLOOKUP(E431,EU!$B$2:$C$243,2,0))))</f>
        <v>Netherlands</v>
      </c>
      <c r="I431" s="80" t="str">
        <f>IF(VLOOKUP(H431,EU!$C$2:$E$243,3,0)="","non EU",VLOOKUP(H431,EU!$C$2:$E$243,3,0))</f>
        <v>EU</v>
      </c>
      <c r="J431" s="78">
        <f>IF(I431="EU",-(F431-F431/(1+VLOOKUP($H431,EU!$C$2:$G$243,5,0))),0)</f>
        <v>1.8449125140777161E-4</v>
      </c>
      <c r="K431" s="58">
        <v>2019</v>
      </c>
      <c r="L431" s="90">
        <v>12</v>
      </c>
    </row>
    <row r="432" spans="1:12" x14ac:dyDescent="0.2">
      <c r="A432" s="89" t="s">
        <v>767</v>
      </c>
      <c r="B432" s="87" t="s">
        <v>778</v>
      </c>
      <c r="C432" s="87">
        <v>2019</v>
      </c>
      <c r="D432" s="87">
        <v>10</v>
      </c>
      <c r="E432" s="87" t="s">
        <v>85</v>
      </c>
      <c r="F432" s="78">
        <v>1.478235441572906E-2</v>
      </c>
      <c r="G432" s="78"/>
      <c r="H432" s="79" t="str">
        <f>IF(LEN(E432)&gt;3,E432,PROPER(IF(LEN(E432)=3,VLOOKUP(E432,EU!$A$2:$C$243,3,0),VLOOKUP(E432,EU!$B$2:$C$243,2,0))))</f>
        <v>Australia</v>
      </c>
      <c r="I432" s="80" t="str">
        <f>IF(VLOOKUP(H432,EU!$C$2:$E$243,3,0)="","non EU",VLOOKUP(H432,EU!$C$2:$E$243,3,0))</f>
        <v>non EU</v>
      </c>
      <c r="J432" s="78">
        <f>IF(I432="EU",-(F432-F432/(1+VLOOKUP($H432,EU!$C$2:$G$243,5,0))),0)</f>
        <v>0</v>
      </c>
      <c r="K432" s="58">
        <v>2019</v>
      </c>
      <c r="L432" s="90">
        <v>12</v>
      </c>
    </row>
    <row r="433" spans="1:12" x14ac:dyDescent="0.2">
      <c r="A433" s="89" t="s">
        <v>767</v>
      </c>
      <c r="B433" s="87" t="s">
        <v>778</v>
      </c>
      <c r="C433" s="87">
        <v>2019</v>
      </c>
      <c r="D433" s="87">
        <v>10</v>
      </c>
      <c r="E433" s="87" t="s">
        <v>177</v>
      </c>
      <c r="F433" s="78">
        <v>-1.2664366667678451E-3</v>
      </c>
      <c r="G433" s="78"/>
      <c r="H433" s="79" t="str">
        <f>IF(LEN(E433)&gt;3,E433,PROPER(IF(LEN(E433)=3,VLOOKUP(E433,EU!$A$2:$C$243,3,0),VLOOKUP(E433,EU!$B$2:$C$243,2,0))))</f>
        <v>Colombia</v>
      </c>
      <c r="I433" s="80" t="str">
        <f>IF(VLOOKUP(H433,EU!$C$2:$E$243,3,0)="","non EU",VLOOKUP(H433,EU!$C$2:$E$243,3,0))</f>
        <v>non EU</v>
      </c>
      <c r="J433" s="78">
        <f>IF(I433="EU",-(F433-F433/(1+VLOOKUP($H433,EU!$C$2:$G$243,5,0))),0)</f>
        <v>0</v>
      </c>
      <c r="K433" s="58">
        <v>2019</v>
      </c>
      <c r="L433" s="90">
        <v>12</v>
      </c>
    </row>
    <row r="434" spans="1:12" x14ac:dyDescent="0.2">
      <c r="A434" s="89" t="s">
        <v>767</v>
      </c>
      <c r="B434" s="87" t="s">
        <v>778</v>
      </c>
      <c r="C434" s="87">
        <v>2019</v>
      </c>
      <c r="D434" s="87">
        <v>10</v>
      </c>
      <c r="E434" s="87" t="s">
        <v>689</v>
      </c>
      <c r="F434" s="78">
        <v>7.8435425784562085E-4</v>
      </c>
      <c r="G434" s="78"/>
      <c r="H434" s="79" t="str">
        <f>IF(LEN(E434)&gt;3,E434,PROPER(IF(LEN(E434)=3,VLOOKUP(E434,EU!$A$2:$C$243,3,0),VLOOKUP(E434,EU!$B$2:$C$243,2,0))))</f>
        <v>United States</v>
      </c>
      <c r="I434" s="80" t="str">
        <f>IF(VLOOKUP(H434,EU!$C$2:$E$243,3,0)="","non EU",VLOOKUP(H434,EU!$C$2:$E$243,3,0))</f>
        <v>non EU</v>
      </c>
      <c r="J434" s="78">
        <f>IF(I434="EU",-(F434-F434/(1+VLOOKUP($H434,EU!$C$2:$G$243,5,0))),0)</f>
        <v>0</v>
      </c>
      <c r="K434" s="58">
        <v>2019</v>
      </c>
      <c r="L434" s="90">
        <v>12</v>
      </c>
    </row>
    <row r="435" spans="1:12" x14ac:dyDescent="0.2">
      <c r="A435" s="89" t="s">
        <v>767</v>
      </c>
      <c r="B435" s="87" t="s">
        <v>778</v>
      </c>
      <c r="C435" s="87">
        <v>2019</v>
      </c>
      <c r="D435" s="87">
        <v>10</v>
      </c>
      <c r="E435" s="87" t="s">
        <v>372</v>
      </c>
      <c r="F435" s="78">
        <v>-7.415799395928957E-4</v>
      </c>
      <c r="G435" s="78"/>
      <c r="H435" s="79" t="str">
        <f>IF(LEN(E435)&gt;3,E435,PROPER(IF(LEN(E435)=3,VLOOKUP(E435,EU!$A$2:$C$243,3,0),VLOOKUP(E435,EU!$B$2:$C$243,2,0))))</f>
        <v>Korea, Republic Of</v>
      </c>
      <c r="I435" s="80" t="str">
        <f>IF(VLOOKUP(H435,EU!$C$2:$E$243,3,0)="","non EU",VLOOKUP(H435,EU!$C$2:$E$243,3,0))</f>
        <v>non EU</v>
      </c>
      <c r="J435" s="78">
        <f>IF(I435="EU",-(F435-F435/(1+VLOOKUP($H435,EU!$C$2:$G$243,5,0))),0)</f>
        <v>0</v>
      </c>
      <c r="K435" s="58">
        <v>2019</v>
      </c>
      <c r="L435" s="90">
        <v>12</v>
      </c>
    </row>
    <row r="436" spans="1:12" x14ac:dyDescent="0.2">
      <c r="A436" s="89" t="s">
        <v>767</v>
      </c>
      <c r="B436" s="87" t="s">
        <v>778</v>
      </c>
      <c r="C436" s="87">
        <v>2019</v>
      </c>
      <c r="D436" s="87">
        <v>10</v>
      </c>
      <c r="E436" s="87" t="s">
        <v>5</v>
      </c>
      <c r="F436" s="78">
        <v>-1.1541144755256028E-3</v>
      </c>
      <c r="G436" s="78"/>
      <c r="H436" s="79" t="str">
        <f>IF(LEN(E436)&gt;3,E436,PROPER(IF(LEN(E436)=3,VLOOKUP(E436,EU!$A$2:$C$243,3,0),VLOOKUP(E436,EU!$B$2:$C$243,2,0))))</f>
        <v>Belgium</v>
      </c>
      <c r="I436" s="80" t="str">
        <f>IF(VLOOKUP(H436,EU!$C$2:$E$243,3,0)="","non EU",VLOOKUP(H436,EU!$C$2:$E$243,3,0))</f>
        <v>EU</v>
      </c>
      <c r="J436" s="78">
        <f>IF(I436="EU",-(F436-F436/(1+VLOOKUP($H436,EU!$C$2:$G$243,5,0))),0)</f>
        <v>6.5327234463713425E-5</v>
      </c>
      <c r="K436" s="58">
        <v>2019</v>
      </c>
      <c r="L436" s="90">
        <v>12</v>
      </c>
    </row>
    <row r="437" spans="1:12" x14ac:dyDescent="0.2">
      <c r="A437" s="89" t="s">
        <v>767</v>
      </c>
      <c r="B437" s="87" t="s">
        <v>778</v>
      </c>
      <c r="C437" s="87">
        <v>2019</v>
      </c>
      <c r="D437" s="87">
        <v>11</v>
      </c>
      <c r="E437" s="87" t="s">
        <v>85</v>
      </c>
      <c r="F437" s="78">
        <v>674.40497917422454</v>
      </c>
      <c r="G437" s="78"/>
      <c r="H437" s="79" t="str">
        <f>IF(LEN(E437)&gt;3,E437,PROPER(IF(LEN(E437)=3,VLOOKUP(E437,EU!$A$2:$C$243,3,0),VLOOKUP(E437,EU!$B$2:$C$243,2,0))))</f>
        <v>Australia</v>
      </c>
      <c r="I437" s="80" t="str">
        <f>IF(VLOOKUP(H437,EU!$C$2:$E$243,3,0)="","non EU",VLOOKUP(H437,EU!$C$2:$E$243,3,0))</f>
        <v>non EU</v>
      </c>
      <c r="J437" s="78">
        <f>IF(I437="EU",-(F437-F437/(1+VLOOKUP($H437,EU!$C$2:$G$243,5,0))),0)</f>
        <v>0</v>
      </c>
      <c r="K437" s="58">
        <v>2019</v>
      </c>
      <c r="L437" s="90">
        <v>12</v>
      </c>
    </row>
    <row r="438" spans="1:12" x14ac:dyDescent="0.2">
      <c r="A438" s="89" t="s">
        <v>767</v>
      </c>
      <c r="B438" s="87" t="s">
        <v>778</v>
      </c>
      <c r="C438" s="87">
        <v>2019</v>
      </c>
      <c r="D438" s="87">
        <v>11</v>
      </c>
      <c r="E438" s="87" t="s">
        <v>149</v>
      </c>
      <c r="F438" s="78">
        <v>290.69097140855843</v>
      </c>
      <c r="G438" s="78"/>
      <c r="H438" s="79" t="str">
        <f>IF(LEN(E438)&gt;3,E438,PROPER(IF(LEN(E438)=3,VLOOKUP(E438,EU!$A$2:$C$243,3,0),VLOOKUP(E438,EU!$B$2:$C$243,2,0))))</f>
        <v>Canada</v>
      </c>
      <c r="I438" s="80" t="str">
        <f>IF(VLOOKUP(H438,EU!$C$2:$E$243,3,0)="","non EU",VLOOKUP(H438,EU!$C$2:$E$243,3,0))</f>
        <v>non EU</v>
      </c>
      <c r="J438" s="78">
        <f>IF(I438="EU",-(F438-F438/(1+VLOOKUP($H438,EU!$C$2:$G$243,5,0))),0)</f>
        <v>0</v>
      </c>
      <c r="K438" s="58">
        <v>2019</v>
      </c>
      <c r="L438" s="90">
        <v>12</v>
      </c>
    </row>
    <row r="439" spans="1:12" x14ac:dyDescent="0.2">
      <c r="A439" s="89" t="s">
        <v>767</v>
      </c>
      <c r="B439" s="87" t="s">
        <v>778</v>
      </c>
      <c r="C439" s="87">
        <v>2019</v>
      </c>
      <c r="D439" s="87">
        <v>11</v>
      </c>
      <c r="E439" s="87" t="s">
        <v>1</v>
      </c>
      <c r="F439" s="78">
        <v>11.613667288337297</v>
      </c>
      <c r="G439" s="78"/>
      <c r="H439" s="79" t="str">
        <f>IF(LEN(E439)&gt;3,E439,PROPER(IF(LEN(E439)=3,VLOOKUP(E439,EU!$A$2:$C$243,3,0),VLOOKUP(E439,EU!$B$2:$C$243,2,0))))</f>
        <v>Switzerland</v>
      </c>
      <c r="I439" s="80" t="str">
        <f>IF(VLOOKUP(H439,EU!$C$2:$E$243,3,0)="","non EU",VLOOKUP(H439,EU!$C$2:$E$243,3,0))</f>
        <v>non EU</v>
      </c>
      <c r="J439" s="78">
        <f>IF(I439="EU",-(F439-F439/(1+VLOOKUP($H439,EU!$C$2:$G$243,5,0))),0)</f>
        <v>0</v>
      </c>
      <c r="K439" s="58">
        <v>2019</v>
      </c>
      <c r="L439" s="90">
        <v>12</v>
      </c>
    </row>
    <row r="440" spans="1:12" x14ac:dyDescent="0.2">
      <c r="A440" s="89" t="s">
        <v>767</v>
      </c>
      <c r="B440" s="87" t="s">
        <v>778</v>
      </c>
      <c r="C440" s="87">
        <v>2019</v>
      </c>
      <c r="D440" s="87">
        <v>11</v>
      </c>
      <c r="E440" s="87" t="s">
        <v>177</v>
      </c>
      <c r="F440" s="78">
        <v>-5.5573117363820757E-3</v>
      </c>
      <c r="G440" s="78"/>
      <c r="H440" s="79" t="str">
        <f>IF(LEN(E440)&gt;3,E440,PROPER(IF(LEN(E440)=3,VLOOKUP(E440,EU!$A$2:$C$243,3,0),VLOOKUP(E440,EU!$B$2:$C$243,2,0))))</f>
        <v>Colombia</v>
      </c>
      <c r="I440" s="80" t="str">
        <f>IF(VLOOKUP(H440,EU!$C$2:$E$243,3,0)="","non EU",VLOOKUP(H440,EU!$C$2:$E$243,3,0))</f>
        <v>non EU</v>
      </c>
      <c r="J440" s="78">
        <f>IF(I440="EU",-(F440-F440/(1+VLOOKUP($H440,EU!$C$2:$G$243,5,0))),0)</f>
        <v>0</v>
      </c>
      <c r="K440" s="58">
        <v>2019</v>
      </c>
      <c r="L440" s="90">
        <v>12</v>
      </c>
    </row>
    <row r="441" spans="1:12" x14ac:dyDescent="0.2">
      <c r="A441" s="89" t="s">
        <v>767</v>
      </c>
      <c r="B441" s="87" t="s">
        <v>778</v>
      </c>
      <c r="C441" s="87">
        <v>2019</v>
      </c>
      <c r="D441" s="87">
        <v>11</v>
      </c>
      <c r="E441" s="87" t="s">
        <v>13</v>
      </c>
      <c r="F441" s="78">
        <v>101.18140327042238</v>
      </c>
      <c r="G441" s="78"/>
      <c r="H441" s="79" t="str">
        <f>IF(LEN(E441)&gt;3,E441,PROPER(IF(LEN(E441)=3,VLOOKUP(E441,EU!$A$2:$C$243,3,0),VLOOKUP(E441,EU!$B$2:$C$243,2,0))))</f>
        <v>Germany</v>
      </c>
      <c r="I441" s="80" t="str">
        <f>IF(VLOOKUP(H441,EU!$C$2:$E$243,3,0)="","non EU",VLOOKUP(H441,EU!$C$2:$E$243,3,0))</f>
        <v>EU</v>
      </c>
      <c r="J441" s="78">
        <f>IF(I441="EU",-(F441-F441/(1+VLOOKUP($H441,EU!$C$2:$G$243,5,0))),0)</f>
        <v>-16.155013967546424</v>
      </c>
      <c r="K441" s="58">
        <v>2019</v>
      </c>
      <c r="L441" s="90">
        <v>12</v>
      </c>
    </row>
    <row r="442" spans="1:12" x14ac:dyDescent="0.2">
      <c r="A442" s="89" t="s">
        <v>767</v>
      </c>
      <c r="B442" s="87" t="s">
        <v>778</v>
      </c>
      <c r="C442" s="87">
        <v>2019</v>
      </c>
      <c r="D442" s="87">
        <v>11</v>
      </c>
      <c r="E442" s="87" t="s">
        <v>6</v>
      </c>
      <c r="F442" s="78">
        <v>-4.280091329832203E-3</v>
      </c>
      <c r="G442" s="78"/>
      <c r="H442" s="79" t="str">
        <f>IF(LEN(E442)&gt;3,E442,PROPER(IF(LEN(E442)=3,VLOOKUP(E442,EU!$A$2:$C$243,3,0),VLOOKUP(E442,EU!$B$2:$C$243,2,0))))</f>
        <v>Denmark</v>
      </c>
      <c r="I442" s="80" t="str">
        <f>IF(VLOOKUP(H442,EU!$C$2:$E$243,3,0)="","non EU",VLOOKUP(H442,EU!$C$2:$E$243,3,0))</f>
        <v>EU</v>
      </c>
      <c r="J442" s="78">
        <f>IF(I442="EU",-(F442-F442/(1+VLOOKUP($H442,EU!$C$2:$G$243,5,0))),0)</f>
        <v>8.5601826596644077E-4</v>
      </c>
      <c r="K442" s="58">
        <v>2019</v>
      </c>
      <c r="L442" s="90">
        <v>12</v>
      </c>
    </row>
    <row r="443" spans="1:12" x14ac:dyDescent="0.2">
      <c r="A443" s="89" t="s">
        <v>767</v>
      </c>
      <c r="B443" s="87" t="s">
        <v>778</v>
      </c>
      <c r="C443" s="87">
        <v>2019</v>
      </c>
      <c r="D443" s="87">
        <v>11</v>
      </c>
      <c r="E443" s="87" t="s">
        <v>2</v>
      </c>
      <c r="F443" s="78">
        <v>123.53263610622412</v>
      </c>
      <c r="G443" s="78"/>
      <c r="H443" s="79" t="str">
        <f>IF(LEN(E443)&gt;3,E443,PROPER(IF(LEN(E443)=3,VLOOKUP(E443,EU!$A$2:$C$243,3,0),VLOOKUP(E443,EU!$B$2:$C$243,2,0))))</f>
        <v>Spain</v>
      </c>
      <c r="I443" s="80" t="str">
        <f>IF(VLOOKUP(H443,EU!$C$2:$E$243,3,0)="","non EU",VLOOKUP(H443,EU!$C$2:$E$243,3,0))</f>
        <v>EU</v>
      </c>
      <c r="J443" s="78">
        <f>IF(I443="EU",-(F443-F443/(1+VLOOKUP($H443,EU!$C$2:$G$243,5,0))),0)</f>
        <v>-21.439548415129806</v>
      </c>
      <c r="K443" s="58">
        <v>2019</v>
      </c>
      <c r="L443" s="90">
        <v>12</v>
      </c>
    </row>
    <row r="444" spans="1:12" x14ac:dyDescent="0.2">
      <c r="A444" s="89" t="s">
        <v>767</v>
      </c>
      <c r="B444" s="87" t="s">
        <v>778</v>
      </c>
      <c r="C444" s="87">
        <v>2019</v>
      </c>
      <c r="D444" s="87">
        <v>11</v>
      </c>
      <c r="E444" s="87" t="s">
        <v>238</v>
      </c>
      <c r="F444" s="78">
        <v>-1.3672181992262722E-2</v>
      </c>
      <c r="G444" s="78"/>
      <c r="H444" s="79" t="str">
        <f>IF(LEN(E444)&gt;3,E444,PROPER(IF(LEN(E444)=3,VLOOKUP(E444,EU!$A$2:$C$243,3,0),VLOOKUP(E444,EU!$B$2:$C$243,2,0))))</f>
        <v>Finland</v>
      </c>
      <c r="I444" s="80" t="str">
        <f>IF(VLOOKUP(H444,EU!$C$2:$E$243,3,0)="","non EU",VLOOKUP(H444,EU!$C$2:$E$243,3,0))</f>
        <v>EU</v>
      </c>
      <c r="J444" s="78">
        <f>IF(I444="EU",-(F444-F444/(1+VLOOKUP($H444,EU!$C$2:$G$243,5,0))),0)</f>
        <v>1.242925635660249E-3</v>
      </c>
      <c r="K444" s="58">
        <v>2019</v>
      </c>
      <c r="L444" s="90">
        <v>12</v>
      </c>
    </row>
    <row r="445" spans="1:12" x14ac:dyDescent="0.2">
      <c r="A445" s="89" t="s">
        <v>767</v>
      </c>
      <c r="B445" s="87" t="s">
        <v>778</v>
      </c>
      <c r="C445" s="87">
        <v>2019</v>
      </c>
      <c r="D445" s="87">
        <v>11</v>
      </c>
      <c r="E445" s="87" t="s">
        <v>3</v>
      </c>
      <c r="F445" s="78">
        <v>5322.7617829140654</v>
      </c>
      <c r="G445" s="78"/>
      <c r="H445" s="79" t="str">
        <f>IF(LEN(E445)&gt;3,E445,PROPER(IF(LEN(E445)=3,VLOOKUP(E445,EU!$A$2:$C$243,3,0),VLOOKUP(E445,EU!$B$2:$C$243,2,0))))</f>
        <v>France</v>
      </c>
      <c r="I445" s="80" t="str">
        <f>IF(VLOOKUP(H445,EU!$C$2:$E$243,3,0)="","non EU",VLOOKUP(H445,EU!$C$2:$E$243,3,0))</f>
        <v>EU</v>
      </c>
      <c r="J445" s="78">
        <f>IF(I445="EU",-(F445-F445/(1+VLOOKUP($H445,EU!$C$2:$G$243,5,0))),0)</f>
        <v>-109.47893970734094</v>
      </c>
      <c r="K445" s="58">
        <v>2019</v>
      </c>
      <c r="L445" s="90">
        <v>12</v>
      </c>
    </row>
    <row r="446" spans="1:12" x14ac:dyDescent="0.2">
      <c r="A446" s="89" t="s">
        <v>767</v>
      </c>
      <c r="B446" s="87" t="s">
        <v>778</v>
      </c>
      <c r="C446" s="87">
        <v>2019</v>
      </c>
      <c r="D446" s="87">
        <v>11</v>
      </c>
      <c r="E446" s="87" t="s">
        <v>256</v>
      </c>
      <c r="F446" s="78">
        <v>2064.5478451045183</v>
      </c>
      <c r="G446" s="78"/>
      <c r="H446" s="79" t="str">
        <f>IF(LEN(E446)&gt;3,E446,PROPER(IF(LEN(E446)=3,VLOOKUP(E446,EU!$A$2:$C$243,3,0),VLOOKUP(E446,EU!$B$2:$C$243,2,0))))</f>
        <v>United Kingdom</v>
      </c>
      <c r="I446" s="80" t="str">
        <f>IF(VLOOKUP(H446,EU!$C$2:$E$243,3,0)="","non EU",VLOOKUP(H446,EU!$C$2:$E$243,3,0))</f>
        <v>EU</v>
      </c>
      <c r="J446" s="78">
        <f>IF(I446="EU",-(F446-F446/(1+VLOOKUP($H446,EU!$C$2:$G$243,5,0))),0)</f>
        <v>-344.09130751741964</v>
      </c>
      <c r="K446" s="58">
        <v>2019</v>
      </c>
      <c r="L446" s="90">
        <v>12</v>
      </c>
    </row>
    <row r="447" spans="1:12" x14ac:dyDescent="0.2">
      <c r="A447" s="89" t="s">
        <v>767</v>
      </c>
      <c r="B447" s="87" t="s">
        <v>778</v>
      </c>
      <c r="C447" s="87">
        <v>2019</v>
      </c>
      <c r="D447" s="87">
        <v>11</v>
      </c>
      <c r="E447" s="87" t="s">
        <v>7</v>
      </c>
      <c r="F447" s="78">
        <v>7334.2886025527187</v>
      </c>
      <c r="G447" s="78"/>
      <c r="H447" s="79" t="str">
        <f>IF(LEN(E447)&gt;3,E447,PROPER(IF(LEN(E447)=3,VLOOKUP(E447,EU!$A$2:$C$243,3,0),VLOOKUP(E447,EU!$B$2:$C$243,2,0))))</f>
        <v>Italy</v>
      </c>
      <c r="I447" s="80" t="str">
        <f>IF(VLOOKUP(H447,EU!$C$2:$E$243,3,0)="","non EU",VLOOKUP(H447,EU!$C$2:$E$243,3,0))</f>
        <v>EU</v>
      </c>
      <c r="J447" s="78">
        <f>IF(I447="EU",-(F447-F447/(1+VLOOKUP($H447,EU!$C$2:$G$243,5,0))),0)</f>
        <v>-282.08802317510435</v>
      </c>
      <c r="K447" s="58">
        <v>2019</v>
      </c>
      <c r="L447" s="90">
        <v>12</v>
      </c>
    </row>
    <row r="448" spans="1:12" x14ac:dyDescent="0.2">
      <c r="A448" s="89" t="s">
        <v>767</v>
      </c>
      <c r="B448" s="87" t="s">
        <v>778</v>
      </c>
      <c r="C448" s="87">
        <v>2019</v>
      </c>
      <c r="D448" s="87">
        <v>11</v>
      </c>
      <c r="E448" s="87" t="s">
        <v>372</v>
      </c>
      <c r="F448" s="78">
        <v>-2.4323306440408032E-3</v>
      </c>
      <c r="G448" s="78"/>
      <c r="H448" s="79" t="str">
        <f>IF(LEN(E448)&gt;3,E448,PROPER(IF(LEN(E448)=3,VLOOKUP(E448,EU!$A$2:$C$243,3,0),VLOOKUP(E448,EU!$B$2:$C$243,2,0))))</f>
        <v>Korea, Republic Of</v>
      </c>
      <c r="I448" s="80" t="str">
        <f>IF(VLOOKUP(H448,EU!$C$2:$E$243,3,0)="","non EU",VLOOKUP(H448,EU!$C$2:$E$243,3,0))</f>
        <v>non EU</v>
      </c>
      <c r="J448" s="78">
        <f>IF(I448="EU",-(F448-F448/(1+VLOOKUP($H448,EU!$C$2:$G$243,5,0))),0)</f>
        <v>0</v>
      </c>
      <c r="K448" s="58">
        <v>2019</v>
      </c>
      <c r="L448" s="90">
        <v>12</v>
      </c>
    </row>
    <row r="449" spans="1:12" x14ac:dyDescent="0.2">
      <c r="A449" s="89" t="s">
        <v>767</v>
      </c>
      <c r="B449" s="87" t="s">
        <v>778</v>
      </c>
      <c r="C449" s="87">
        <v>2019</v>
      </c>
      <c r="D449" s="87">
        <v>11</v>
      </c>
      <c r="E449" s="87" t="s">
        <v>498</v>
      </c>
      <c r="F449" s="78">
        <v>-3.4866350398345958E-3</v>
      </c>
      <c r="G449" s="78"/>
      <c r="H449" s="79" t="str">
        <f>IF(LEN(E449)&gt;3,E449,PROPER(IF(LEN(E449)=3,VLOOKUP(E449,EU!$A$2:$C$243,3,0),VLOOKUP(E449,EU!$B$2:$C$243,2,0))))</f>
        <v>Netherlands</v>
      </c>
      <c r="I449" s="80" t="str">
        <f>IF(VLOOKUP(H449,EU!$C$2:$E$243,3,0)="","non EU",VLOOKUP(H449,EU!$C$2:$E$243,3,0))</f>
        <v>EU</v>
      </c>
      <c r="J449" s="78">
        <f>IF(I449="EU",-(F449-F449/(1+VLOOKUP($H449,EU!$C$2:$G$243,5,0))),0)</f>
        <v>6.0511847798782247E-4</v>
      </c>
      <c r="K449" s="58">
        <v>2019</v>
      </c>
      <c r="L449" s="90">
        <v>12</v>
      </c>
    </row>
    <row r="450" spans="1:12" x14ac:dyDescent="0.2">
      <c r="A450" s="89" t="s">
        <v>767</v>
      </c>
      <c r="B450" s="87" t="s">
        <v>778</v>
      </c>
      <c r="C450" s="87">
        <v>2019</v>
      </c>
      <c r="D450" s="87">
        <v>11</v>
      </c>
      <c r="E450" s="87" t="s">
        <v>10</v>
      </c>
      <c r="F450" s="78">
        <v>-3.0761370247205377E-3</v>
      </c>
      <c r="G450" s="78"/>
      <c r="H450" s="79" t="str">
        <f>IF(LEN(E450)&gt;3,E450,PROPER(IF(LEN(E450)=3,VLOOKUP(E450,EU!$A$2:$C$243,3,0),VLOOKUP(E450,EU!$B$2:$C$243,2,0))))</f>
        <v>New Zealand</v>
      </c>
      <c r="I450" s="80" t="str">
        <f>IF(VLOOKUP(H450,EU!$C$2:$E$243,3,0)="","non EU",VLOOKUP(H450,EU!$C$2:$E$243,3,0))</f>
        <v>non EU</v>
      </c>
      <c r="J450" s="78">
        <f>IF(I450="EU",-(F450-F450/(1+VLOOKUP($H450,EU!$C$2:$G$243,5,0))),0)</f>
        <v>0</v>
      </c>
      <c r="K450" s="58">
        <v>2019</v>
      </c>
      <c r="L450" s="90">
        <v>12</v>
      </c>
    </row>
    <row r="451" spans="1:12" x14ac:dyDescent="0.2">
      <c r="A451" s="89" t="s">
        <v>767</v>
      </c>
      <c r="B451" s="87" t="s">
        <v>778</v>
      </c>
      <c r="C451" s="87">
        <v>2019</v>
      </c>
      <c r="D451" s="87">
        <v>11</v>
      </c>
      <c r="E451" s="87" t="s">
        <v>11</v>
      </c>
      <c r="F451" s="78">
        <v>-3.5780877621931495E-3</v>
      </c>
      <c r="G451" s="78"/>
      <c r="H451" s="79" t="str">
        <f>IF(LEN(E451)&gt;3,E451,PROPER(IF(LEN(E451)=3,VLOOKUP(E451,EU!$A$2:$C$243,3,0),VLOOKUP(E451,EU!$B$2:$C$243,2,0))))</f>
        <v>Portugal</v>
      </c>
      <c r="I451" s="80" t="str">
        <f>IF(VLOOKUP(H451,EU!$C$2:$E$243,3,0)="","non EU",VLOOKUP(H451,EU!$C$2:$E$243,3,0))</f>
        <v>EU</v>
      </c>
      <c r="J451" s="78">
        <f>IF(I451="EU",-(F451-F451/(1+VLOOKUP($H451,EU!$C$2:$G$243,5,0))),0)</f>
        <v>2.025332695581028E-4</v>
      </c>
      <c r="K451" s="58">
        <v>2019</v>
      </c>
      <c r="L451" s="90">
        <v>12</v>
      </c>
    </row>
    <row r="452" spans="1:12" x14ac:dyDescent="0.2">
      <c r="A452" s="89" t="s">
        <v>767</v>
      </c>
      <c r="B452" s="87" t="s">
        <v>778</v>
      </c>
      <c r="C452" s="87">
        <v>2019</v>
      </c>
      <c r="D452" s="87">
        <v>11</v>
      </c>
      <c r="E452" s="87" t="s">
        <v>562</v>
      </c>
      <c r="F452" s="78">
        <v>93.821691312326863</v>
      </c>
      <c r="G452" s="78"/>
      <c r="H452" s="79" t="str">
        <f>IF(LEN(E452)&gt;3,E452,PROPER(IF(LEN(E452)=3,VLOOKUP(E452,EU!$A$2:$C$243,3,0),VLOOKUP(E452,EU!$B$2:$C$243,2,0))))</f>
        <v>Russian Federation</v>
      </c>
      <c r="I452" s="80" t="str">
        <f>IF(VLOOKUP(H452,EU!$C$2:$E$243,3,0)="","non EU",VLOOKUP(H452,EU!$C$2:$E$243,3,0))</f>
        <v>non EU</v>
      </c>
      <c r="J452" s="78">
        <f>IF(I452="EU",-(F452-F452/(1+VLOOKUP($H452,EU!$C$2:$G$243,5,0))),0)</f>
        <v>0</v>
      </c>
      <c r="K452" s="58">
        <v>2019</v>
      </c>
      <c r="L452" s="90">
        <v>12</v>
      </c>
    </row>
    <row r="453" spans="1:12" x14ac:dyDescent="0.2">
      <c r="A453" s="89" t="s">
        <v>767</v>
      </c>
      <c r="B453" s="87" t="s">
        <v>778</v>
      </c>
      <c r="C453" s="87">
        <v>2019</v>
      </c>
      <c r="D453" s="87">
        <v>11</v>
      </c>
      <c r="E453" s="87" t="s">
        <v>12</v>
      </c>
      <c r="F453" s="78">
        <v>2.1127657335284766E-3</v>
      </c>
      <c r="G453" s="78"/>
      <c r="H453" s="79" t="str">
        <f>IF(LEN(E453)&gt;3,E453,PROPER(IF(LEN(E453)=3,VLOOKUP(E453,EU!$A$2:$C$243,3,0),VLOOKUP(E453,EU!$B$2:$C$243,2,0))))</f>
        <v>Sweden</v>
      </c>
      <c r="I453" s="80" t="str">
        <f>IF(VLOOKUP(H453,EU!$C$2:$E$243,3,0)="","non EU",VLOOKUP(H453,EU!$C$2:$E$243,3,0))</f>
        <v>EU</v>
      </c>
      <c r="J453" s="78">
        <f>IF(I453="EU",-(F453-F453/(1+VLOOKUP($H453,EU!$C$2:$G$243,5,0))),0)</f>
        <v>-1.1959051321859321E-4</v>
      </c>
      <c r="K453" s="58">
        <v>2019</v>
      </c>
      <c r="L453" s="90">
        <v>12</v>
      </c>
    </row>
    <row r="454" spans="1:12" x14ac:dyDescent="0.2">
      <c r="A454" s="89" t="s">
        <v>767</v>
      </c>
      <c r="B454" s="87" t="s">
        <v>778</v>
      </c>
      <c r="C454" s="87">
        <v>2019</v>
      </c>
      <c r="D454" s="87">
        <v>11</v>
      </c>
      <c r="E454" s="87" t="s">
        <v>665</v>
      </c>
      <c r="F454" s="78">
        <v>164.12297524434493</v>
      </c>
      <c r="G454" s="78"/>
      <c r="H454" s="79" t="str">
        <f>IF(LEN(E454)&gt;3,E454,PROPER(IF(LEN(E454)=3,VLOOKUP(E454,EU!$A$2:$C$243,3,0),VLOOKUP(E454,EU!$B$2:$C$243,2,0))))</f>
        <v>Turkey</v>
      </c>
      <c r="I454" s="80" t="str">
        <f>IF(VLOOKUP(H454,EU!$C$2:$E$243,3,0)="","non EU",VLOOKUP(H454,EU!$C$2:$E$243,3,0))</f>
        <v>non EU</v>
      </c>
      <c r="J454" s="78">
        <f>IF(I454="EU",-(F454-F454/(1+VLOOKUP($H454,EU!$C$2:$G$243,5,0))),0)</f>
        <v>0</v>
      </c>
      <c r="K454" s="58">
        <v>2019</v>
      </c>
      <c r="L454" s="90">
        <v>12</v>
      </c>
    </row>
    <row r="455" spans="1:12" x14ac:dyDescent="0.2">
      <c r="A455" s="89" t="s">
        <v>767</v>
      </c>
      <c r="B455" s="87" t="s">
        <v>778</v>
      </c>
      <c r="C455" s="87">
        <v>2019</v>
      </c>
      <c r="D455" s="87">
        <v>11</v>
      </c>
      <c r="E455" s="87" t="s">
        <v>725</v>
      </c>
      <c r="F455" s="78">
        <v>-185.73248927478281</v>
      </c>
      <c r="G455" s="78"/>
      <c r="H455" s="79" t="str">
        <f>IF(LEN(E455)&gt;3,E455,PROPER(IF(LEN(E455)=3,VLOOKUP(E455,EU!$A$2:$C$243,3,0),VLOOKUP(E455,EU!$B$2:$C$243,2,0))))</f>
        <v>South Africa</v>
      </c>
      <c r="I455" s="80" t="str">
        <f>IF(VLOOKUP(H455,EU!$C$2:$E$243,3,0)="","non EU",VLOOKUP(H455,EU!$C$2:$E$243,3,0))</f>
        <v>non EU</v>
      </c>
      <c r="J455" s="78">
        <f>IF(I455="EU",-(F455-F455/(1+VLOOKUP($H455,EU!$C$2:$G$243,5,0))),0)</f>
        <v>0</v>
      </c>
      <c r="K455" s="58">
        <v>2019</v>
      </c>
      <c r="L455" s="90">
        <v>12</v>
      </c>
    </row>
    <row r="456" spans="1:12" x14ac:dyDescent="0.2">
      <c r="A456" s="89" t="s">
        <v>767</v>
      </c>
      <c r="B456" s="87" t="s">
        <v>778</v>
      </c>
      <c r="C456" s="87">
        <v>2019</v>
      </c>
      <c r="D456" s="87">
        <v>11</v>
      </c>
      <c r="E456" s="87" t="s">
        <v>304</v>
      </c>
      <c r="F456" s="78">
        <v>1.8299049099534592</v>
      </c>
      <c r="G456" s="78"/>
      <c r="H456" s="79" t="str">
        <f>IF(LEN(E456)&gt;3,E456,PROPER(IF(LEN(E456)=3,VLOOKUP(E456,EU!$A$2:$C$243,3,0),VLOOKUP(E456,EU!$B$2:$C$243,2,0))))</f>
        <v>Hong Kong</v>
      </c>
      <c r="I456" s="80" t="str">
        <f>IF(VLOOKUP(H456,EU!$C$2:$E$243,3,0)="","non EU",VLOOKUP(H456,EU!$C$2:$E$243,3,0))</f>
        <v>non EU</v>
      </c>
      <c r="J456" s="78">
        <f>IF(I456="EU",-(F456-F456/(1+VLOOKUP($H456,EU!$C$2:$G$243,5,0))),0)</f>
        <v>0</v>
      </c>
      <c r="K456" s="58">
        <v>2019</v>
      </c>
      <c r="L456" s="90">
        <v>12</v>
      </c>
    </row>
    <row r="457" spans="1:12" x14ac:dyDescent="0.2">
      <c r="A457" s="89" t="s">
        <v>767</v>
      </c>
      <c r="B457" s="87" t="s">
        <v>778</v>
      </c>
      <c r="C457" s="87">
        <v>2019</v>
      </c>
      <c r="D457" s="87">
        <v>12</v>
      </c>
      <c r="E457" s="87" t="s">
        <v>85</v>
      </c>
      <c r="F457" s="78">
        <v>2359.2648639697609</v>
      </c>
      <c r="G457" s="78"/>
      <c r="H457" s="79" t="str">
        <f>IF(LEN(E457)&gt;3,E457,PROPER(IF(LEN(E457)=3,VLOOKUP(E457,EU!$A$2:$C$243,3,0),VLOOKUP(E457,EU!$B$2:$C$243,2,0))))</f>
        <v>Australia</v>
      </c>
      <c r="I457" s="80" t="str">
        <f>IF(VLOOKUP(H457,EU!$C$2:$E$243,3,0)="","non EU",VLOOKUP(H457,EU!$C$2:$E$243,3,0))</f>
        <v>non EU</v>
      </c>
      <c r="J457" s="78">
        <f>IF(I457="EU",-(F457-F457/(1+VLOOKUP($H457,EU!$C$2:$G$243,5,0))),0)</f>
        <v>0</v>
      </c>
      <c r="K457" s="58">
        <v>2019</v>
      </c>
      <c r="L457" s="90">
        <v>12</v>
      </c>
    </row>
    <row r="458" spans="1:12" x14ac:dyDescent="0.2">
      <c r="A458" s="89" t="s">
        <v>767</v>
      </c>
      <c r="B458" s="87" t="s">
        <v>778</v>
      </c>
      <c r="C458" s="87">
        <v>2019</v>
      </c>
      <c r="D458" s="87">
        <v>12</v>
      </c>
      <c r="E458" s="87" t="s">
        <v>4</v>
      </c>
      <c r="F458" s="78">
        <v>23.721100272805892</v>
      </c>
      <c r="G458" s="78"/>
      <c r="H458" s="79" t="str">
        <f>IF(LEN(E458)&gt;3,E458,PROPER(IF(LEN(E458)=3,VLOOKUP(E458,EU!$A$2:$C$243,3,0),VLOOKUP(E458,EU!$B$2:$C$243,2,0))))</f>
        <v>Austria</v>
      </c>
      <c r="I458" s="80" t="str">
        <f>IF(VLOOKUP(H458,EU!$C$2:$E$243,3,0)="","non EU",VLOOKUP(H458,EU!$C$2:$E$243,3,0))</f>
        <v>EU</v>
      </c>
      <c r="J458" s="78">
        <f>IF(I458="EU",-(F458-F458/(1+VLOOKUP($H458,EU!$C$2:$G$243,5,0))),0)</f>
        <v>-3.9535167121343129</v>
      </c>
      <c r="K458" s="58">
        <v>2019</v>
      </c>
      <c r="L458" s="90">
        <v>12</v>
      </c>
    </row>
    <row r="459" spans="1:12" x14ac:dyDescent="0.2">
      <c r="A459" s="89" t="s">
        <v>767</v>
      </c>
      <c r="B459" s="87" t="s">
        <v>778</v>
      </c>
      <c r="C459" s="87">
        <v>2019</v>
      </c>
      <c r="D459" s="87">
        <v>12</v>
      </c>
      <c r="E459" s="87" t="s">
        <v>5</v>
      </c>
      <c r="F459" s="78">
        <v>1.6943643052004203</v>
      </c>
      <c r="G459" s="78"/>
      <c r="H459" s="79" t="str">
        <f>IF(LEN(E459)&gt;3,E459,PROPER(IF(LEN(E459)=3,VLOOKUP(E459,EU!$A$2:$C$243,3,0),VLOOKUP(E459,EU!$B$2:$C$243,2,0))))</f>
        <v>Belgium</v>
      </c>
      <c r="I459" s="80" t="str">
        <f>IF(VLOOKUP(H459,EU!$C$2:$E$243,3,0)="","non EU",VLOOKUP(H459,EU!$C$2:$E$243,3,0))</f>
        <v>EU</v>
      </c>
      <c r="J459" s="78">
        <f>IF(I459="EU",-(F459-F459/(1+VLOOKUP($H459,EU!$C$2:$G$243,5,0))),0)</f>
        <v>-9.5907413501910677E-2</v>
      </c>
      <c r="K459" s="58">
        <v>2019</v>
      </c>
      <c r="L459" s="90">
        <v>12</v>
      </c>
    </row>
    <row r="460" spans="1:12" x14ac:dyDescent="0.2">
      <c r="A460" s="89" t="s">
        <v>767</v>
      </c>
      <c r="B460" s="87" t="s">
        <v>778</v>
      </c>
      <c r="C460" s="87">
        <v>2019</v>
      </c>
      <c r="D460" s="87">
        <v>12</v>
      </c>
      <c r="E460" s="87" t="s">
        <v>149</v>
      </c>
      <c r="F460" s="78">
        <v>2126.2670148743464</v>
      </c>
      <c r="G460" s="78"/>
      <c r="H460" s="79" t="str">
        <f>IF(LEN(E460)&gt;3,E460,PROPER(IF(LEN(E460)=3,VLOOKUP(E460,EU!$A$2:$C$243,3,0),VLOOKUP(E460,EU!$B$2:$C$243,2,0))))</f>
        <v>Canada</v>
      </c>
      <c r="I460" s="80" t="str">
        <f>IF(VLOOKUP(H460,EU!$C$2:$E$243,3,0)="","non EU",VLOOKUP(H460,EU!$C$2:$E$243,3,0))</f>
        <v>non EU</v>
      </c>
      <c r="J460" s="78">
        <f>IF(I460="EU",-(F460-F460/(1+VLOOKUP($H460,EU!$C$2:$G$243,5,0))),0)</f>
        <v>0</v>
      </c>
      <c r="K460" s="58">
        <v>2019</v>
      </c>
      <c r="L460" s="90">
        <v>12</v>
      </c>
    </row>
    <row r="461" spans="1:12" x14ac:dyDescent="0.2">
      <c r="A461" s="89" t="s">
        <v>767</v>
      </c>
      <c r="B461" s="87" t="s">
        <v>778</v>
      </c>
      <c r="C461" s="87">
        <v>2019</v>
      </c>
      <c r="D461" s="87">
        <v>12</v>
      </c>
      <c r="E461" s="87" t="s">
        <v>1</v>
      </c>
      <c r="F461" s="78">
        <v>704.96019197817816</v>
      </c>
      <c r="G461" s="78"/>
      <c r="H461" s="79" t="str">
        <f>IF(LEN(E461)&gt;3,E461,PROPER(IF(LEN(E461)=3,VLOOKUP(E461,EU!$A$2:$C$243,3,0),VLOOKUP(E461,EU!$B$2:$C$243,2,0))))</f>
        <v>Switzerland</v>
      </c>
      <c r="I461" s="80" t="str">
        <f>IF(VLOOKUP(H461,EU!$C$2:$E$243,3,0)="","non EU",VLOOKUP(H461,EU!$C$2:$E$243,3,0))</f>
        <v>non EU</v>
      </c>
      <c r="J461" s="78">
        <f>IF(I461="EU",-(F461-F461/(1+VLOOKUP($H461,EU!$C$2:$G$243,5,0))),0)</f>
        <v>0</v>
      </c>
      <c r="K461" s="58">
        <v>2019</v>
      </c>
      <c r="L461" s="90">
        <v>12</v>
      </c>
    </row>
    <row r="462" spans="1:12" x14ac:dyDescent="0.2">
      <c r="A462" s="89" t="s">
        <v>767</v>
      </c>
      <c r="B462" s="87" t="s">
        <v>778</v>
      </c>
      <c r="C462" s="87">
        <v>2019</v>
      </c>
      <c r="D462" s="87">
        <v>12</v>
      </c>
      <c r="E462" s="87" t="s">
        <v>177</v>
      </c>
      <c r="F462" s="78">
        <v>-126.8330302436364</v>
      </c>
      <c r="G462" s="78"/>
      <c r="H462" s="79" t="str">
        <f>IF(LEN(E462)&gt;3,E462,PROPER(IF(LEN(E462)=3,VLOOKUP(E462,EU!$A$2:$C$243,3,0),VLOOKUP(E462,EU!$B$2:$C$243,2,0))))</f>
        <v>Colombia</v>
      </c>
      <c r="I462" s="80" t="str">
        <f>IF(VLOOKUP(H462,EU!$C$2:$E$243,3,0)="","non EU",VLOOKUP(H462,EU!$C$2:$E$243,3,0))</f>
        <v>non EU</v>
      </c>
      <c r="J462" s="78">
        <f>IF(I462="EU",-(F462-F462/(1+VLOOKUP($H462,EU!$C$2:$G$243,5,0))),0)</f>
        <v>0</v>
      </c>
      <c r="K462" s="58">
        <v>2019</v>
      </c>
      <c r="L462" s="90">
        <v>12</v>
      </c>
    </row>
    <row r="463" spans="1:12" x14ac:dyDescent="0.2">
      <c r="A463" s="89" t="s">
        <v>767</v>
      </c>
      <c r="B463" s="87" t="s">
        <v>778</v>
      </c>
      <c r="C463" s="87">
        <v>2019</v>
      </c>
      <c r="D463" s="87">
        <v>12</v>
      </c>
      <c r="E463" s="87" t="s">
        <v>13</v>
      </c>
      <c r="F463" s="78">
        <v>985.52201469539716</v>
      </c>
      <c r="G463" s="78"/>
      <c r="H463" s="79" t="str">
        <f>IF(LEN(E463)&gt;3,E463,PROPER(IF(LEN(E463)=3,VLOOKUP(E463,EU!$A$2:$C$243,3,0),VLOOKUP(E463,EU!$B$2:$C$243,2,0))))</f>
        <v>Germany</v>
      </c>
      <c r="I463" s="80" t="str">
        <f>IF(VLOOKUP(H463,EU!$C$2:$E$243,3,0)="","non EU",VLOOKUP(H463,EU!$C$2:$E$243,3,0))</f>
        <v>EU</v>
      </c>
      <c r="J463" s="78">
        <f>IF(I463="EU",-(F463-F463/(1+VLOOKUP($H463,EU!$C$2:$G$243,5,0))),0)</f>
        <v>-157.35225444716423</v>
      </c>
      <c r="K463" s="58">
        <v>2019</v>
      </c>
      <c r="L463" s="90">
        <v>12</v>
      </c>
    </row>
    <row r="464" spans="1:12" x14ac:dyDescent="0.2">
      <c r="A464" s="89" t="s">
        <v>767</v>
      </c>
      <c r="B464" s="87" t="s">
        <v>778</v>
      </c>
      <c r="C464" s="87">
        <v>2019</v>
      </c>
      <c r="D464" s="87">
        <v>12</v>
      </c>
      <c r="E464" s="87" t="s">
        <v>6</v>
      </c>
      <c r="F464" s="78">
        <v>-261.44342897183054</v>
      </c>
      <c r="G464" s="78"/>
      <c r="H464" s="79" t="str">
        <f>IF(LEN(E464)&gt;3,E464,PROPER(IF(LEN(E464)=3,VLOOKUP(E464,EU!$A$2:$C$243,3,0),VLOOKUP(E464,EU!$B$2:$C$243,2,0))))</f>
        <v>Denmark</v>
      </c>
      <c r="I464" s="80" t="str">
        <f>IF(VLOOKUP(H464,EU!$C$2:$E$243,3,0)="","non EU",VLOOKUP(H464,EU!$C$2:$E$243,3,0))</f>
        <v>EU</v>
      </c>
      <c r="J464" s="78">
        <f>IF(I464="EU",-(F464-F464/(1+VLOOKUP($H464,EU!$C$2:$G$243,5,0))),0)</f>
        <v>52.288685794366103</v>
      </c>
      <c r="K464" s="58">
        <v>2019</v>
      </c>
      <c r="L464" s="90">
        <v>12</v>
      </c>
    </row>
    <row r="465" spans="1:12" x14ac:dyDescent="0.2">
      <c r="A465" s="89" t="s">
        <v>767</v>
      </c>
      <c r="B465" s="87" t="s">
        <v>778</v>
      </c>
      <c r="C465" s="87">
        <v>2019</v>
      </c>
      <c r="D465" s="87">
        <v>12</v>
      </c>
      <c r="E465" s="87" t="s">
        <v>2</v>
      </c>
      <c r="F465" s="78">
        <v>2580.1013790778761</v>
      </c>
      <c r="G465" s="78"/>
      <c r="H465" s="79" t="str">
        <f>IF(LEN(E465)&gt;3,E465,PROPER(IF(LEN(E465)=3,VLOOKUP(E465,EU!$A$2:$C$243,3,0),VLOOKUP(E465,EU!$B$2:$C$243,2,0))))</f>
        <v>Spain</v>
      </c>
      <c r="I465" s="80" t="str">
        <f>IF(VLOOKUP(H465,EU!$C$2:$E$243,3,0)="","non EU",VLOOKUP(H465,EU!$C$2:$E$243,3,0))</f>
        <v>EU</v>
      </c>
      <c r="J465" s="78">
        <f>IF(I465="EU",-(F465-F465/(1+VLOOKUP($H465,EU!$C$2:$G$243,5,0))),0)</f>
        <v>-447.78618975731706</v>
      </c>
      <c r="K465" s="58">
        <v>2019</v>
      </c>
      <c r="L465" s="90">
        <v>12</v>
      </c>
    </row>
    <row r="466" spans="1:12" x14ac:dyDescent="0.2">
      <c r="A466" s="89" t="s">
        <v>767</v>
      </c>
      <c r="B466" s="87" t="s">
        <v>778</v>
      </c>
      <c r="C466" s="87">
        <v>2019</v>
      </c>
      <c r="D466" s="87">
        <v>12</v>
      </c>
      <c r="E466" s="87" t="s">
        <v>238</v>
      </c>
      <c r="F466" s="78">
        <v>832.6396140448802</v>
      </c>
      <c r="G466" s="78"/>
      <c r="H466" s="79" t="str">
        <f>IF(LEN(E466)&gt;3,E466,PROPER(IF(LEN(E466)=3,VLOOKUP(E466,EU!$A$2:$C$243,3,0),VLOOKUP(E466,EU!$B$2:$C$243,2,0))))</f>
        <v>Finland</v>
      </c>
      <c r="I466" s="80" t="str">
        <f>IF(VLOOKUP(H466,EU!$C$2:$E$243,3,0)="","non EU",VLOOKUP(H466,EU!$C$2:$E$243,3,0))</f>
        <v>EU</v>
      </c>
      <c r="J466" s="78">
        <f>IF(I466="EU",-(F466-F466/(1+VLOOKUP($H466,EU!$C$2:$G$243,5,0))),0)</f>
        <v>-75.694510367716475</v>
      </c>
      <c r="K466" s="58">
        <v>2019</v>
      </c>
      <c r="L466" s="90">
        <v>12</v>
      </c>
    </row>
    <row r="467" spans="1:12" x14ac:dyDescent="0.2">
      <c r="A467" s="89" t="s">
        <v>767</v>
      </c>
      <c r="B467" s="87" t="s">
        <v>778</v>
      </c>
      <c r="C467" s="87">
        <v>2019</v>
      </c>
      <c r="D467" s="87">
        <v>12</v>
      </c>
      <c r="E467" s="87" t="s">
        <v>3</v>
      </c>
      <c r="F467" s="78">
        <v>26745.473762527068</v>
      </c>
      <c r="G467" s="78"/>
      <c r="H467" s="79" t="str">
        <f>IF(LEN(E467)&gt;3,E467,PROPER(IF(LEN(E467)=3,VLOOKUP(E467,EU!$A$2:$C$243,3,0),VLOOKUP(E467,EU!$B$2:$C$243,2,0))))</f>
        <v>France</v>
      </c>
      <c r="I467" s="80" t="str">
        <f>IF(VLOOKUP(H467,EU!$C$2:$E$243,3,0)="","non EU",VLOOKUP(H467,EU!$C$2:$E$243,3,0))</f>
        <v>EU</v>
      </c>
      <c r="J467" s="78">
        <f>IF(I467="EU",-(F467-F467/(1+VLOOKUP($H467,EU!$C$2:$G$243,5,0))),0)</f>
        <v>-550.10279041436297</v>
      </c>
      <c r="K467" s="58">
        <v>2019</v>
      </c>
      <c r="L467" s="90">
        <v>12</v>
      </c>
    </row>
    <row r="468" spans="1:12" x14ac:dyDescent="0.2">
      <c r="A468" s="89" t="s">
        <v>767</v>
      </c>
      <c r="B468" s="87" t="s">
        <v>778</v>
      </c>
      <c r="C468" s="87">
        <v>2019</v>
      </c>
      <c r="D468" s="87">
        <v>12</v>
      </c>
      <c r="E468" s="87" t="s">
        <v>256</v>
      </c>
      <c r="F468" s="78">
        <v>13515.727522750332</v>
      </c>
      <c r="G468" s="78"/>
      <c r="H468" s="79" t="str">
        <f>IF(LEN(E468)&gt;3,E468,PROPER(IF(LEN(E468)=3,VLOOKUP(E468,EU!$A$2:$C$243,3,0),VLOOKUP(E468,EU!$B$2:$C$243,2,0))))</f>
        <v>United Kingdom</v>
      </c>
      <c r="I468" s="80" t="str">
        <f>IF(VLOOKUP(H468,EU!$C$2:$E$243,3,0)="","non EU",VLOOKUP(H468,EU!$C$2:$E$243,3,0))</f>
        <v>EU</v>
      </c>
      <c r="J468" s="78">
        <f>IF(I468="EU",-(F468-F468/(1+VLOOKUP($H468,EU!$C$2:$G$243,5,0))),0)</f>
        <v>-2252.6212537917218</v>
      </c>
      <c r="K468" s="58">
        <v>2019</v>
      </c>
      <c r="L468" s="90">
        <v>12</v>
      </c>
    </row>
    <row r="469" spans="1:12" x14ac:dyDescent="0.2">
      <c r="A469" s="89" t="s">
        <v>767</v>
      </c>
      <c r="B469" s="87" t="s">
        <v>778</v>
      </c>
      <c r="C469" s="87">
        <v>2019</v>
      </c>
      <c r="D469" s="87">
        <v>12</v>
      </c>
      <c r="E469" s="87" t="s">
        <v>7</v>
      </c>
      <c r="F469" s="78">
        <v>45028.170456533364</v>
      </c>
      <c r="G469" s="78"/>
      <c r="H469" s="79" t="str">
        <f>IF(LEN(E469)&gt;3,E469,PROPER(IF(LEN(E469)=3,VLOOKUP(E469,EU!$A$2:$C$243,3,0),VLOOKUP(E469,EU!$B$2:$C$243,2,0))))</f>
        <v>Italy</v>
      </c>
      <c r="I469" s="80" t="str">
        <f>IF(VLOOKUP(H469,EU!$C$2:$E$243,3,0)="","non EU",VLOOKUP(H469,EU!$C$2:$E$243,3,0))</f>
        <v>EU</v>
      </c>
      <c r="J469" s="78">
        <f>IF(I469="EU",-(F469-F469/(1+VLOOKUP($H469,EU!$C$2:$G$243,5,0))),0)</f>
        <v>-1731.8527098666673</v>
      </c>
      <c r="K469" s="58">
        <v>2019</v>
      </c>
      <c r="L469" s="90">
        <v>12</v>
      </c>
    </row>
    <row r="470" spans="1:12" x14ac:dyDescent="0.2">
      <c r="A470" s="89" t="s">
        <v>767</v>
      </c>
      <c r="B470" s="87" t="s">
        <v>778</v>
      </c>
      <c r="C470" s="87">
        <v>2019</v>
      </c>
      <c r="D470" s="87">
        <v>12</v>
      </c>
      <c r="E470" s="87" t="s">
        <v>8</v>
      </c>
      <c r="F470" s="78">
        <v>220.76570211876083</v>
      </c>
      <c r="G470" s="78"/>
      <c r="H470" s="79" t="str">
        <f>IF(LEN(E470)&gt;3,E470,PROPER(IF(LEN(E470)=3,VLOOKUP(E470,EU!$A$2:$C$243,3,0),VLOOKUP(E470,EU!$B$2:$C$243,2,0))))</f>
        <v>Japan</v>
      </c>
      <c r="I470" s="80" t="str">
        <f>IF(VLOOKUP(H470,EU!$C$2:$E$243,3,0)="","non EU",VLOOKUP(H470,EU!$C$2:$E$243,3,0))</f>
        <v>non EU</v>
      </c>
      <c r="J470" s="78">
        <f>IF(I470="EU",-(F470-F470/(1+VLOOKUP($H470,EU!$C$2:$G$243,5,0))),0)</f>
        <v>0</v>
      </c>
      <c r="K470" s="58">
        <v>2019</v>
      </c>
      <c r="L470" s="90">
        <v>12</v>
      </c>
    </row>
    <row r="471" spans="1:12" x14ac:dyDescent="0.2">
      <c r="A471" s="89" t="s">
        <v>767</v>
      </c>
      <c r="B471" s="87" t="s">
        <v>778</v>
      </c>
      <c r="C471" s="87">
        <v>2019</v>
      </c>
      <c r="D471" s="87">
        <v>12</v>
      </c>
      <c r="E471" s="87" t="s">
        <v>372</v>
      </c>
      <c r="F471" s="78">
        <v>42.413472260123889</v>
      </c>
      <c r="G471" s="78"/>
      <c r="H471" s="79" t="str">
        <f>IF(LEN(E471)&gt;3,E471,PROPER(IF(LEN(E471)=3,VLOOKUP(E471,EU!$A$2:$C$243,3,0),VLOOKUP(E471,EU!$B$2:$C$243,2,0))))</f>
        <v>Korea, Republic Of</v>
      </c>
      <c r="I471" s="80" t="str">
        <f>IF(VLOOKUP(H471,EU!$C$2:$E$243,3,0)="","non EU",VLOOKUP(H471,EU!$C$2:$E$243,3,0))</f>
        <v>non EU</v>
      </c>
      <c r="J471" s="78">
        <f>IF(I471="EU",-(F471-F471/(1+VLOOKUP($H471,EU!$C$2:$G$243,5,0))),0)</f>
        <v>0</v>
      </c>
      <c r="K471" s="58">
        <v>2019</v>
      </c>
      <c r="L471" s="90">
        <v>12</v>
      </c>
    </row>
    <row r="472" spans="1:12" x14ac:dyDescent="0.2">
      <c r="A472" s="89" t="s">
        <v>767</v>
      </c>
      <c r="B472" s="87" t="s">
        <v>778</v>
      </c>
      <c r="C472" s="87">
        <v>2019</v>
      </c>
      <c r="D472" s="87">
        <v>12</v>
      </c>
      <c r="E472" s="87" t="s">
        <v>498</v>
      </c>
      <c r="F472" s="78">
        <v>60.797778010132717</v>
      </c>
      <c r="G472" s="78"/>
      <c r="H472" s="79" t="str">
        <f>IF(LEN(E472)&gt;3,E472,PROPER(IF(LEN(E472)=3,VLOOKUP(E472,EU!$A$2:$C$243,3,0),VLOOKUP(E472,EU!$B$2:$C$243,2,0))))</f>
        <v>Netherlands</v>
      </c>
      <c r="I472" s="80" t="str">
        <f>IF(VLOOKUP(H472,EU!$C$2:$E$243,3,0)="","non EU",VLOOKUP(H472,EU!$C$2:$E$243,3,0))</f>
        <v>EU</v>
      </c>
      <c r="J472" s="78">
        <f>IF(I472="EU",-(F472-F472/(1+VLOOKUP($H472,EU!$C$2:$G$243,5,0))),0)</f>
        <v>-10.551680481097414</v>
      </c>
      <c r="K472" s="58">
        <v>2019</v>
      </c>
      <c r="L472" s="90">
        <v>12</v>
      </c>
    </row>
    <row r="473" spans="1:12" x14ac:dyDescent="0.2">
      <c r="A473" s="89" t="s">
        <v>767</v>
      </c>
      <c r="B473" s="87" t="s">
        <v>778</v>
      </c>
      <c r="C473" s="87">
        <v>2019</v>
      </c>
      <c r="D473" s="87">
        <v>12</v>
      </c>
      <c r="E473" s="87" t="s">
        <v>10</v>
      </c>
      <c r="F473" s="78">
        <v>52.543415004584155</v>
      </c>
      <c r="G473" s="78"/>
      <c r="H473" s="79" t="str">
        <f>IF(LEN(E473)&gt;3,E473,PROPER(IF(LEN(E473)=3,VLOOKUP(E473,EU!$A$2:$C$243,3,0),VLOOKUP(E473,EU!$B$2:$C$243,2,0))))</f>
        <v>New Zealand</v>
      </c>
      <c r="I473" s="80" t="str">
        <f>IF(VLOOKUP(H473,EU!$C$2:$E$243,3,0)="","non EU",VLOOKUP(H473,EU!$C$2:$E$243,3,0))</f>
        <v>non EU</v>
      </c>
      <c r="J473" s="78">
        <f>IF(I473="EU",-(F473-F473/(1+VLOOKUP($H473,EU!$C$2:$G$243,5,0))),0)</f>
        <v>0</v>
      </c>
      <c r="K473" s="58">
        <v>2019</v>
      </c>
      <c r="L473" s="90">
        <v>12</v>
      </c>
    </row>
    <row r="474" spans="1:12" x14ac:dyDescent="0.2">
      <c r="A474" s="89" t="s">
        <v>767</v>
      </c>
      <c r="B474" s="87" t="s">
        <v>778</v>
      </c>
      <c r="C474" s="87">
        <v>2019</v>
      </c>
      <c r="D474" s="87">
        <v>12</v>
      </c>
      <c r="E474" s="87" t="s">
        <v>11</v>
      </c>
      <c r="F474" s="78">
        <v>3.3887286104008405</v>
      </c>
      <c r="G474" s="78"/>
      <c r="H474" s="79" t="str">
        <f>IF(LEN(E474)&gt;3,E474,PROPER(IF(LEN(E474)=3,VLOOKUP(E474,EU!$A$2:$C$243,3,0),VLOOKUP(E474,EU!$B$2:$C$243,2,0))))</f>
        <v>Portugal</v>
      </c>
      <c r="I474" s="80" t="str">
        <f>IF(VLOOKUP(H474,EU!$C$2:$E$243,3,0)="","non EU",VLOOKUP(H474,EU!$C$2:$E$243,3,0))</f>
        <v>EU</v>
      </c>
      <c r="J474" s="78">
        <f>IF(I474="EU",-(F474-F474/(1+VLOOKUP($H474,EU!$C$2:$G$243,5,0))),0)</f>
        <v>-0.19181482700382135</v>
      </c>
      <c r="K474" s="58">
        <v>2019</v>
      </c>
      <c r="L474" s="90">
        <v>12</v>
      </c>
    </row>
    <row r="475" spans="1:12" x14ac:dyDescent="0.2">
      <c r="A475" s="89" t="s">
        <v>767</v>
      </c>
      <c r="B475" s="87" t="s">
        <v>778</v>
      </c>
      <c r="C475" s="87">
        <v>2019</v>
      </c>
      <c r="D475" s="87">
        <v>12</v>
      </c>
      <c r="E475" s="87" t="s">
        <v>562</v>
      </c>
      <c r="F475" s="78">
        <v>762.11056724445359</v>
      </c>
      <c r="G475" s="78"/>
      <c r="H475" s="79" t="str">
        <f>IF(LEN(E475)&gt;3,E475,PROPER(IF(LEN(E475)=3,VLOOKUP(E475,EU!$A$2:$C$243,3,0),VLOOKUP(E475,EU!$B$2:$C$243,2,0))))</f>
        <v>Russian Federation</v>
      </c>
      <c r="I475" s="80" t="str">
        <f>IF(VLOOKUP(H475,EU!$C$2:$E$243,3,0)="","non EU",VLOOKUP(H475,EU!$C$2:$E$243,3,0))</f>
        <v>non EU</v>
      </c>
      <c r="J475" s="78">
        <f>IF(I475="EU",-(F475-F475/(1+VLOOKUP($H475,EU!$C$2:$G$243,5,0))),0)</f>
        <v>0</v>
      </c>
      <c r="K475" s="58">
        <v>2019</v>
      </c>
      <c r="L475" s="90">
        <v>12</v>
      </c>
    </row>
    <row r="476" spans="1:12" x14ac:dyDescent="0.2">
      <c r="A476" s="89" t="s">
        <v>767</v>
      </c>
      <c r="B476" s="87" t="s">
        <v>778</v>
      </c>
      <c r="C476" s="87">
        <v>2019</v>
      </c>
      <c r="D476" s="87">
        <v>12</v>
      </c>
      <c r="E476" s="87" t="s">
        <v>12</v>
      </c>
      <c r="F476" s="78">
        <v>-67.676659510935593</v>
      </c>
      <c r="G476" s="78"/>
      <c r="H476" s="79" t="str">
        <f>IF(LEN(E476)&gt;3,E476,PROPER(IF(LEN(E476)=3,VLOOKUP(E476,EU!$A$2:$C$243,3,0),VLOOKUP(E476,EU!$B$2:$C$243,2,0))))</f>
        <v>Sweden</v>
      </c>
      <c r="I476" s="80" t="str">
        <f>IF(VLOOKUP(H476,EU!$C$2:$E$243,3,0)="","non EU",VLOOKUP(H476,EU!$C$2:$E$243,3,0))</f>
        <v>EU</v>
      </c>
      <c r="J476" s="78">
        <f>IF(I476="EU",-(F476-F476/(1+VLOOKUP($H476,EU!$C$2:$G$243,5,0))),0)</f>
        <v>3.8307543119397565</v>
      </c>
      <c r="K476" s="58">
        <v>2019</v>
      </c>
      <c r="L476" s="90">
        <v>12</v>
      </c>
    </row>
    <row r="477" spans="1:12" x14ac:dyDescent="0.2">
      <c r="A477" s="89" t="s">
        <v>767</v>
      </c>
      <c r="B477" s="87" t="s">
        <v>778</v>
      </c>
      <c r="C477" s="87">
        <v>2019</v>
      </c>
      <c r="D477" s="87">
        <v>12</v>
      </c>
      <c r="E477" s="87" t="s">
        <v>665</v>
      </c>
      <c r="F477" s="78">
        <v>-22.190954463138471</v>
      </c>
      <c r="G477" s="78"/>
      <c r="H477" s="79" t="str">
        <f>IF(LEN(E477)&gt;3,E477,PROPER(IF(LEN(E477)=3,VLOOKUP(E477,EU!$A$2:$C$243,3,0),VLOOKUP(E477,EU!$B$2:$C$243,2,0))))</f>
        <v>Turkey</v>
      </c>
      <c r="I477" s="80" t="str">
        <f>IF(VLOOKUP(H477,EU!$C$2:$E$243,3,0)="","non EU",VLOOKUP(H477,EU!$C$2:$E$243,3,0))</f>
        <v>non EU</v>
      </c>
      <c r="J477" s="78">
        <f>IF(I477="EU",-(F477-F477/(1+VLOOKUP($H477,EU!$C$2:$G$243,5,0))),0)</f>
        <v>0</v>
      </c>
      <c r="K477" s="58">
        <v>2019</v>
      </c>
      <c r="L477" s="90">
        <v>12</v>
      </c>
    </row>
    <row r="478" spans="1:12" x14ac:dyDescent="0.2">
      <c r="A478" s="89" t="s">
        <v>767</v>
      </c>
      <c r="B478" s="87" t="s">
        <v>778</v>
      </c>
      <c r="C478" s="87">
        <v>2019</v>
      </c>
      <c r="D478" s="87">
        <v>12</v>
      </c>
      <c r="E478" s="87" t="s">
        <v>725</v>
      </c>
      <c r="F478" s="78">
        <v>708.07212491175005</v>
      </c>
      <c r="G478" s="78"/>
      <c r="H478" s="79" t="str">
        <f>IF(LEN(E478)&gt;3,E478,PROPER(IF(LEN(E478)=3,VLOOKUP(E478,EU!$A$2:$C$243,3,0),VLOOKUP(E478,EU!$B$2:$C$243,2,0))))</f>
        <v>South Africa</v>
      </c>
      <c r="I478" s="80" t="str">
        <f>IF(VLOOKUP(H478,EU!$C$2:$E$243,3,0)="","non EU",VLOOKUP(H478,EU!$C$2:$E$243,3,0))</f>
        <v>non EU</v>
      </c>
      <c r="J478" s="78">
        <f>IF(I478="EU",-(F478-F478/(1+VLOOKUP($H478,EU!$C$2:$G$243,5,0))),0)</f>
        <v>0</v>
      </c>
      <c r="K478" s="58">
        <v>2019</v>
      </c>
      <c r="L478" s="90">
        <v>12</v>
      </c>
    </row>
    <row r="479" spans="1:12" x14ac:dyDescent="0.2">
      <c r="A479" s="89" t="s">
        <v>784</v>
      </c>
      <c r="B479" s="87" t="s">
        <v>778</v>
      </c>
      <c r="C479" s="87">
        <v>2019</v>
      </c>
      <c r="D479" s="87">
        <v>5</v>
      </c>
      <c r="E479" s="87" t="s">
        <v>1</v>
      </c>
      <c r="F479" s="78">
        <v>8.7750000000000057</v>
      </c>
      <c r="G479" s="78"/>
      <c r="H479" s="79" t="str">
        <f>IF(LEN(E479)&gt;3,E479,PROPER(IF(LEN(E479)=3,VLOOKUP(E479,EU!$A$2:$C$243,3,0),VLOOKUP(E479,EU!$B$2:$C$243,2,0))))</f>
        <v>Switzerland</v>
      </c>
      <c r="I479" s="80" t="str">
        <f>IF(VLOOKUP(H479,EU!$C$2:$E$243,3,0)="","non EU",VLOOKUP(H479,EU!$C$2:$E$243,3,0))</f>
        <v>non EU</v>
      </c>
      <c r="J479" s="78">
        <f>IF(I479="EU",-(F479-F479/(1+VLOOKUP($H479,EU!$C$2:$G$243,5,0))),0)</f>
        <v>0</v>
      </c>
      <c r="K479" s="58">
        <v>2019</v>
      </c>
      <c r="L479" s="90">
        <v>12</v>
      </c>
    </row>
    <row r="480" spans="1:12" x14ac:dyDescent="0.2">
      <c r="A480" s="89" t="s">
        <v>784</v>
      </c>
      <c r="B480" s="87" t="s">
        <v>778</v>
      </c>
      <c r="C480" s="87">
        <v>2019</v>
      </c>
      <c r="D480" s="87">
        <v>5</v>
      </c>
      <c r="E480" s="87" t="s">
        <v>3</v>
      </c>
      <c r="F480" s="78">
        <v>1694.0919999999951</v>
      </c>
      <c r="G480" s="78"/>
      <c r="H480" s="79" t="str">
        <f>IF(LEN(E480)&gt;3,E480,PROPER(IF(LEN(E480)=3,VLOOKUP(E480,EU!$A$2:$C$243,3,0),VLOOKUP(E480,EU!$B$2:$C$243,2,0))))</f>
        <v>France</v>
      </c>
      <c r="I480" s="80" t="str">
        <f>IF(VLOOKUP(H480,EU!$C$2:$E$243,3,0)="","non EU",VLOOKUP(H480,EU!$C$2:$E$243,3,0))</f>
        <v>EU</v>
      </c>
      <c r="J480" s="78">
        <f>IF(I480="EU",-(F480-F480/(1+VLOOKUP($H480,EU!$C$2:$G$243,5,0))),0)</f>
        <v>-34.844203721841041</v>
      </c>
      <c r="K480" s="58">
        <v>2019</v>
      </c>
      <c r="L480" s="90">
        <v>12</v>
      </c>
    </row>
    <row r="481" spans="1:12" x14ac:dyDescent="0.2">
      <c r="A481" s="89" t="s">
        <v>784</v>
      </c>
      <c r="B481" s="87" t="s">
        <v>778</v>
      </c>
      <c r="C481" s="87">
        <v>2019</v>
      </c>
      <c r="D481" s="87">
        <v>5</v>
      </c>
      <c r="E481" s="87" t="s">
        <v>7</v>
      </c>
      <c r="F481" s="78">
        <v>4.980000000000004</v>
      </c>
      <c r="G481" s="78"/>
      <c r="H481" s="79" t="str">
        <f>IF(LEN(E481)&gt;3,E481,PROPER(IF(LEN(E481)=3,VLOOKUP(E481,EU!$A$2:$C$243,3,0),VLOOKUP(E481,EU!$B$2:$C$243,2,0))))</f>
        <v>Italy</v>
      </c>
      <c r="I481" s="80" t="str">
        <f>IF(VLOOKUP(H481,EU!$C$2:$E$243,3,0)="","non EU",VLOOKUP(H481,EU!$C$2:$E$243,3,0))</f>
        <v>EU</v>
      </c>
      <c r="J481" s="78">
        <f>IF(I481="EU",-(F481-F481/(1+VLOOKUP($H481,EU!$C$2:$G$243,5,0))),0)</f>
        <v>-0.1915384615384621</v>
      </c>
      <c r="K481" s="58">
        <v>2019</v>
      </c>
      <c r="L481" s="90">
        <v>12</v>
      </c>
    </row>
    <row r="482" spans="1:12" x14ac:dyDescent="0.2">
      <c r="A482" s="89" t="s">
        <v>784</v>
      </c>
      <c r="B482" s="87" t="s">
        <v>778</v>
      </c>
      <c r="C482" s="87">
        <v>2019</v>
      </c>
      <c r="D482" s="87">
        <v>11</v>
      </c>
      <c r="E482" s="87" t="s">
        <v>3</v>
      </c>
      <c r="F482" s="78">
        <v>-73.388999999999214</v>
      </c>
      <c r="G482" s="78"/>
      <c r="H482" s="79" t="str">
        <f>IF(LEN(E482)&gt;3,E482,PROPER(IF(LEN(E482)=3,VLOOKUP(E482,EU!$A$2:$C$243,3,0),VLOOKUP(E482,EU!$B$2:$C$243,2,0))))</f>
        <v>France</v>
      </c>
      <c r="I482" s="80" t="str">
        <f>IF(VLOOKUP(H482,EU!$C$2:$E$243,3,0)="","non EU",VLOOKUP(H482,EU!$C$2:$E$243,3,0))</f>
        <v>EU</v>
      </c>
      <c r="J482" s="78">
        <f>IF(I482="EU",-(F482-F482/(1+VLOOKUP($H482,EU!$C$2:$G$243,5,0))),0)</f>
        <v>1.5094701273261251</v>
      </c>
      <c r="K482" s="58">
        <v>2019</v>
      </c>
      <c r="L482" s="90">
        <v>12</v>
      </c>
    </row>
    <row r="483" spans="1:12" x14ac:dyDescent="0.2">
      <c r="A483" s="89" t="s">
        <v>784</v>
      </c>
      <c r="B483" s="87" t="s">
        <v>778</v>
      </c>
      <c r="C483" s="87">
        <v>2019</v>
      </c>
      <c r="D483" s="87">
        <v>12</v>
      </c>
      <c r="E483" s="87" t="s">
        <v>3</v>
      </c>
      <c r="F483" s="78">
        <v>4117.0470000000059</v>
      </c>
      <c r="G483" s="78"/>
      <c r="H483" s="79" t="str">
        <f>IF(LEN(E483)&gt;3,E483,PROPER(IF(LEN(E483)=3,VLOOKUP(E483,EU!$A$2:$C$243,3,0),VLOOKUP(E483,EU!$B$2:$C$243,2,0))))</f>
        <v>France</v>
      </c>
      <c r="I483" s="80" t="str">
        <f>IF(VLOOKUP(H483,EU!$C$2:$E$243,3,0)="","non EU",VLOOKUP(H483,EU!$C$2:$E$243,3,0))</f>
        <v>EU</v>
      </c>
      <c r="J483" s="78">
        <f>IF(I483="EU",-(F483-F483/(1+VLOOKUP($H483,EU!$C$2:$G$243,5,0))),0)</f>
        <v>-84.67971302644446</v>
      </c>
      <c r="K483" s="58">
        <v>2019</v>
      </c>
      <c r="L483" s="90">
        <v>12</v>
      </c>
    </row>
    <row r="484" spans="1:12" x14ac:dyDescent="0.2">
      <c r="A484" s="89" t="s">
        <v>768</v>
      </c>
      <c r="B484" s="87" t="s">
        <v>778</v>
      </c>
      <c r="C484" s="87">
        <v>2019</v>
      </c>
      <c r="D484" s="87">
        <v>11</v>
      </c>
      <c r="E484" s="87" t="s">
        <v>14</v>
      </c>
      <c r="F484" s="78">
        <v>1334.2615453992662</v>
      </c>
      <c r="G484" s="78"/>
      <c r="H484" s="79" t="str">
        <f>IF(LEN(E484)&gt;3,E484,PROPER(IF(LEN(E484)=3,VLOOKUP(E484,EU!$A$2:$C$243,3,0),VLOOKUP(E484,EU!$B$2:$C$243,2,0))))</f>
        <v>Belgium</v>
      </c>
      <c r="I484" s="80" t="str">
        <f>IF(VLOOKUP(H484,EU!$C$2:$E$243,3,0)="","non EU",VLOOKUP(H484,EU!$C$2:$E$243,3,0))</f>
        <v>EU</v>
      </c>
      <c r="J484" s="78">
        <f>IF(I484="EU",-(F484-F484/(1+VLOOKUP($H484,EU!$C$2:$G$243,5,0))),0)</f>
        <v>-75.524238418826371</v>
      </c>
      <c r="K484" s="58">
        <v>2019</v>
      </c>
      <c r="L484" s="90">
        <v>12</v>
      </c>
    </row>
    <row r="485" spans="1:12" x14ac:dyDescent="0.2">
      <c r="A485" s="89" t="s">
        <v>768</v>
      </c>
      <c r="B485" s="87" t="s">
        <v>778</v>
      </c>
      <c r="C485" s="87">
        <v>2019</v>
      </c>
      <c r="D485" s="87">
        <v>11</v>
      </c>
      <c r="E485" s="87" t="s">
        <v>150</v>
      </c>
      <c r="F485" s="78">
        <v>4090.597477256345</v>
      </c>
      <c r="G485" s="78"/>
      <c r="H485" s="79" t="str">
        <f>IF(LEN(E485)&gt;3,E485,PROPER(IF(LEN(E485)=3,VLOOKUP(E485,EU!$A$2:$C$243,3,0),VLOOKUP(E485,EU!$B$2:$C$243,2,0))))</f>
        <v>Canada</v>
      </c>
      <c r="I485" s="80" t="str">
        <f>IF(VLOOKUP(H485,EU!$C$2:$E$243,3,0)="","non EU",VLOOKUP(H485,EU!$C$2:$E$243,3,0))</f>
        <v>non EU</v>
      </c>
      <c r="J485" s="78">
        <f>IF(I485="EU",-(F485-F485/(1+VLOOKUP($H485,EU!$C$2:$G$243,5,0))),0)</f>
        <v>0</v>
      </c>
      <c r="K485" s="58">
        <v>2019</v>
      </c>
      <c r="L485" s="90">
        <v>12</v>
      </c>
    </row>
    <row r="486" spans="1:12" x14ac:dyDescent="0.2">
      <c r="A486" s="89" t="s">
        <v>768</v>
      </c>
      <c r="B486" s="87" t="s">
        <v>778</v>
      </c>
      <c r="C486" s="87">
        <v>2019</v>
      </c>
      <c r="D486" s="87">
        <v>11</v>
      </c>
      <c r="E486" s="87" t="s">
        <v>16</v>
      </c>
      <c r="F486" s="78">
        <v>2302.9496285599212</v>
      </c>
      <c r="G486" s="78"/>
      <c r="H486" s="79" t="str">
        <f>IF(LEN(E486)&gt;3,E486,PROPER(IF(LEN(E486)=3,VLOOKUP(E486,EU!$A$2:$C$243,3,0),VLOOKUP(E486,EU!$B$2:$C$243,2,0))))</f>
        <v>Switzerland</v>
      </c>
      <c r="I486" s="80" t="str">
        <f>IF(VLOOKUP(H486,EU!$C$2:$E$243,3,0)="","non EU",VLOOKUP(H486,EU!$C$2:$E$243,3,0))</f>
        <v>non EU</v>
      </c>
      <c r="J486" s="78">
        <f>IF(I486="EU",-(F486-F486/(1+VLOOKUP($H486,EU!$C$2:$G$243,5,0))),0)</f>
        <v>0</v>
      </c>
      <c r="K486" s="58">
        <v>2019</v>
      </c>
      <c r="L486" s="90">
        <v>12</v>
      </c>
    </row>
    <row r="487" spans="1:12" x14ac:dyDescent="0.2">
      <c r="A487" s="89" t="s">
        <v>768</v>
      </c>
      <c r="B487" s="87" t="s">
        <v>778</v>
      </c>
      <c r="C487" s="87">
        <v>2019</v>
      </c>
      <c r="D487" s="87">
        <v>11</v>
      </c>
      <c r="E487" s="87" t="s">
        <v>18</v>
      </c>
      <c r="F487" s="78">
        <v>135.29634820519067</v>
      </c>
      <c r="G487" s="78"/>
      <c r="H487" s="79" t="str">
        <f>IF(LEN(E487)&gt;3,E487,PROPER(IF(LEN(E487)=3,VLOOKUP(E487,EU!$A$2:$C$243,3,0),VLOOKUP(E487,EU!$B$2:$C$243,2,0))))</f>
        <v>Spain</v>
      </c>
      <c r="I487" s="80" t="str">
        <f>IF(VLOOKUP(H487,EU!$C$2:$E$243,3,0)="","non EU",VLOOKUP(H487,EU!$C$2:$E$243,3,0))</f>
        <v>EU</v>
      </c>
      <c r="J487" s="78">
        <f>IF(I487="EU",-(F487-F487/(1+VLOOKUP($H487,EU!$C$2:$G$243,5,0))),0)</f>
        <v>-23.481184399247965</v>
      </c>
      <c r="K487" s="58">
        <v>2019</v>
      </c>
      <c r="L487" s="90">
        <v>12</v>
      </c>
    </row>
    <row r="488" spans="1:12" x14ac:dyDescent="0.2">
      <c r="A488" s="89" t="s">
        <v>768</v>
      </c>
      <c r="B488" s="87" t="s">
        <v>778</v>
      </c>
      <c r="C488" s="87">
        <v>2019</v>
      </c>
      <c r="D488" s="87">
        <v>11</v>
      </c>
      <c r="E488" s="87" t="s">
        <v>19</v>
      </c>
      <c r="F488" s="78">
        <v>42987.906575450921</v>
      </c>
      <c r="G488" s="78"/>
      <c r="H488" s="79" t="str">
        <f>IF(LEN(E488)&gt;3,E488,PROPER(IF(LEN(E488)=3,VLOOKUP(E488,EU!$A$2:$C$243,3,0),VLOOKUP(E488,EU!$B$2:$C$243,2,0))))</f>
        <v>France</v>
      </c>
      <c r="I488" s="80" t="str">
        <f>IF(VLOOKUP(H488,EU!$C$2:$E$243,3,0)="","non EU",VLOOKUP(H488,EU!$C$2:$E$243,3,0))</f>
        <v>EU</v>
      </c>
      <c r="J488" s="78">
        <f>IF(I488="EU",-(F488-F488/(1+VLOOKUP($H488,EU!$C$2:$G$243,5,0))),0)</f>
        <v>-884.17829391230771</v>
      </c>
      <c r="K488" s="58">
        <v>2019</v>
      </c>
      <c r="L488" s="90">
        <v>12</v>
      </c>
    </row>
    <row r="489" spans="1:12" x14ac:dyDescent="0.2">
      <c r="A489" s="89" t="s">
        <v>768</v>
      </c>
      <c r="B489" s="87" t="s">
        <v>778</v>
      </c>
      <c r="C489" s="87">
        <v>2019</v>
      </c>
      <c r="D489" s="87">
        <v>11</v>
      </c>
      <c r="E489" s="87" t="s">
        <v>257</v>
      </c>
      <c r="F489" s="78">
        <v>2302.6872520435477</v>
      </c>
      <c r="G489" s="78"/>
      <c r="H489" s="79" t="str">
        <f>IF(LEN(E489)&gt;3,E489,PROPER(IF(LEN(E489)=3,VLOOKUP(E489,EU!$A$2:$C$243,3,0),VLOOKUP(E489,EU!$B$2:$C$243,2,0))))</f>
        <v>United Kingdom</v>
      </c>
      <c r="I489" s="80" t="str">
        <f>IF(VLOOKUP(H489,EU!$C$2:$E$243,3,0)="","non EU",VLOOKUP(H489,EU!$C$2:$E$243,3,0))</f>
        <v>EU</v>
      </c>
      <c r="J489" s="78">
        <f>IF(I489="EU",-(F489-F489/(1+VLOOKUP($H489,EU!$C$2:$G$243,5,0))),0)</f>
        <v>-383.78120867392454</v>
      </c>
      <c r="K489" s="58">
        <v>2019</v>
      </c>
      <c r="L489" s="90">
        <v>12</v>
      </c>
    </row>
    <row r="490" spans="1:12" x14ac:dyDescent="0.2">
      <c r="A490" s="89" t="s">
        <v>768</v>
      </c>
      <c r="B490" s="87" t="s">
        <v>778</v>
      </c>
      <c r="C490" s="87">
        <v>2019</v>
      </c>
      <c r="D490" s="87">
        <v>11</v>
      </c>
      <c r="E490" s="87" t="s">
        <v>20</v>
      </c>
      <c r="F490" s="78">
        <v>54816.083647060048</v>
      </c>
      <c r="G490" s="78"/>
      <c r="H490" s="79" t="str">
        <f>IF(LEN(E490)&gt;3,E490,PROPER(IF(LEN(E490)=3,VLOOKUP(E490,EU!$A$2:$C$243,3,0),VLOOKUP(E490,EU!$B$2:$C$243,2,0))))</f>
        <v>Italy</v>
      </c>
      <c r="I490" s="80" t="str">
        <f>IF(VLOOKUP(H490,EU!$C$2:$E$243,3,0)="","non EU",VLOOKUP(H490,EU!$C$2:$E$243,3,0))</f>
        <v>EU</v>
      </c>
      <c r="J490" s="78">
        <f>IF(I490="EU",-(F490-F490/(1+VLOOKUP($H490,EU!$C$2:$G$243,5,0))),0)</f>
        <v>-2108.3109095023101</v>
      </c>
      <c r="K490" s="58">
        <v>2019</v>
      </c>
      <c r="L490" s="90">
        <v>12</v>
      </c>
    </row>
    <row r="491" spans="1:12" x14ac:dyDescent="0.2">
      <c r="A491" s="89" t="s">
        <v>768</v>
      </c>
      <c r="B491" s="87" t="s">
        <v>778</v>
      </c>
      <c r="C491" s="87">
        <v>2019</v>
      </c>
      <c r="D491" s="87">
        <v>11</v>
      </c>
      <c r="E491" s="87" t="s">
        <v>23</v>
      </c>
      <c r="F491" s="78">
        <v>178.31930603329579</v>
      </c>
      <c r="G491" s="78"/>
      <c r="H491" s="79" t="str">
        <f>IF(LEN(E491)&gt;3,E491,PROPER(IF(LEN(E491)=3,VLOOKUP(E491,EU!$A$2:$C$243,3,0),VLOOKUP(E491,EU!$B$2:$C$243,2,0))))</f>
        <v>Norway</v>
      </c>
      <c r="I491" s="80" t="str">
        <f>IF(VLOOKUP(H491,EU!$C$2:$E$243,3,0)="","non EU",VLOOKUP(H491,EU!$C$2:$E$243,3,0))</f>
        <v>non EU</v>
      </c>
      <c r="J491" s="78">
        <f>IF(I491="EU",-(F491-F491/(1+VLOOKUP($H491,EU!$C$2:$G$243,5,0))),0)</f>
        <v>0</v>
      </c>
      <c r="K491" s="58">
        <v>2019</v>
      </c>
      <c r="L491" s="90">
        <v>12</v>
      </c>
    </row>
    <row r="492" spans="1:12" x14ac:dyDescent="0.2">
      <c r="A492" s="89" t="s">
        <v>768</v>
      </c>
      <c r="B492" s="87" t="s">
        <v>778</v>
      </c>
      <c r="C492" s="87">
        <v>2019</v>
      </c>
      <c r="D492" s="87">
        <v>11</v>
      </c>
      <c r="E492" s="87" t="s">
        <v>21</v>
      </c>
      <c r="F492" s="78">
        <v>68.236590403927408</v>
      </c>
      <c r="G492" s="78"/>
      <c r="H492" s="79" t="str">
        <f>IF(LEN(E492)&gt;3,E492,PROPER(IF(LEN(E492)=3,VLOOKUP(E492,EU!$A$2:$C$243,3,0),VLOOKUP(E492,EU!$B$2:$C$243,2,0))))</f>
        <v>Portugal</v>
      </c>
      <c r="I492" s="80" t="str">
        <f>IF(VLOOKUP(H492,EU!$C$2:$E$243,3,0)="","non EU",VLOOKUP(H492,EU!$C$2:$E$243,3,0))</f>
        <v>EU</v>
      </c>
      <c r="J492" s="78">
        <f>IF(I492="EU",-(F492-F492/(1+VLOOKUP($H492,EU!$C$2:$G$243,5,0))),0)</f>
        <v>-3.8624485134298538</v>
      </c>
      <c r="K492" s="58">
        <v>2019</v>
      </c>
      <c r="L492" s="90">
        <v>12</v>
      </c>
    </row>
    <row r="493" spans="1:12" x14ac:dyDescent="0.2">
      <c r="A493" s="89" t="s">
        <v>768</v>
      </c>
      <c r="B493" s="87" t="s">
        <v>778</v>
      </c>
      <c r="C493" s="87">
        <v>2019</v>
      </c>
      <c r="D493" s="87">
        <v>11</v>
      </c>
      <c r="E493" s="87" t="s">
        <v>22</v>
      </c>
      <c r="F493" s="78">
        <v>71.719551247194659</v>
      </c>
      <c r="G493" s="78"/>
      <c r="H493" s="79" t="str">
        <f>IF(LEN(E493)&gt;3,E493,PROPER(IF(LEN(E493)=3,VLOOKUP(E493,EU!$A$2:$C$243,3,0),VLOOKUP(E493,EU!$B$2:$C$243,2,0))))</f>
        <v>Sweden</v>
      </c>
      <c r="I493" s="80" t="str">
        <f>IF(VLOOKUP(H493,EU!$C$2:$E$243,3,0)="","non EU",VLOOKUP(H493,EU!$C$2:$E$243,3,0))</f>
        <v>EU</v>
      </c>
      <c r="J493" s="78">
        <f>IF(I493="EU",-(F493-F493/(1+VLOOKUP($H493,EU!$C$2:$G$243,5,0))),0)</f>
        <v>-4.0595972404072427</v>
      </c>
      <c r="K493" s="58">
        <v>2019</v>
      </c>
      <c r="L493" s="90">
        <v>12</v>
      </c>
    </row>
    <row r="494" spans="1:12" x14ac:dyDescent="0.2">
      <c r="A494" s="89" t="s">
        <v>768</v>
      </c>
      <c r="B494" s="87" t="s">
        <v>778</v>
      </c>
      <c r="C494" s="87">
        <v>2019</v>
      </c>
      <c r="D494" s="87">
        <v>11</v>
      </c>
      <c r="E494" s="87" t="s">
        <v>726</v>
      </c>
      <c r="F494" s="78">
        <v>433.75264207579295</v>
      </c>
      <c r="G494" s="78"/>
      <c r="H494" s="79" t="str">
        <f>IF(LEN(E494)&gt;3,E494,PROPER(IF(LEN(E494)=3,VLOOKUP(E494,EU!$A$2:$C$243,3,0),VLOOKUP(E494,EU!$B$2:$C$243,2,0))))</f>
        <v>South Africa</v>
      </c>
      <c r="I494" s="80" t="str">
        <f>IF(VLOOKUP(H494,EU!$C$2:$E$243,3,0)="","non EU",VLOOKUP(H494,EU!$C$2:$E$243,3,0))</f>
        <v>non EU</v>
      </c>
      <c r="J494" s="78">
        <f>IF(I494="EU",-(F494-F494/(1+VLOOKUP($H494,EU!$C$2:$G$243,5,0))),0)</f>
        <v>0</v>
      </c>
      <c r="K494" s="58">
        <v>2019</v>
      </c>
      <c r="L494" s="90">
        <v>12</v>
      </c>
    </row>
    <row r="495" spans="1:12" x14ac:dyDescent="0.2">
      <c r="A495" s="89" t="s">
        <v>768</v>
      </c>
      <c r="B495" s="87" t="s">
        <v>778</v>
      </c>
      <c r="C495" s="87">
        <v>2019</v>
      </c>
      <c r="D495" s="87">
        <v>11</v>
      </c>
      <c r="E495" s="87" t="s">
        <v>86</v>
      </c>
      <c r="F495" s="78">
        <v>1715.3703165756156</v>
      </c>
      <c r="G495" s="78"/>
      <c r="H495" s="79" t="str">
        <f>IF(LEN(E495)&gt;3,E495,PROPER(IF(LEN(E495)=3,VLOOKUP(E495,EU!$A$2:$C$243,3,0),VLOOKUP(E495,EU!$B$2:$C$243,2,0))))</f>
        <v>Australia</v>
      </c>
      <c r="I495" s="80" t="str">
        <f>IF(VLOOKUP(H495,EU!$C$2:$E$243,3,0)="","non EU",VLOOKUP(H495,EU!$C$2:$E$243,3,0))</f>
        <v>non EU</v>
      </c>
      <c r="J495" s="78">
        <f>IF(I495="EU",-(F495-F495/(1+VLOOKUP($H495,EU!$C$2:$G$243,5,0))),0)</f>
        <v>0</v>
      </c>
      <c r="K495" s="58">
        <v>2019</v>
      </c>
      <c r="L495" s="90">
        <v>12</v>
      </c>
    </row>
    <row r="496" spans="1:12" x14ac:dyDescent="0.2">
      <c r="A496" s="89" t="s">
        <v>768</v>
      </c>
      <c r="B496" s="87" t="s">
        <v>778</v>
      </c>
      <c r="C496" s="87">
        <v>2019</v>
      </c>
      <c r="D496" s="87">
        <v>11</v>
      </c>
      <c r="E496" s="87" t="s">
        <v>204</v>
      </c>
      <c r="F496" s="78">
        <v>600.52540257328292</v>
      </c>
      <c r="G496" s="78"/>
      <c r="H496" s="79" t="str">
        <f>IF(LEN(E496)&gt;3,E496,PROPER(IF(LEN(E496)=3,VLOOKUP(E496,EU!$A$2:$C$243,3,0),VLOOKUP(E496,EU!$B$2:$C$243,2,0))))</f>
        <v>Germany</v>
      </c>
      <c r="I496" s="80" t="str">
        <f>IF(VLOOKUP(H496,EU!$C$2:$E$243,3,0)="","non EU",VLOOKUP(H496,EU!$C$2:$E$243,3,0))</f>
        <v>EU</v>
      </c>
      <c r="J496" s="78">
        <f>IF(I496="EU",-(F496-F496/(1+VLOOKUP($H496,EU!$C$2:$G$243,5,0))),0)</f>
        <v>-95.882207133549343</v>
      </c>
      <c r="K496" s="58">
        <v>2019</v>
      </c>
      <c r="L496" s="90">
        <v>12</v>
      </c>
    </row>
    <row r="497" spans="1:12" x14ac:dyDescent="0.2">
      <c r="A497" s="89" t="s">
        <v>768</v>
      </c>
      <c r="B497" s="87" t="s">
        <v>778</v>
      </c>
      <c r="C497" s="87">
        <v>2019</v>
      </c>
      <c r="D497" s="87">
        <v>11</v>
      </c>
      <c r="E497" s="87" t="s">
        <v>27</v>
      </c>
      <c r="F497" s="78">
        <v>4035.0991744170697</v>
      </c>
      <c r="G497" s="78"/>
      <c r="H497" s="79" t="str">
        <f>IF(LEN(E497)&gt;3,E497,PROPER(IF(LEN(E497)=3,VLOOKUP(E497,EU!$A$2:$C$243,3,0),VLOOKUP(E497,EU!$B$2:$C$243,2,0))))</f>
        <v>New Zealand</v>
      </c>
      <c r="I497" s="80" t="str">
        <f>IF(VLOOKUP(H497,EU!$C$2:$E$243,3,0)="","non EU",VLOOKUP(H497,EU!$C$2:$E$243,3,0))</f>
        <v>non EU</v>
      </c>
      <c r="J497" s="78">
        <f>IF(I497="EU",-(F497-F497/(1+VLOOKUP($H497,EU!$C$2:$G$243,5,0))),0)</f>
        <v>0</v>
      </c>
      <c r="K497" s="58">
        <v>2019</v>
      </c>
      <c r="L497" s="90">
        <v>12</v>
      </c>
    </row>
    <row r="498" spans="1:12" x14ac:dyDescent="0.2">
      <c r="A498" s="89" t="s">
        <v>768</v>
      </c>
      <c r="B498" s="87" t="s">
        <v>778</v>
      </c>
      <c r="C498" s="87">
        <v>2019</v>
      </c>
      <c r="D498" s="87">
        <v>11</v>
      </c>
      <c r="E498" s="87" t="s">
        <v>25</v>
      </c>
      <c r="F498" s="78">
        <v>511.10408500801361</v>
      </c>
      <c r="G498" s="78"/>
      <c r="H498" s="79" t="str">
        <f>IF(LEN(E498)&gt;3,E498,PROPER(IF(LEN(E498)=3,VLOOKUP(E498,EU!$A$2:$C$243,3,0),VLOOKUP(E498,EU!$B$2:$C$243,2,0))))</f>
        <v>Finland</v>
      </c>
      <c r="I498" s="80" t="str">
        <f>IF(VLOOKUP(H498,EU!$C$2:$E$243,3,0)="","non EU",VLOOKUP(H498,EU!$C$2:$E$243,3,0))</f>
        <v>EU</v>
      </c>
      <c r="J498" s="78">
        <f>IF(I498="EU",-(F498-F498/(1+VLOOKUP($H498,EU!$C$2:$G$243,5,0))),0)</f>
        <v>-46.464007728001263</v>
      </c>
      <c r="K498" s="58">
        <v>2019</v>
      </c>
      <c r="L498" s="90">
        <v>12</v>
      </c>
    </row>
    <row r="499" spans="1:12" x14ac:dyDescent="0.2">
      <c r="A499" s="89" t="s">
        <v>768</v>
      </c>
      <c r="B499" s="87" t="s">
        <v>778</v>
      </c>
      <c r="C499" s="87">
        <v>2019</v>
      </c>
      <c r="D499" s="87">
        <v>11</v>
      </c>
      <c r="E499" s="87" t="s">
        <v>499</v>
      </c>
      <c r="F499" s="78">
        <v>83.773145759066182</v>
      </c>
      <c r="G499" s="78"/>
      <c r="H499" s="79" t="str">
        <f>IF(LEN(E499)&gt;3,E499,PROPER(IF(LEN(E499)=3,VLOOKUP(E499,EU!$A$2:$C$243,3,0),VLOOKUP(E499,EU!$B$2:$C$243,2,0))))</f>
        <v>Netherlands</v>
      </c>
      <c r="I499" s="80" t="str">
        <f>IF(VLOOKUP(H499,EU!$C$2:$E$243,3,0)="","non EU",VLOOKUP(H499,EU!$C$2:$E$243,3,0))</f>
        <v>EU</v>
      </c>
      <c r="J499" s="78">
        <f>IF(I499="EU",-(F499-F499/(1+VLOOKUP($H499,EU!$C$2:$G$243,5,0))),0)</f>
        <v>-14.539140999507353</v>
      </c>
      <c r="K499" s="58">
        <v>2019</v>
      </c>
      <c r="L499" s="90">
        <v>12</v>
      </c>
    </row>
    <row r="500" spans="1:12" x14ac:dyDescent="0.2">
      <c r="A500" s="89" t="s">
        <v>768</v>
      </c>
      <c r="B500" s="87" t="s">
        <v>778</v>
      </c>
      <c r="C500" s="87">
        <v>2019</v>
      </c>
      <c r="D500" s="87">
        <v>11</v>
      </c>
      <c r="E500" s="87" t="s">
        <v>24</v>
      </c>
      <c r="F500" s="78">
        <v>-0.24762838696767644</v>
      </c>
      <c r="G500" s="78"/>
      <c r="H500" s="79" t="str">
        <f>IF(LEN(E500)&gt;3,E500,PROPER(IF(LEN(E500)=3,VLOOKUP(E500,EU!$A$2:$C$243,3,0),VLOOKUP(E500,EU!$B$2:$C$243,2,0))))</f>
        <v>Austria</v>
      </c>
      <c r="I500" s="80" t="str">
        <f>IF(VLOOKUP(H500,EU!$C$2:$E$243,3,0)="","non EU",VLOOKUP(H500,EU!$C$2:$E$243,3,0))</f>
        <v>EU</v>
      </c>
      <c r="J500" s="78">
        <f>IF(I500="EU",-(F500-F500/(1+VLOOKUP($H500,EU!$C$2:$G$243,5,0))),0)</f>
        <v>4.127139782794606E-2</v>
      </c>
      <c r="K500" s="58">
        <v>2019</v>
      </c>
      <c r="L500" s="90">
        <v>12</v>
      </c>
    </row>
    <row r="501" spans="1:12" x14ac:dyDescent="0.2">
      <c r="A501" s="89" t="s">
        <v>768</v>
      </c>
      <c r="B501" s="87" t="s">
        <v>778</v>
      </c>
      <c r="C501" s="87">
        <v>2019</v>
      </c>
      <c r="D501" s="87">
        <v>11</v>
      </c>
      <c r="E501" s="87" t="s">
        <v>352</v>
      </c>
      <c r="F501" s="78">
        <v>1.3844903115362788</v>
      </c>
      <c r="G501" s="78"/>
      <c r="H501" s="79" t="str">
        <f>IF(LEN(E501)&gt;3,E501,PROPER(IF(LEN(E501)=3,VLOOKUP(E501,EU!$A$2:$C$243,3,0),VLOOKUP(E501,EU!$B$2:$C$243,2,0))))</f>
        <v>Japan</v>
      </c>
      <c r="I501" s="80" t="str">
        <f>IF(VLOOKUP(H501,EU!$C$2:$E$243,3,0)="","non EU",VLOOKUP(H501,EU!$C$2:$E$243,3,0))</f>
        <v>non EU</v>
      </c>
      <c r="J501" s="78">
        <f>IF(I501="EU",-(F501-F501/(1+VLOOKUP($H501,EU!$C$2:$G$243,5,0))),0)</f>
        <v>0</v>
      </c>
      <c r="K501" s="58">
        <v>2019</v>
      </c>
      <c r="L501" s="90">
        <v>12</v>
      </c>
    </row>
    <row r="502" spans="1:12" x14ac:dyDescent="0.2">
      <c r="A502" s="89" t="s">
        <v>768</v>
      </c>
      <c r="B502" s="87" t="s">
        <v>778</v>
      </c>
      <c r="C502" s="87">
        <v>2019</v>
      </c>
      <c r="D502" s="87">
        <v>12</v>
      </c>
      <c r="E502" s="87" t="s">
        <v>14</v>
      </c>
      <c r="F502" s="78">
        <v>1961.2399512724874</v>
      </c>
      <c r="G502" s="78"/>
      <c r="H502" s="79" t="str">
        <f>IF(LEN(E502)&gt;3,E502,PROPER(IF(LEN(E502)=3,VLOOKUP(E502,EU!$A$2:$C$243,3,0),VLOOKUP(E502,EU!$B$2:$C$243,2,0))))</f>
        <v>Belgium</v>
      </c>
      <c r="I502" s="80" t="str">
        <f>IF(VLOOKUP(H502,EU!$C$2:$E$243,3,0)="","non EU",VLOOKUP(H502,EU!$C$2:$E$243,3,0))</f>
        <v>EU</v>
      </c>
      <c r="J502" s="78">
        <f>IF(I502="EU",-(F502-F502/(1+VLOOKUP($H502,EU!$C$2:$G$243,5,0))),0)</f>
        <v>-111.01358214749939</v>
      </c>
      <c r="K502" s="58">
        <v>2019</v>
      </c>
      <c r="L502" s="90">
        <v>12</v>
      </c>
    </row>
    <row r="503" spans="1:12" x14ac:dyDescent="0.2">
      <c r="A503" s="89" t="s">
        <v>768</v>
      </c>
      <c r="B503" s="87" t="s">
        <v>778</v>
      </c>
      <c r="C503" s="87">
        <v>2019</v>
      </c>
      <c r="D503" s="87">
        <v>12</v>
      </c>
      <c r="E503" s="87" t="s">
        <v>150</v>
      </c>
      <c r="F503" s="78">
        <v>3636.0762964631872</v>
      </c>
      <c r="G503" s="78"/>
      <c r="H503" s="79" t="str">
        <f>IF(LEN(E503)&gt;3,E503,PROPER(IF(LEN(E503)=3,VLOOKUP(E503,EU!$A$2:$C$243,3,0),VLOOKUP(E503,EU!$B$2:$C$243,2,0))))</f>
        <v>Canada</v>
      </c>
      <c r="I503" s="80" t="str">
        <f>IF(VLOOKUP(H503,EU!$C$2:$E$243,3,0)="","non EU",VLOOKUP(H503,EU!$C$2:$E$243,3,0))</f>
        <v>non EU</v>
      </c>
      <c r="J503" s="78">
        <f>IF(I503="EU",-(F503-F503/(1+VLOOKUP($H503,EU!$C$2:$G$243,5,0))),0)</f>
        <v>0</v>
      </c>
      <c r="K503" s="58">
        <v>2019</v>
      </c>
      <c r="L503" s="90">
        <v>12</v>
      </c>
    </row>
    <row r="504" spans="1:12" x14ac:dyDescent="0.2">
      <c r="A504" s="89" t="s">
        <v>768</v>
      </c>
      <c r="B504" s="87" t="s">
        <v>778</v>
      </c>
      <c r="C504" s="87">
        <v>2019</v>
      </c>
      <c r="D504" s="87">
        <v>12</v>
      </c>
      <c r="E504" s="87" t="s">
        <v>16</v>
      </c>
      <c r="F504" s="78">
        <v>4507.4449423782926</v>
      </c>
      <c r="G504" s="78"/>
      <c r="H504" s="79" t="str">
        <f>IF(LEN(E504)&gt;3,E504,PROPER(IF(LEN(E504)=3,VLOOKUP(E504,EU!$A$2:$C$243,3,0),VLOOKUP(E504,EU!$B$2:$C$243,2,0))))</f>
        <v>Switzerland</v>
      </c>
      <c r="I504" s="80" t="str">
        <f>IF(VLOOKUP(H504,EU!$C$2:$E$243,3,0)="","non EU",VLOOKUP(H504,EU!$C$2:$E$243,3,0))</f>
        <v>non EU</v>
      </c>
      <c r="J504" s="78">
        <f>IF(I504="EU",-(F504-F504/(1+VLOOKUP($H504,EU!$C$2:$G$243,5,0))),0)</f>
        <v>0</v>
      </c>
      <c r="K504" s="58">
        <v>2019</v>
      </c>
      <c r="L504" s="90">
        <v>12</v>
      </c>
    </row>
    <row r="505" spans="1:12" x14ac:dyDescent="0.2">
      <c r="A505" s="89" t="s">
        <v>768</v>
      </c>
      <c r="B505" s="87" t="s">
        <v>778</v>
      </c>
      <c r="C505" s="87">
        <v>2019</v>
      </c>
      <c r="D505" s="87">
        <v>12</v>
      </c>
      <c r="E505" s="87" t="s">
        <v>18</v>
      </c>
      <c r="F505" s="78">
        <v>846.23339025182543</v>
      </c>
      <c r="G505" s="78"/>
      <c r="H505" s="79" t="str">
        <f>IF(LEN(E505)&gt;3,E505,PROPER(IF(LEN(E505)=3,VLOOKUP(E505,EU!$A$2:$C$243,3,0),VLOOKUP(E505,EU!$B$2:$C$243,2,0))))</f>
        <v>Spain</v>
      </c>
      <c r="I505" s="80" t="str">
        <f>IF(VLOOKUP(H505,EU!$C$2:$E$243,3,0)="","non EU",VLOOKUP(H505,EU!$C$2:$E$243,3,0))</f>
        <v>EU</v>
      </c>
      <c r="J505" s="78">
        <f>IF(I505="EU",-(F505-F505/(1+VLOOKUP($H505,EU!$C$2:$G$243,5,0))),0)</f>
        <v>-146.86695202717624</v>
      </c>
      <c r="K505" s="58">
        <v>2019</v>
      </c>
      <c r="L505" s="90">
        <v>12</v>
      </c>
    </row>
    <row r="506" spans="1:12" x14ac:dyDescent="0.2">
      <c r="A506" s="89" t="s">
        <v>768</v>
      </c>
      <c r="B506" s="87" t="s">
        <v>778</v>
      </c>
      <c r="C506" s="87">
        <v>2019</v>
      </c>
      <c r="D506" s="87">
        <v>12</v>
      </c>
      <c r="E506" s="87" t="s">
        <v>19</v>
      </c>
      <c r="F506" s="78">
        <v>26538.345632623441</v>
      </c>
      <c r="G506" s="78"/>
      <c r="H506" s="79" t="str">
        <f>IF(LEN(E506)&gt;3,E506,PROPER(IF(LEN(E506)=3,VLOOKUP(E506,EU!$A$2:$C$243,3,0),VLOOKUP(E506,EU!$B$2:$C$243,2,0))))</f>
        <v>France</v>
      </c>
      <c r="I506" s="80" t="str">
        <f>IF(VLOOKUP(H506,EU!$C$2:$E$243,3,0)="","non EU",VLOOKUP(H506,EU!$C$2:$E$243,3,0))</f>
        <v>EU</v>
      </c>
      <c r="J506" s="78">
        <f>IF(I506="EU",-(F506-F506/(1+VLOOKUP($H506,EU!$C$2:$G$243,5,0))),0)</f>
        <v>-545.84256443201593</v>
      </c>
      <c r="K506" s="58">
        <v>2019</v>
      </c>
      <c r="L506" s="90">
        <v>12</v>
      </c>
    </row>
    <row r="507" spans="1:12" x14ac:dyDescent="0.2">
      <c r="A507" s="89" t="s">
        <v>768</v>
      </c>
      <c r="B507" s="87" t="s">
        <v>778</v>
      </c>
      <c r="C507" s="87">
        <v>2019</v>
      </c>
      <c r="D507" s="87">
        <v>12</v>
      </c>
      <c r="E507" s="87" t="s">
        <v>257</v>
      </c>
      <c r="F507" s="78">
        <v>3742.8914700557971</v>
      </c>
      <c r="G507" s="78"/>
      <c r="H507" s="79" t="str">
        <f>IF(LEN(E507)&gt;3,E507,PROPER(IF(LEN(E507)=3,VLOOKUP(E507,EU!$A$2:$C$243,3,0),VLOOKUP(E507,EU!$B$2:$C$243,2,0))))</f>
        <v>United Kingdom</v>
      </c>
      <c r="I507" s="80" t="str">
        <f>IF(VLOOKUP(H507,EU!$C$2:$E$243,3,0)="","non EU",VLOOKUP(H507,EU!$C$2:$E$243,3,0))</f>
        <v>EU</v>
      </c>
      <c r="J507" s="78">
        <f>IF(I507="EU",-(F507-F507/(1+VLOOKUP($H507,EU!$C$2:$G$243,5,0))),0)</f>
        <v>-623.81524500929936</v>
      </c>
      <c r="K507" s="58">
        <v>2019</v>
      </c>
      <c r="L507" s="90">
        <v>12</v>
      </c>
    </row>
    <row r="508" spans="1:12" x14ac:dyDescent="0.2">
      <c r="A508" s="89" t="s">
        <v>768</v>
      </c>
      <c r="B508" s="87" t="s">
        <v>778</v>
      </c>
      <c r="C508" s="87">
        <v>2019</v>
      </c>
      <c r="D508" s="87">
        <v>12</v>
      </c>
      <c r="E508" s="87" t="s">
        <v>20</v>
      </c>
      <c r="F508" s="78">
        <v>48626.407242601068</v>
      </c>
      <c r="G508" s="78"/>
      <c r="H508" s="79" t="str">
        <f>IF(LEN(E508)&gt;3,E508,PROPER(IF(LEN(E508)=3,VLOOKUP(E508,EU!$A$2:$C$243,3,0),VLOOKUP(E508,EU!$B$2:$C$243,2,0))))</f>
        <v>Italy</v>
      </c>
      <c r="I508" s="80" t="str">
        <f>IF(VLOOKUP(H508,EU!$C$2:$E$243,3,0)="","non EU",VLOOKUP(H508,EU!$C$2:$E$243,3,0))</f>
        <v>EU</v>
      </c>
      <c r="J508" s="78">
        <f>IF(I508="EU",-(F508-F508/(1+VLOOKUP($H508,EU!$C$2:$G$243,5,0))),0)</f>
        <v>-1870.2464324077373</v>
      </c>
      <c r="K508" s="58">
        <v>2019</v>
      </c>
      <c r="L508" s="90">
        <v>12</v>
      </c>
    </row>
    <row r="509" spans="1:12" x14ac:dyDescent="0.2">
      <c r="A509" s="89" t="s">
        <v>768</v>
      </c>
      <c r="B509" s="87" t="s">
        <v>778</v>
      </c>
      <c r="C509" s="87">
        <v>2019</v>
      </c>
      <c r="D509" s="87">
        <v>12</v>
      </c>
      <c r="E509" s="87" t="s">
        <v>23</v>
      </c>
      <c r="F509" s="78">
        <v>159.0284396854328</v>
      </c>
      <c r="G509" s="78"/>
      <c r="H509" s="79" t="str">
        <f>IF(LEN(E509)&gt;3,E509,PROPER(IF(LEN(E509)=3,VLOOKUP(E509,EU!$A$2:$C$243,3,0),VLOOKUP(E509,EU!$B$2:$C$243,2,0))))</f>
        <v>Norway</v>
      </c>
      <c r="I509" s="80" t="str">
        <f>IF(VLOOKUP(H509,EU!$C$2:$E$243,3,0)="","non EU",VLOOKUP(H509,EU!$C$2:$E$243,3,0))</f>
        <v>non EU</v>
      </c>
      <c r="J509" s="78">
        <f>IF(I509="EU",-(F509-F509/(1+VLOOKUP($H509,EU!$C$2:$G$243,5,0))),0)</f>
        <v>0</v>
      </c>
      <c r="K509" s="58">
        <v>2019</v>
      </c>
      <c r="L509" s="90">
        <v>12</v>
      </c>
    </row>
    <row r="510" spans="1:12" x14ac:dyDescent="0.2">
      <c r="A510" s="89" t="s">
        <v>768</v>
      </c>
      <c r="B510" s="87" t="s">
        <v>778</v>
      </c>
      <c r="C510" s="87">
        <v>2019</v>
      </c>
      <c r="D510" s="87">
        <v>12</v>
      </c>
      <c r="E510" s="87" t="s">
        <v>21</v>
      </c>
      <c r="F510" s="78">
        <v>517.92572720693488</v>
      </c>
      <c r="G510" s="78"/>
      <c r="H510" s="79" t="str">
        <f>IF(LEN(E510)&gt;3,E510,PROPER(IF(LEN(E510)=3,VLOOKUP(E510,EU!$A$2:$C$243,3,0),VLOOKUP(E510,EU!$B$2:$C$243,2,0))))</f>
        <v>Portugal</v>
      </c>
      <c r="I510" s="80" t="str">
        <f>IF(VLOOKUP(H510,EU!$C$2:$E$243,3,0)="","non EU",VLOOKUP(H510,EU!$C$2:$E$243,3,0))</f>
        <v>EU</v>
      </c>
      <c r="J510" s="78">
        <f>IF(I510="EU",-(F510-F510/(1+VLOOKUP($H510,EU!$C$2:$G$243,5,0))),0)</f>
        <v>-29.316550596618981</v>
      </c>
      <c r="K510" s="58">
        <v>2019</v>
      </c>
      <c r="L510" s="90">
        <v>12</v>
      </c>
    </row>
    <row r="511" spans="1:12" x14ac:dyDescent="0.2">
      <c r="A511" s="89" t="s">
        <v>768</v>
      </c>
      <c r="B511" s="87" t="s">
        <v>778</v>
      </c>
      <c r="C511" s="87">
        <v>2019</v>
      </c>
      <c r="D511" s="87">
        <v>12</v>
      </c>
      <c r="E511" s="87" t="s">
        <v>24</v>
      </c>
      <c r="F511" s="78">
        <v>1.0678311680085824</v>
      </c>
      <c r="G511" s="78"/>
      <c r="H511" s="79" t="str">
        <f>IF(LEN(E511)&gt;3,E511,PROPER(IF(LEN(E511)=3,VLOOKUP(E511,EU!$A$2:$C$243,3,0),VLOOKUP(E511,EU!$B$2:$C$243,2,0))))</f>
        <v>Austria</v>
      </c>
      <c r="I511" s="80" t="str">
        <f>IF(VLOOKUP(H511,EU!$C$2:$E$243,3,0)="","non EU",VLOOKUP(H511,EU!$C$2:$E$243,3,0))</f>
        <v>EU</v>
      </c>
      <c r="J511" s="78">
        <f>IF(I511="EU",-(F511-F511/(1+VLOOKUP($H511,EU!$C$2:$G$243,5,0))),0)</f>
        <v>-0.17797186133476373</v>
      </c>
      <c r="K511" s="58">
        <v>2019</v>
      </c>
      <c r="L511" s="90">
        <v>12</v>
      </c>
    </row>
    <row r="512" spans="1:12" x14ac:dyDescent="0.2">
      <c r="A512" s="89" t="s">
        <v>768</v>
      </c>
      <c r="B512" s="87" t="s">
        <v>778</v>
      </c>
      <c r="C512" s="87">
        <v>2019</v>
      </c>
      <c r="D512" s="87">
        <v>12</v>
      </c>
      <c r="E512" s="87" t="s">
        <v>178</v>
      </c>
      <c r="F512" s="78">
        <v>8.4035398312935286E-3</v>
      </c>
      <c r="G512" s="78"/>
      <c r="H512" s="79" t="str">
        <f>IF(LEN(E512)&gt;3,E512,PROPER(IF(LEN(E512)=3,VLOOKUP(E512,EU!$A$2:$C$243,3,0),VLOOKUP(E512,EU!$B$2:$C$243,2,0))))</f>
        <v>Colombia</v>
      </c>
      <c r="I512" s="80" t="str">
        <f>IF(VLOOKUP(H512,EU!$C$2:$E$243,3,0)="","non EU",VLOOKUP(H512,EU!$C$2:$E$243,3,0))</f>
        <v>non EU</v>
      </c>
      <c r="J512" s="78">
        <f>IF(I512="EU",-(F512-F512/(1+VLOOKUP($H512,EU!$C$2:$G$243,5,0))),0)</f>
        <v>0</v>
      </c>
      <c r="K512" s="58">
        <v>2019</v>
      </c>
      <c r="L512" s="90">
        <v>12</v>
      </c>
    </row>
    <row r="513" spans="1:12" x14ac:dyDescent="0.2">
      <c r="A513" s="89" t="s">
        <v>768</v>
      </c>
      <c r="B513" s="87" t="s">
        <v>778</v>
      </c>
      <c r="C513" s="87">
        <v>2019</v>
      </c>
      <c r="D513" s="87">
        <v>12</v>
      </c>
      <c r="E513" s="87" t="s">
        <v>563</v>
      </c>
      <c r="F513" s="78">
        <v>415.52359437380994</v>
      </c>
      <c r="G513" s="78"/>
      <c r="H513" s="79" t="str">
        <f>IF(LEN(E513)&gt;3,E513,PROPER(IF(LEN(E513)=3,VLOOKUP(E513,EU!$A$2:$C$243,3,0),VLOOKUP(E513,EU!$B$2:$C$243,2,0))))</f>
        <v>Russian Federation</v>
      </c>
      <c r="I513" s="80" t="str">
        <f>IF(VLOOKUP(H513,EU!$C$2:$E$243,3,0)="","non EU",VLOOKUP(H513,EU!$C$2:$E$243,3,0))</f>
        <v>non EU</v>
      </c>
      <c r="J513" s="78">
        <f>IF(I513="EU",-(F513-F513/(1+VLOOKUP($H513,EU!$C$2:$G$243,5,0))),0)</f>
        <v>0</v>
      </c>
      <c r="K513" s="58">
        <v>2019</v>
      </c>
      <c r="L513" s="90">
        <v>12</v>
      </c>
    </row>
    <row r="514" spans="1:12" x14ac:dyDescent="0.2">
      <c r="A514" s="89" t="s">
        <v>768</v>
      </c>
      <c r="B514" s="87" t="s">
        <v>778</v>
      </c>
      <c r="C514" s="87">
        <v>2019</v>
      </c>
      <c r="D514" s="87">
        <v>12</v>
      </c>
      <c r="E514" s="87" t="s">
        <v>352</v>
      </c>
      <c r="F514" s="78">
        <v>-0.71638584067482591</v>
      </c>
      <c r="G514" s="78"/>
      <c r="H514" s="79" t="str">
        <f>IF(LEN(E514)&gt;3,E514,PROPER(IF(LEN(E514)=3,VLOOKUP(E514,EU!$A$2:$C$243,3,0),VLOOKUP(E514,EU!$B$2:$C$243,2,0))))</f>
        <v>Japan</v>
      </c>
      <c r="I514" s="80" t="str">
        <f>IF(VLOOKUP(H514,EU!$C$2:$E$243,3,0)="","non EU",VLOOKUP(H514,EU!$C$2:$E$243,3,0))</f>
        <v>non EU</v>
      </c>
      <c r="J514" s="78">
        <f>IF(I514="EU",-(F514-F514/(1+VLOOKUP($H514,EU!$C$2:$G$243,5,0))),0)</f>
        <v>0</v>
      </c>
      <c r="K514" s="58">
        <v>2019</v>
      </c>
      <c r="L514" s="90">
        <v>12</v>
      </c>
    </row>
    <row r="515" spans="1:12" x14ac:dyDescent="0.2">
      <c r="A515" s="89" t="s">
        <v>768</v>
      </c>
      <c r="B515" s="87" t="s">
        <v>778</v>
      </c>
      <c r="C515" s="87">
        <v>2019</v>
      </c>
      <c r="D515" s="87">
        <v>12</v>
      </c>
      <c r="E515" s="87" t="s">
        <v>22</v>
      </c>
      <c r="F515" s="78">
        <v>757.16992422390172</v>
      </c>
      <c r="G515" s="78"/>
      <c r="H515" s="79" t="str">
        <f>IF(LEN(E515)&gt;3,E515,PROPER(IF(LEN(E515)=3,VLOOKUP(E515,EU!$A$2:$C$243,3,0),VLOOKUP(E515,EU!$B$2:$C$243,2,0))))</f>
        <v>Sweden</v>
      </c>
      <c r="I515" s="80" t="str">
        <f>IF(VLOOKUP(H515,EU!$C$2:$E$243,3,0)="","non EU",VLOOKUP(H515,EU!$C$2:$E$243,3,0))</f>
        <v>EU</v>
      </c>
      <c r="J515" s="78">
        <f>IF(I515="EU",-(F515-F515/(1+VLOOKUP($H515,EU!$C$2:$G$243,5,0))),0)</f>
        <v>-42.85867495606999</v>
      </c>
      <c r="K515" s="58">
        <v>2019</v>
      </c>
      <c r="L515" s="90">
        <v>12</v>
      </c>
    </row>
    <row r="516" spans="1:12" x14ac:dyDescent="0.2">
      <c r="A516" s="89" t="s">
        <v>768</v>
      </c>
      <c r="B516" s="87" t="s">
        <v>778</v>
      </c>
      <c r="C516" s="87">
        <v>2019</v>
      </c>
      <c r="D516" s="87">
        <v>12</v>
      </c>
      <c r="E516" s="87" t="s">
        <v>726</v>
      </c>
      <c r="F516" s="78">
        <v>831.31119349915059</v>
      </c>
      <c r="G516" s="78"/>
      <c r="H516" s="79" t="str">
        <f>IF(LEN(E516)&gt;3,E516,PROPER(IF(LEN(E516)=3,VLOOKUP(E516,EU!$A$2:$C$243,3,0),VLOOKUP(E516,EU!$B$2:$C$243,2,0))))</f>
        <v>South Africa</v>
      </c>
      <c r="I516" s="80" t="str">
        <f>IF(VLOOKUP(H516,EU!$C$2:$E$243,3,0)="","non EU",VLOOKUP(H516,EU!$C$2:$E$243,3,0))</f>
        <v>non EU</v>
      </c>
      <c r="J516" s="78">
        <f>IF(I516="EU",-(F516-F516/(1+VLOOKUP($H516,EU!$C$2:$G$243,5,0))),0)</f>
        <v>0</v>
      </c>
      <c r="K516" s="58">
        <v>2019</v>
      </c>
      <c r="L516" s="90">
        <v>12</v>
      </c>
    </row>
    <row r="517" spans="1:12" x14ac:dyDescent="0.2">
      <c r="A517" s="89" t="s">
        <v>768</v>
      </c>
      <c r="B517" s="87" t="s">
        <v>778</v>
      </c>
      <c r="C517" s="87">
        <v>2019</v>
      </c>
      <c r="D517" s="87">
        <v>12</v>
      </c>
      <c r="E517" s="87" t="s">
        <v>86</v>
      </c>
      <c r="F517" s="78">
        <v>1510.8332312293223</v>
      </c>
      <c r="G517" s="78"/>
      <c r="H517" s="79" t="str">
        <f>IF(LEN(E517)&gt;3,E517,PROPER(IF(LEN(E517)=3,VLOOKUP(E517,EU!$A$2:$C$243,3,0),VLOOKUP(E517,EU!$B$2:$C$243,2,0))))</f>
        <v>Australia</v>
      </c>
      <c r="I517" s="80" t="str">
        <f>IF(VLOOKUP(H517,EU!$C$2:$E$243,3,0)="","non EU",VLOOKUP(H517,EU!$C$2:$E$243,3,0))</f>
        <v>non EU</v>
      </c>
      <c r="J517" s="78">
        <f>IF(I517="EU",-(F517-F517/(1+VLOOKUP($H517,EU!$C$2:$G$243,5,0))),0)</f>
        <v>0</v>
      </c>
      <c r="K517" s="58">
        <v>2019</v>
      </c>
      <c r="L517" s="90">
        <v>12</v>
      </c>
    </row>
    <row r="518" spans="1:12" x14ac:dyDescent="0.2">
      <c r="A518" s="89" t="s">
        <v>768</v>
      </c>
      <c r="B518" s="87" t="s">
        <v>778</v>
      </c>
      <c r="C518" s="87">
        <v>2019</v>
      </c>
      <c r="D518" s="87">
        <v>12</v>
      </c>
      <c r="E518" s="87" t="s">
        <v>204</v>
      </c>
      <c r="F518" s="78">
        <v>452.87797325260749</v>
      </c>
      <c r="G518" s="78"/>
      <c r="H518" s="79" t="str">
        <f>IF(LEN(E518)&gt;3,E518,PROPER(IF(LEN(E518)=3,VLOOKUP(E518,EU!$A$2:$C$243,3,0),VLOOKUP(E518,EU!$B$2:$C$243,2,0))))</f>
        <v>Germany</v>
      </c>
      <c r="I518" s="80" t="str">
        <f>IF(VLOOKUP(H518,EU!$C$2:$E$243,3,0)="","non EU",VLOOKUP(H518,EU!$C$2:$E$243,3,0))</f>
        <v>EU</v>
      </c>
      <c r="J518" s="78">
        <f>IF(I518="EU",-(F518-F518/(1+VLOOKUP($H518,EU!$C$2:$G$243,5,0))),0)</f>
        <v>-72.308247830248263</v>
      </c>
      <c r="K518" s="58">
        <v>2019</v>
      </c>
      <c r="L518" s="90">
        <v>12</v>
      </c>
    </row>
    <row r="519" spans="1:12" x14ac:dyDescent="0.2">
      <c r="A519" s="89" t="s">
        <v>768</v>
      </c>
      <c r="B519" s="87" t="s">
        <v>778</v>
      </c>
      <c r="C519" s="87">
        <v>2019</v>
      </c>
      <c r="D519" s="87">
        <v>12</v>
      </c>
      <c r="E519" s="87" t="s">
        <v>27</v>
      </c>
      <c r="F519" s="78">
        <v>4299.005944148169</v>
      </c>
      <c r="G519" s="78"/>
      <c r="H519" s="79" t="str">
        <f>IF(LEN(E519)&gt;3,E519,PROPER(IF(LEN(E519)=3,VLOOKUP(E519,EU!$A$2:$C$243,3,0),VLOOKUP(E519,EU!$B$2:$C$243,2,0))))</f>
        <v>New Zealand</v>
      </c>
      <c r="I519" s="80" t="str">
        <f>IF(VLOOKUP(H519,EU!$C$2:$E$243,3,0)="","non EU",VLOOKUP(H519,EU!$C$2:$E$243,3,0))</f>
        <v>non EU</v>
      </c>
      <c r="J519" s="78">
        <f>IF(I519="EU",-(F519-F519/(1+VLOOKUP($H519,EU!$C$2:$G$243,5,0))),0)</f>
        <v>0</v>
      </c>
      <c r="K519" s="58">
        <v>2019</v>
      </c>
      <c r="L519" s="90">
        <v>12</v>
      </c>
    </row>
    <row r="520" spans="1:12" x14ac:dyDescent="0.2">
      <c r="A520" s="89" t="s">
        <v>768</v>
      </c>
      <c r="B520" s="87" t="s">
        <v>778</v>
      </c>
      <c r="C520" s="87">
        <v>2019</v>
      </c>
      <c r="D520" s="87">
        <v>12</v>
      </c>
      <c r="E520" s="87" t="s">
        <v>25</v>
      </c>
      <c r="F520" s="78">
        <v>641.31077315844186</v>
      </c>
      <c r="G520" s="78"/>
      <c r="H520" s="79" t="str">
        <f>IF(LEN(E520)&gt;3,E520,PROPER(IF(LEN(E520)=3,VLOOKUP(E520,EU!$A$2:$C$243,3,0),VLOOKUP(E520,EU!$B$2:$C$243,2,0))))</f>
        <v>Finland</v>
      </c>
      <c r="I520" s="80" t="str">
        <f>IF(VLOOKUP(H520,EU!$C$2:$E$243,3,0)="","non EU",VLOOKUP(H520,EU!$C$2:$E$243,3,0))</f>
        <v>EU</v>
      </c>
      <c r="J520" s="78">
        <f>IF(I520="EU",-(F520-F520/(1+VLOOKUP($H520,EU!$C$2:$G$243,5,0))),0)</f>
        <v>-58.300979378040211</v>
      </c>
      <c r="K520" s="58">
        <v>2019</v>
      </c>
      <c r="L520" s="90">
        <v>12</v>
      </c>
    </row>
    <row r="521" spans="1:12" x14ac:dyDescent="0.2">
      <c r="A521" s="89" t="s">
        <v>768</v>
      </c>
      <c r="B521" s="87" t="s">
        <v>778</v>
      </c>
      <c r="C521" s="87">
        <v>2019</v>
      </c>
      <c r="D521" s="87">
        <v>12</v>
      </c>
      <c r="E521" s="87" t="s">
        <v>499</v>
      </c>
      <c r="F521" s="78">
        <v>36.885224706693073</v>
      </c>
      <c r="G521" s="78"/>
      <c r="H521" s="79" t="str">
        <f>IF(LEN(E521)&gt;3,E521,PROPER(IF(LEN(E521)=3,VLOOKUP(E521,EU!$A$2:$C$243,3,0),VLOOKUP(E521,EU!$B$2:$C$243,2,0))))</f>
        <v>Netherlands</v>
      </c>
      <c r="I521" s="80" t="str">
        <f>IF(VLOOKUP(H521,EU!$C$2:$E$243,3,0)="","non EU",VLOOKUP(H521,EU!$C$2:$E$243,3,0))</f>
        <v>EU</v>
      </c>
      <c r="J521" s="78">
        <f>IF(I521="EU",-(F521-F521/(1+VLOOKUP($H521,EU!$C$2:$G$243,5,0))),0)</f>
        <v>-6.4015679243021033</v>
      </c>
      <c r="K521" s="58">
        <v>2019</v>
      </c>
      <c r="L521" s="90">
        <v>12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8383-14FF-4A08-A09E-E07645DFCE6F}">
  <dimension ref="A1:L30"/>
  <sheetViews>
    <sheetView showGridLines="0" tabSelected="1" workbookViewId="0">
      <selection activeCell="D21" sqref="D21"/>
    </sheetView>
  </sheetViews>
  <sheetFormatPr defaultColWidth="9.140625" defaultRowHeight="11.25" x14ac:dyDescent="0.2"/>
  <cols>
    <col min="1" max="1" width="13.7109375" style="19" bestFit="1" customWidth="1"/>
    <col min="2" max="2" width="12.140625" style="19" bestFit="1" customWidth="1"/>
    <col min="3" max="3" width="13.42578125" style="19" bestFit="1" customWidth="1"/>
    <col min="4" max="4" width="11.140625" style="19" bestFit="1" customWidth="1"/>
    <col min="5" max="5" width="10" style="19" bestFit="1" customWidth="1"/>
    <col min="6" max="6" width="9.7109375" style="19" bestFit="1" customWidth="1"/>
    <col min="7" max="7" width="10.28515625" style="19" bestFit="1" customWidth="1"/>
    <col min="8" max="9" width="9.140625" style="19"/>
    <col min="10" max="10" width="12.5703125" style="19" bestFit="1" customWidth="1"/>
    <col min="11" max="11" width="10" style="19" bestFit="1" customWidth="1"/>
    <col min="12" max="16384" width="9.140625" style="19"/>
  </cols>
  <sheetData>
    <row r="1" spans="1:12" x14ac:dyDescent="0.2">
      <c r="A1" s="88" t="str">
        <f>'Net Sale'!A1:O1</f>
        <v>ARGIX 4Q 2019</v>
      </c>
      <c r="B1" s="88"/>
      <c r="C1" s="88"/>
      <c r="D1" s="88"/>
      <c r="F1" s="22"/>
      <c r="G1" s="22"/>
      <c r="H1" s="22"/>
      <c r="I1" s="22"/>
      <c r="J1" s="22"/>
      <c r="K1" s="22"/>
      <c r="L1" s="22"/>
    </row>
    <row r="2" spans="1:12" x14ac:dyDescent="0.2">
      <c r="C2" s="20">
        <f>'Net Sale'!G3-C3</f>
        <v>0</v>
      </c>
      <c r="D2" s="20">
        <f>'Net Sale'!O3-D3</f>
        <v>0</v>
      </c>
      <c r="F2" s="22"/>
      <c r="G2" s="22"/>
      <c r="H2" s="22"/>
      <c r="I2" s="22"/>
      <c r="J2" s="22"/>
      <c r="K2" s="22"/>
      <c r="L2" s="22"/>
    </row>
    <row r="3" spans="1:12" x14ac:dyDescent="0.2">
      <c r="C3" s="61">
        <f>SUBTOTAL(9,C5:C999996)</f>
        <v>820873.33751513227</v>
      </c>
      <c r="D3" s="61">
        <f>SUBTOTAL(9,D5:D999996)</f>
        <v>-31395.811997156248</v>
      </c>
      <c r="F3" s="34"/>
      <c r="G3" s="34"/>
      <c r="H3" s="34"/>
      <c r="I3" s="22"/>
      <c r="J3" s="34"/>
      <c r="K3" s="34"/>
      <c r="L3" s="22"/>
    </row>
    <row r="4" spans="1:12" x14ac:dyDescent="0.2">
      <c r="A4" s="19" t="s">
        <v>746</v>
      </c>
      <c r="B4" s="19" t="s">
        <v>745</v>
      </c>
      <c r="C4" s="21" t="s">
        <v>0</v>
      </c>
      <c r="D4" s="21" t="s">
        <v>695</v>
      </c>
      <c r="E4" s="19" t="s">
        <v>762</v>
      </c>
      <c r="F4" s="22"/>
      <c r="G4" s="22"/>
      <c r="H4" s="22"/>
      <c r="I4" s="22"/>
      <c r="J4" s="35"/>
      <c r="K4" s="35"/>
      <c r="L4" s="22"/>
    </row>
    <row r="5" spans="1:12" x14ac:dyDescent="0.2">
      <c r="A5" s="22" t="s">
        <v>776</v>
      </c>
      <c r="B5" s="22" t="s">
        <v>53</v>
      </c>
      <c r="C5" s="23">
        <f>SUMIFS(DB!$F$4:$F$999609,DB!$H$4:$H$999609,Countries!$A5)</f>
        <v>107.76585630728405</v>
      </c>
      <c r="D5" s="23">
        <f>SUMIFS(DB!$J$4:$J$999609,DB!$H$4:$H$999609,Countries!$A5)</f>
        <v>-17.960976051214004</v>
      </c>
      <c r="E5" s="53">
        <f>IF(B5="EU",VLOOKUP(A5,EU!$C$2:$G$243,5,0),0)</f>
        <v>0.2</v>
      </c>
      <c r="F5" s="22"/>
      <c r="G5" s="33"/>
      <c r="H5" s="33"/>
      <c r="I5" s="22"/>
      <c r="J5" s="33"/>
      <c r="K5" s="33"/>
      <c r="L5" s="22"/>
    </row>
    <row r="6" spans="1:12" x14ac:dyDescent="0.2">
      <c r="A6" s="22" t="s">
        <v>750</v>
      </c>
      <c r="B6" s="22" t="s">
        <v>53</v>
      </c>
      <c r="C6" s="23">
        <f>SUMIFS(DB!$F$4:$F$999609,DB!$H$4:$H$999609,Countries!$A6)</f>
        <v>5339.6063683759457</v>
      </c>
      <c r="D6" s="23">
        <f>SUMIFS(DB!$J$4:$J$999609,DB!$H$4:$H$999609,Countries!$A6)</f>
        <v>-302.24186990807266</v>
      </c>
      <c r="E6" s="53">
        <f>IF(B6="EU",VLOOKUP(A6,EU!$C$2:$G$243,5,0),0)</f>
        <v>0.06</v>
      </c>
      <c r="F6" s="22"/>
      <c r="G6" s="33"/>
      <c r="H6" s="33"/>
      <c r="I6" s="22"/>
      <c r="J6" s="33"/>
      <c r="K6" s="33"/>
      <c r="L6" s="22"/>
    </row>
    <row r="7" spans="1:12" x14ac:dyDescent="0.2">
      <c r="A7" s="22" t="s">
        <v>774</v>
      </c>
      <c r="B7" s="22" t="s">
        <v>53</v>
      </c>
      <c r="C7" s="23">
        <f>SUMIFS(DB!$F$4:$F$999609,DB!$H$4:$H$999609,Countries!$A7)</f>
        <v>7.3749721099078878</v>
      </c>
      <c r="D7" s="23">
        <f>SUMIFS(DB!$J$4:$J$999609,DB!$H$4:$H$999609,Countries!$A7)</f>
        <v>-1.2291620183179812</v>
      </c>
      <c r="E7" s="53">
        <f>IF(B7="EU",VLOOKUP(A7,EU!$C$2:$G$243,5,0),0)</f>
        <v>0.2</v>
      </c>
      <c r="F7" s="22"/>
      <c r="G7" s="33"/>
      <c r="H7" s="33"/>
      <c r="I7" s="22"/>
      <c r="J7" s="33"/>
      <c r="K7" s="33"/>
      <c r="L7" s="22"/>
    </row>
    <row r="8" spans="1:12" x14ac:dyDescent="0.2">
      <c r="A8" s="22" t="s">
        <v>751</v>
      </c>
      <c r="B8" s="22" t="s">
        <v>53</v>
      </c>
      <c r="C8" s="23">
        <f>SUMIFS(DB!$F$4:$F$999609,DB!$H$4:$H$999609,Countries!$A8)</f>
        <v>-364.83793439118494</v>
      </c>
      <c r="D8" s="23">
        <f>SUMIFS(DB!$J$4:$J$999609,DB!$H$4:$H$999609,Countries!$A8)</f>
        <v>72.967586878237</v>
      </c>
      <c r="E8" s="53">
        <f>IF(B8="EU",VLOOKUP(A8,EU!$C$2:$G$243,5,0),0)</f>
        <v>0.25</v>
      </c>
      <c r="F8" s="22"/>
      <c r="G8" s="33"/>
      <c r="H8" s="33"/>
      <c r="I8" s="22"/>
      <c r="J8" s="33"/>
      <c r="K8" s="33"/>
      <c r="L8" s="22"/>
    </row>
    <row r="9" spans="1:12" x14ac:dyDescent="0.2">
      <c r="A9" s="22" t="s">
        <v>752</v>
      </c>
      <c r="B9" s="22" t="s">
        <v>53</v>
      </c>
      <c r="C9" s="23">
        <f>SUMIFS(DB!$F$4:$F$999609,DB!$H$4:$H$999609,Countries!$A9)</f>
        <v>10057.386979477415</v>
      </c>
      <c r="D9" s="23">
        <f>SUMIFS(DB!$J$4:$J$999609,DB!$H$4:$H$999609,Countries!$A9)</f>
        <v>-914.30790722521965</v>
      </c>
      <c r="E9" s="53">
        <f>IF(B9="EU",VLOOKUP(A9,EU!$C$2:$G$243,5,0),0)</f>
        <v>0.1</v>
      </c>
      <c r="F9" s="22"/>
      <c r="G9" s="33"/>
      <c r="H9" s="33"/>
      <c r="I9" s="22"/>
      <c r="J9" s="33"/>
      <c r="K9" s="33"/>
      <c r="L9" s="22"/>
    </row>
    <row r="10" spans="1:12" x14ac:dyDescent="0.2">
      <c r="A10" s="22" t="s">
        <v>558</v>
      </c>
      <c r="B10" s="22" t="s">
        <v>53</v>
      </c>
      <c r="C10" s="23">
        <f>SUMIFS(DB!$F$4:$F$999609,DB!$H$4:$H$999609,Countries!$A10)</f>
        <v>279385.25783364812</v>
      </c>
      <c r="D10" s="23">
        <f>SUMIFS(DB!$J$4:$J$999609,DB!$H$4:$H$999609,Countries!$A10)</f>
        <v>-5746.4156851190783</v>
      </c>
      <c r="E10" s="53">
        <f>IF(B10="EU",VLOOKUP(A10,EU!$C$2:$G$243,5,0),0)</f>
        <v>2.1000000000000001E-2</v>
      </c>
      <c r="F10" s="22"/>
      <c r="G10" s="33"/>
      <c r="H10" s="33"/>
      <c r="I10" s="22"/>
      <c r="J10" s="33"/>
      <c r="K10" s="33"/>
      <c r="L10" s="22"/>
    </row>
    <row r="11" spans="1:12" x14ac:dyDescent="0.2">
      <c r="A11" s="22" t="s">
        <v>771</v>
      </c>
      <c r="B11" s="22" t="s">
        <v>53</v>
      </c>
      <c r="C11" s="23">
        <f>SUMIFS(DB!$F$4:$F$999609,DB!$H$4:$H$999609,Countries!$A11)</f>
        <v>5036.6471719031215</v>
      </c>
      <c r="D11" s="23">
        <f>SUMIFS(DB!$J$4:$J$999609,DB!$H$4:$H$999609,Countries!$A11)</f>
        <v>-804.17055685848163</v>
      </c>
      <c r="E11" s="53">
        <f>IF(B11="EU",VLOOKUP(A11,EU!$C$2:$G$243,5,0),0)</f>
        <v>0.19</v>
      </c>
      <c r="F11" s="22"/>
      <c r="G11" s="22"/>
      <c r="H11" s="22"/>
      <c r="I11" s="22"/>
      <c r="J11" s="33"/>
      <c r="K11" s="33"/>
      <c r="L11" s="22"/>
    </row>
    <row r="12" spans="1:12" x14ac:dyDescent="0.2">
      <c r="A12" s="22" t="s">
        <v>753</v>
      </c>
      <c r="B12" s="22" t="s">
        <v>53</v>
      </c>
      <c r="C12" s="23">
        <f>SUMIFS(DB!$F$4:$F$999609,DB!$H$4:$H$999609,Countries!$A12)</f>
        <v>378089.79926840297</v>
      </c>
      <c r="D12" s="23">
        <f>SUMIFS(DB!$J$4:$J$999609,DB!$H$4:$H$999609,Countries!$A12)</f>
        <v>-14541.915356477046</v>
      </c>
      <c r="E12" s="53">
        <f>IF(B12="EU",VLOOKUP(A12,EU!$C$2:$G$243,5,0),0)</f>
        <v>0.04</v>
      </c>
      <c r="F12" s="22"/>
      <c r="G12" s="22"/>
      <c r="H12" s="22"/>
      <c r="I12" s="22"/>
      <c r="J12" s="33"/>
      <c r="K12" s="33"/>
      <c r="L12" s="22"/>
    </row>
    <row r="13" spans="1:12" x14ac:dyDescent="0.2">
      <c r="A13" s="22" t="s">
        <v>769</v>
      </c>
      <c r="B13" s="22" t="s">
        <v>53</v>
      </c>
      <c r="C13" s="23">
        <f>SUMIFS(DB!$F$4:$F$999609,DB!$H$4:$H$999609,Countries!$A13)</f>
        <v>204.86874294328996</v>
      </c>
      <c r="D13" s="23">
        <f>SUMIFS(DB!$J$4:$J$999609,DB!$H$4:$H$999609,Countries!$A13)</f>
        <v>-35.555732246356115</v>
      </c>
      <c r="E13" s="53">
        <f>IF(B13="EU",VLOOKUP(A13,EU!$C$2:$G$243,5,0),0)</f>
        <v>0.21</v>
      </c>
      <c r="F13" s="22"/>
      <c r="G13" s="33"/>
      <c r="H13" s="33"/>
      <c r="I13" s="22"/>
      <c r="J13" s="33"/>
      <c r="K13" s="33"/>
      <c r="L13" s="22"/>
    </row>
    <row r="14" spans="1:12" x14ac:dyDescent="0.2">
      <c r="A14" s="22" t="s">
        <v>760</v>
      </c>
      <c r="B14" s="22" t="s">
        <v>53</v>
      </c>
      <c r="C14" s="23">
        <f>SUMIFS(DB!$F$4:$F$999609,DB!$H$4:$H$999609,Countries!$A14)</f>
        <v>1080.9680439537283</v>
      </c>
      <c r="D14" s="23">
        <f>SUMIFS(DB!$J$4:$J$999609,DB!$H$4:$H$999609,Countries!$A14)</f>
        <v>-61.186870412475216</v>
      </c>
      <c r="E14" s="53">
        <f>IF(B14="EU",VLOOKUP(A14,EU!$C$2:$G$243,5,0),0)</f>
        <v>0.06</v>
      </c>
      <c r="F14" s="22"/>
      <c r="G14" s="22"/>
      <c r="H14" s="22"/>
      <c r="I14" s="22"/>
      <c r="J14" s="22"/>
      <c r="K14" s="22"/>
      <c r="L14" s="22"/>
    </row>
    <row r="15" spans="1:12" x14ac:dyDescent="0.2">
      <c r="A15" s="22" t="s">
        <v>754</v>
      </c>
      <c r="B15" s="22" t="s">
        <v>53</v>
      </c>
      <c r="C15" s="23">
        <f>SUMIFS(DB!$F$4:$F$999609,DB!$H$4:$H$999609,Countries!$A15)</f>
        <v>8502.4485574577429</v>
      </c>
      <c r="D15" s="23">
        <f>SUMIFS(DB!$J$4:$J$999609,DB!$H$4:$H$999609,Countries!$A15)</f>
        <v>-1475.6315678232438</v>
      </c>
      <c r="E15" s="53">
        <f>IF(B15="EU",VLOOKUP(A15,EU!$C$2:$G$243,5,0),0)</f>
        <v>0.21</v>
      </c>
    </row>
    <row r="16" spans="1:12" x14ac:dyDescent="0.2">
      <c r="A16" s="22" t="s">
        <v>755</v>
      </c>
      <c r="B16" s="22" t="s">
        <v>53</v>
      </c>
      <c r="C16" s="23">
        <f>SUMIFS(DB!$F$4:$F$999609,DB!$H$4:$H$999609,Countries!$A16)</f>
        <v>3809.4633927042323</v>
      </c>
      <c r="D16" s="23">
        <f>SUMIFS(DB!$J$4:$J$999609,DB!$H$4:$H$999609,Countries!$A16)</f>
        <v>-215.63000336061708</v>
      </c>
      <c r="E16" s="53">
        <f>IF(B16="EU",VLOOKUP(A16,EU!$C$2:$G$243,5,0),0)</f>
        <v>0.06</v>
      </c>
    </row>
    <row r="17" spans="1:5" x14ac:dyDescent="0.2">
      <c r="A17" s="22" t="s">
        <v>759</v>
      </c>
      <c r="B17" s="22" t="s">
        <v>53</v>
      </c>
      <c r="C17" s="23">
        <f>SUMIFS(DB!$F$4:$F$999609,DB!$H$4:$H$999609,Countries!$A17)</f>
        <v>44115.203379206185</v>
      </c>
      <c r="D17" s="23">
        <f>SUMIFS(DB!$J$4:$J$999609,DB!$H$4:$H$999609,Countries!$A17)</f>
        <v>-7352.5338965343644</v>
      </c>
      <c r="E17" s="53">
        <f>IF(B17="EU",VLOOKUP(A17,EU!$C$2:$G$243,5,0),0)</f>
        <v>0.2</v>
      </c>
    </row>
    <row r="18" spans="1:5" x14ac:dyDescent="0.2">
      <c r="A18" s="22" t="s">
        <v>775</v>
      </c>
      <c r="B18" s="22" t="s">
        <v>756</v>
      </c>
      <c r="C18" s="23">
        <f>SUMIFS(DB!$F$4:$F$999609,DB!$H$4:$H$999609,Countries!$A18)</f>
        <v>13458.082751172687</v>
      </c>
      <c r="D18" s="23">
        <f>SUMIFS(DB!$J$4:$J$999609,DB!$H$4:$H$999609,Countries!$A18)</f>
        <v>0</v>
      </c>
      <c r="E18" s="53">
        <f>IF(B18="EU",VLOOKUP(A18,EU!$C$2:$G$243,5,0),0)</f>
        <v>0</v>
      </c>
    </row>
    <row r="19" spans="1:5" x14ac:dyDescent="0.2">
      <c r="A19" s="22" t="s">
        <v>773</v>
      </c>
      <c r="B19" s="22" t="s">
        <v>756</v>
      </c>
      <c r="C19" s="23">
        <f>SUMIFS(DB!$F$4:$F$999609,DB!$H$4:$H$999609,Countries!$A19)</f>
        <v>26079.952526650693</v>
      </c>
      <c r="D19" s="23">
        <f>SUMIFS(DB!$J$4:$J$999609,DB!$H$4:$H$999609,Countries!$A19)</f>
        <v>0</v>
      </c>
      <c r="E19" s="53">
        <f>IF(B19="EU",VLOOKUP(A19,EU!$C$2:$G$243,5,0),0)</f>
        <v>0</v>
      </c>
    </row>
    <row r="20" spans="1:5" x14ac:dyDescent="0.2">
      <c r="A20" s="22" t="s">
        <v>777</v>
      </c>
      <c r="B20" s="22" t="s">
        <v>756</v>
      </c>
      <c r="C20" s="23">
        <f>SUMIFS(DB!$F$4:$F$999609,DB!$H$4:$H$999609,Countries!$A20)</f>
        <v>54.867402847854976</v>
      </c>
      <c r="D20" s="23">
        <f>SUMIFS(DB!$J$4:$J$999609,DB!$H$4:$H$999609,Countries!$A20)</f>
        <v>0</v>
      </c>
      <c r="E20" s="53">
        <f>IF(B20="EU",VLOOKUP(A20,EU!$C$2:$G$243,5,0),0)</f>
        <v>0</v>
      </c>
    </row>
    <row r="21" spans="1:5" x14ac:dyDescent="0.2">
      <c r="A21" s="22" t="s">
        <v>785</v>
      </c>
      <c r="B21" s="22" t="s">
        <v>756</v>
      </c>
      <c r="C21" s="23">
        <f>SUMIFS(DB!$F$4:$F$999609,DB!$H$4:$H$999609,Countries!$A21)</f>
        <v>1.7610515226680254</v>
      </c>
      <c r="D21" s="23">
        <f>SUMIFS(DB!$J$4:$J$999609,DB!$H$4:$H$999609,Countries!$A21)</f>
        <v>0</v>
      </c>
      <c r="E21" s="53">
        <f>IF(B21="EU",VLOOKUP(A21,EU!$C$2:$G$243,5,0),0)</f>
        <v>0</v>
      </c>
    </row>
    <row r="22" spans="1:5" x14ac:dyDescent="0.2">
      <c r="A22" s="22" t="s">
        <v>786</v>
      </c>
      <c r="B22" s="22" t="s">
        <v>756</v>
      </c>
      <c r="C22" s="23">
        <f>SUMIFS(DB!$F$4:$F$999609,DB!$H$4:$H$999609,Countries!$A22)</f>
        <v>221.43380658962226</v>
      </c>
      <c r="D22" s="23">
        <f>SUMIFS(DB!$J$4:$J$999609,DB!$H$4:$H$999609,Countries!$A22)</f>
        <v>0</v>
      </c>
      <c r="E22" s="53">
        <f>IF(B22="EU",VLOOKUP(A22,EU!$C$2:$G$243,5,0),0)</f>
        <v>0</v>
      </c>
    </row>
    <row r="23" spans="1:5" x14ac:dyDescent="0.2">
      <c r="A23" s="22" t="s">
        <v>770</v>
      </c>
      <c r="B23" s="22" t="s">
        <v>756</v>
      </c>
      <c r="C23" s="23">
        <f>SUMIFS(DB!$F$4:$F$999609,DB!$H$4:$H$999609,Countries!$A23)</f>
        <v>132.47592056989825</v>
      </c>
      <c r="D23" s="23">
        <f>SUMIFS(DB!$J$4:$J$999609,DB!$H$4:$H$999609,Countries!$A23)</f>
        <v>0</v>
      </c>
      <c r="E23" s="53">
        <f>IF(B23="EU",VLOOKUP(A23,EU!$C$2:$G$243,5,0),0)</f>
        <v>0</v>
      </c>
    </row>
    <row r="24" spans="1:5" x14ac:dyDescent="0.2">
      <c r="A24" s="22" t="s">
        <v>772</v>
      </c>
      <c r="B24" s="22" t="s">
        <v>756</v>
      </c>
      <c r="C24" s="23">
        <f>SUMIFS(DB!$F$4:$F$999609,DB!$H$4:$H$999609,Countries!$A24)</f>
        <v>14032.12888226589</v>
      </c>
      <c r="D24" s="23">
        <f>SUMIFS(DB!$J$4:$J$999609,DB!$H$4:$H$999609,Countries!$A24)</f>
        <v>0</v>
      </c>
      <c r="E24" s="53">
        <f>IF(B24="EU",VLOOKUP(A24,EU!$C$2:$G$243,5,0),0)</f>
        <v>0</v>
      </c>
    </row>
    <row r="25" spans="1:5" x14ac:dyDescent="0.2">
      <c r="A25" s="22" t="s">
        <v>757</v>
      </c>
      <c r="B25" s="22" t="s">
        <v>756</v>
      </c>
      <c r="C25" s="23">
        <f>SUMIFS(DB!$F$4:$F$999609,DB!$H$4:$H$999609,Countries!$A25)</f>
        <v>4668.3242153147639</v>
      </c>
      <c r="D25" s="23">
        <f>SUMIFS(DB!$J$4:$J$999609,DB!$H$4:$H$999609,Countries!$A25)</f>
        <v>0</v>
      </c>
      <c r="E25" s="53">
        <f>IF(B25="EU",VLOOKUP(A25,EU!$C$2:$G$243,5,0),0)</f>
        <v>0</v>
      </c>
    </row>
    <row r="26" spans="1:5" x14ac:dyDescent="0.2">
      <c r="A26" s="22" t="s">
        <v>787</v>
      </c>
      <c r="B26" s="22" t="s">
        <v>756</v>
      </c>
      <c r="C26" s="23">
        <f>SUMIFS(DB!$F$4:$F$999609,DB!$H$4:$H$999609,Countries!$A26)</f>
        <v>1331.0111146401866</v>
      </c>
      <c r="D26" s="23">
        <f>SUMIFS(DB!$J$4:$J$999609,DB!$H$4:$H$999609,Countries!$A26)</f>
        <v>0</v>
      </c>
      <c r="E26" s="53">
        <f>IF(B26="EU",VLOOKUP(A26,EU!$C$2:$G$243,5,0),0)</f>
        <v>0</v>
      </c>
    </row>
    <row r="27" spans="1:5" x14ac:dyDescent="0.2">
      <c r="A27" s="22" t="s">
        <v>761</v>
      </c>
      <c r="B27" s="22" t="s">
        <v>756</v>
      </c>
      <c r="C27" s="23">
        <f>SUMIFS(DB!$F$4:$F$999609,DB!$H$4:$H$999609,Countries!$A27)</f>
        <v>3389.1465657056533</v>
      </c>
      <c r="D27" s="23">
        <f>SUMIFS(DB!$J$4:$J$999609,DB!$H$4:$H$999609,Countries!$A27)</f>
        <v>0</v>
      </c>
      <c r="E27" s="53">
        <f>IF(B27="EU",VLOOKUP(A27,EU!$C$2:$G$243,5,0),0)</f>
        <v>0</v>
      </c>
    </row>
    <row r="28" spans="1:5" x14ac:dyDescent="0.2">
      <c r="A28" s="22" t="s">
        <v>758</v>
      </c>
      <c r="B28" s="22" t="s">
        <v>756</v>
      </c>
      <c r="C28" s="23">
        <f>SUMIFS(DB!$F$4:$F$999609,DB!$H$4:$H$999609,Countries!$A28)</f>
        <v>21916.09429766448</v>
      </c>
      <c r="D28" s="23">
        <f>SUMIFS(DB!$J$4:$J$999609,DB!$H$4:$H$999609,Countries!$A28)</f>
        <v>0</v>
      </c>
      <c r="E28" s="53">
        <f>IF(B28="EU",VLOOKUP(A28,EU!$C$2:$G$243,5,0),0)</f>
        <v>0</v>
      </c>
    </row>
    <row r="29" spans="1:5" x14ac:dyDescent="0.2">
      <c r="A29" s="22" t="s">
        <v>788</v>
      </c>
      <c r="B29" s="22" t="s">
        <v>756</v>
      </c>
      <c r="C29" s="23">
        <f>SUMIFS(DB!$F$4:$F$999609,DB!$H$4:$H$999609,Countries!$A29)</f>
        <v>293.10463072098815</v>
      </c>
      <c r="D29" s="23">
        <f>SUMIFS(DB!$J$4:$J$999609,DB!$H$4:$H$999609,Countries!$A29)</f>
        <v>0</v>
      </c>
      <c r="E29" s="53">
        <f>IF(B29="EU",VLOOKUP(A29,EU!$C$2:$G$243,5,0),0)</f>
        <v>0</v>
      </c>
    </row>
    <row r="30" spans="1:5" x14ac:dyDescent="0.2">
      <c r="A30" s="22" t="s">
        <v>789</v>
      </c>
      <c r="B30" s="22" t="s">
        <v>756</v>
      </c>
      <c r="C30" s="23">
        <f>SUMIFS(DB!$F$4:$F$999609,DB!$H$4:$H$999609,Countries!$A30)</f>
        <v>-76.998282631804955</v>
      </c>
      <c r="D30" s="23">
        <f>SUMIFS(DB!$J$4:$J$999609,DB!$H$4:$H$999609,Countries!$A30)</f>
        <v>0</v>
      </c>
      <c r="E30" s="53">
        <f>IF(B30="EU",VLOOKUP(A30,EU!$C$2:$G$243,5,0),0)</f>
        <v>0</v>
      </c>
    </row>
  </sheetData>
  <mergeCells count="1">
    <mergeCell ref="A1:D1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ColWidth="8.85546875" defaultRowHeight="11.25" x14ac:dyDescent="0.2"/>
  <cols>
    <col min="1" max="2" width="10.42578125" style="4" bestFit="1" customWidth="1"/>
    <col min="3" max="3" width="24.42578125" style="4" customWidth="1"/>
    <col min="4" max="4" width="7" style="4" bestFit="1" customWidth="1"/>
    <col min="5" max="5" width="8.28515625" style="4" bestFit="1" customWidth="1"/>
    <col min="6" max="6" width="8.28515625" style="4" customWidth="1"/>
    <col min="7" max="7" width="9.42578125" style="5" customWidth="1"/>
    <col min="8" max="8" width="5.42578125" style="4" bestFit="1" customWidth="1"/>
    <col min="9" max="16384" width="8.85546875" style="4"/>
  </cols>
  <sheetData>
    <row r="1" spans="1:11" s="3" customFormat="1" ht="21" x14ac:dyDescent="0.1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765</v>
      </c>
      <c r="G1" s="2" t="s">
        <v>33</v>
      </c>
      <c r="H1" s="1" t="s">
        <v>34</v>
      </c>
      <c r="I1" s="1" t="s">
        <v>766</v>
      </c>
      <c r="K1" s="3" t="s">
        <v>35</v>
      </c>
    </row>
    <row r="2" spans="1:11" x14ac:dyDescent="0.2">
      <c r="A2" s="41" t="s">
        <v>36</v>
      </c>
      <c r="B2" s="41" t="s">
        <v>37</v>
      </c>
      <c r="C2" s="41" t="s">
        <v>38</v>
      </c>
      <c r="D2" s="41">
        <v>533</v>
      </c>
      <c r="E2" s="41"/>
      <c r="F2" s="42"/>
      <c r="G2" s="42"/>
      <c r="H2" s="41"/>
      <c r="I2" s="41" t="str">
        <f t="shared" ref="I2:I65" si="0">A2</f>
        <v>ABW</v>
      </c>
      <c r="K2" s="4" t="s">
        <v>39</v>
      </c>
    </row>
    <row r="3" spans="1:11" x14ac:dyDescent="0.2">
      <c r="A3" s="41" t="s">
        <v>40</v>
      </c>
      <c r="B3" s="41" t="s">
        <v>41</v>
      </c>
      <c r="C3" s="41" t="s">
        <v>42</v>
      </c>
      <c r="D3" s="41">
        <v>4</v>
      </c>
      <c r="E3" s="41"/>
      <c r="F3" s="42"/>
      <c r="G3" s="42"/>
      <c r="H3" s="41"/>
      <c r="I3" s="41" t="str">
        <f t="shared" si="0"/>
        <v>AFG</v>
      </c>
      <c r="K3" s="4" t="s">
        <v>43</v>
      </c>
    </row>
    <row r="4" spans="1:11" x14ac:dyDescent="0.2">
      <c r="A4" s="41" t="s">
        <v>44</v>
      </c>
      <c r="B4" s="41" t="s">
        <v>45</v>
      </c>
      <c r="C4" s="41" t="s">
        <v>46</v>
      </c>
      <c r="D4" s="41">
        <v>24</v>
      </c>
      <c r="E4" s="41"/>
      <c r="F4" s="42"/>
      <c r="G4" s="42"/>
      <c r="H4" s="41"/>
      <c r="I4" s="41" t="str">
        <f t="shared" si="0"/>
        <v>AGO</v>
      </c>
    </row>
    <row r="5" spans="1:11" x14ac:dyDescent="0.2">
      <c r="A5" s="41" t="s">
        <v>47</v>
      </c>
      <c r="B5" s="41" t="s">
        <v>48</v>
      </c>
      <c r="C5" s="41" t="s">
        <v>49</v>
      </c>
      <c r="D5" s="41">
        <v>660</v>
      </c>
      <c r="E5" s="41"/>
      <c r="F5" s="42"/>
      <c r="G5" s="42"/>
      <c r="H5" s="41"/>
      <c r="I5" s="41" t="str">
        <f t="shared" si="0"/>
        <v>AIA</v>
      </c>
    </row>
    <row r="6" spans="1:11" x14ac:dyDescent="0.2">
      <c r="A6" s="41" t="s">
        <v>50</v>
      </c>
      <c r="B6" s="41" t="s">
        <v>51</v>
      </c>
      <c r="C6" s="41" t="s">
        <v>52</v>
      </c>
      <c r="D6" s="41">
        <v>248</v>
      </c>
      <c r="E6" s="41"/>
      <c r="F6" s="42"/>
      <c r="G6" s="42" t="s">
        <v>54</v>
      </c>
      <c r="H6" s="41"/>
      <c r="I6" s="41" t="str">
        <f t="shared" si="0"/>
        <v>ALA</v>
      </c>
    </row>
    <row r="7" spans="1:11" x14ac:dyDescent="0.2">
      <c r="A7" s="41" t="s">
        <v>55</v>
      </c>
      <c r="B7" s="41" t="s">
        <v>56</v>
      </c>
      <c r="C7" s="41" t="s">
        <v>57</v>
      </c>
      <c r="D7" s="41">
        <v>8</v>
      </c>
      <c r="E7" s="41"/>
      <c r="F7" s="42"/>
      <c r="G7" s="42" t="s">
        <v>54</v>
      </c>
      <c r="H7" s="41"/>
      <c r="I7" s="41" t="str">
        <f t="shared" si="0"/>
        <v>ALB</v>
      </c>
    </row>
    <row r="8" spans="1:11" x14ac:dyDescent="0.2">
      <c r="A8" s="41" t="s">
        <v>58</v>
      </c>
      <c r="B8" s="41" t="s">
        <v>59</v>
      </c>
      <c r="C8" s="41" t="s">
        <v>60</v>
      </c>
      <c r="D8" s="41">
        <v>20</v>
      </c>
      <c r="E8" s="41"/>
      <c r="F8" s="42"/>
      <c r="G8" s="42">
        <v>0</v>
      </c>
      <c r="H8" s="41"/>
      <c r="I8" s="41" t="str">
        <f t="shared" si="0"/>
        <v>AND</v>
      </c>
    </row>
    <row r="9" spans="1:11" x14ac:dyDescent="0.2">
      <c r="A9" s="41" t="s">
        <v>61</v>
      </c>
      <c r="B9" s="41" t="s">
        <v>62</v>
      </c>
      <c r="C9" s="41" t="s">
        <v>63</v>
      </c>
      <c r="D9" s="41">
        <v>530</v>
      </c>
      <c r="E9" s="41"/>
      <c r="F9" s="42"/>
      <c r="G9" s="42"/>
      <c r="H9" s="41"/>
      <c r="I9" s="41" t="str">
        <f t="shared" si="0"/>
        <v>ANT</v>
      </c>
    </row>
    <row r="10" spans="1:11" x14ac:dyDescent="0.2">
      <c r="A10" s="41" t="s">
        <v>64</v>
      </c>
      <c r="B10" s="41" t="s">
        <v>65</v>
      </c>
      <c r="C10" s="41" t="s">
        <v>66</v>
      </c>
      <c r="D10" s="41">
        <v>784</v>
      </c>
      <c r="E10" s="41"/>
      <c r="F10" s="42"/>
      <c r="G10" s="42"/>
      <c r="H10" s="41"/>
      <c r="I10" s="41" t="str">
        <f t="shared" si="0"/>
        <v>ARE</v>
      </c>
    </row>
    <row r="11" spans="1:11" x14ac:dyDescent="0.2">
      <c r="A11" s="41" t="s">
        <v>67</v>
      </c>
      <c r="B11" s="41" t="s">
        <v>68</v>
      </c>
      <c r="C11" s="41" t="s">
        <v>69</v>
      </c>
      <c r="D11" s="41">
        <v>32</v>
      </c>
      <c r="E11" s="41"/>
      <c r="F11" s="42"/>
      <c r="G11" s="42"/>
      <c r="H11" s="41"/>
      <c r="I11" s="41" t="str">
        <f t="shared" si="0"/>
        <v>ARG</v>
      </c>
    </row>
    <row r="12" spans="1:11" x14ac:dyDescent="0.2">
      <c r="A12" s="41" t="s">
        <v>70</v>
      </c>
      <c r="B12" s="41" t="s">
        <v>71</v>
      </c>
      <c r="C12" s="41" t="s">
        <v>72</v>
      </c>
      <c r="D12" s="41">
        <v>51</v>
      </c>
      <c r="E12" s="41"/>
      <c r="F12" s="42"/>
      <c r="G12" s="42"/>
      <c r="H12" s="41"/>
      <c r="I12" s="41" t="str">
        <f t="shared" si="0"/>
        <v>ARM</v>
      </c>
    </row>
    <row r="13" spans="1:11" x14ac:dyDescent="0.2">
      <c r="A13" s="41" t="s">
        <v>73</v>
      </c>
      <c r="B13" s="41" t="s">
        <v>74</v>
      </c>
      <c r="C13" s="41" t="s">
        <v>75</v>
      </c>
      <c r="D13" s="41">
        <v>16</v>
      </c>
      <c r="E13" s="41"/>
      <c r="F13" s="42"/>
      <c r="G13" s="42"/>
      <c r="H13" s="41"/>
      <c r="I13" s="41" t="str">
        <f t="shared" si="0"/>
        <v>ASM</v>
      </c>
    </row>
    <row r="14" spans="1:11" x14ac:dyDescent="0.2">
      <c r="A14" s="41" t="s">
        <v>76</v>
      </c>
      <c r="B14" s="41" t="s">
        <v>77</v>
      </c>
      <c r="C14" s="41" t="s">
        <v>78</v>
      </c>
      <c r="D14" s="41">
        <v>10</v>
      </c>
      <c r="E14" s="41"/>
      <c r="F14" s="42"/>
      <c r="G14" s="42"/>
      <c r="H14" s="41"/>
      <c r="I14" s="41" t="str">
        <f t="shared" si="0"/>
        <v>ATA</v>
      </c>
    </row>
    <row r="15" spans="1:11" x14ac:dyDescent="0.2">
      <c r="A15" s="41" t="s">
        <v>79</v>
      </c>
      <c r="B15" s="41" t="s">
        <v>80</v>
      </c>
      <c r="C15" s="41" t="s">
        <v>81</v>
      </c>
      <c r="D15" s="41">
        <v>260</v>
      </c>
      <c r="E15" s="41"/>
      <c r="F15" s="42"/>
      <c r="G15" s="42"/>
      <c r="H15" s="41"/>
      <c r="I15" s="41" t="str">
        <f t="shared" si="0"/>
        <v>ATF</v>
      </c>
    </row>
    <row r="16" spans="1:11" x14ac:dyDescent="0.2">
      <c r="A16" s="41" t="s">
        <v>82</v>
      </c>
      <c r="B16" s="41" t="s">
        <v>83</v>
      </c>
      <c r="C16" s="41" t="s">
        <v>84</v>
      </c>
      <c r="D16" s="41">
        <v>28</v>
      </c>
      <c r="E16" s="41"/>
      <c r="F16" s="42"/>
      <c r="G16" s="42"/>
      <c r="H16" s="43"/>
      <c r="I16" s="41" t="str">
        <f t="shared" si="0"/>
        <v>ATG</v>
      </c>
    </row>
    <row r="17" spans="1:9" x14ac:dyDescent="0.2">
      <c r="A17" s="41" t="s">
        <v>85</v>
      </c>
      <c r="B17" s="41" t="s">
        <v>86</v>
      </c>
      <c r="C17" s="41" t="s">
        <v>87</v>
      </c>
      <c r="D17" s="41">
        <v>36</v>
      </c>
      <c r="E17" s="41"/>
      <c r="F17" s="42"/>
      <c r="G17" s="42"/>
      <c r="H17" s="41"/>
      <c r="I17" s="41" t="str">
        <f t="shared" si="0"/>
        <v>AUS</v>
      </c>
    </row>
    <row r="18" spans="1:9" x14ac:dyDescent="0.2">
      <c r="A18" s="41" t="s">
        <v>4</v>
      </c>
      <c r="B18" s="41" t="s">
        <v>24</v>
      </c>
      <c r="C18" s="41" t="s">
        <v>88</v>
      </c>
      <c r="D18" s="41">
        <v>40</v>
      </c>
      <c r="E18" s="41" t="s">
        <v>53</v>
      </c>
      <c r="F18" s="42"/>
      <c r="G18" s="42">
        <v>0.2</v>
      </c>
      <c r="H18" s="41"/>
      <c r="I18" s="41" t="str">
        <f t="shared" si="0"/>
        <v>AUT</v>
      </c>
    </row>
    <row r="19" spans="1:9" x14ac:dyDescent="0.2">
      <c r="A19" s="41" t="s">
        <v>89</v>
      </c>
      <c r="B19" s="41" t="s">
        <v>90</v>
      </c>
      <c r="C19" s="41" t="s">
        <v>91</v>
      </c>
      <c r="D19" s="41">
        <v>31</v>
      </c>
      <c r="E19" s="41"/>
      <c r="F19" s="42"/>
      <c r="G19" s="42"/>
      <c r="H19" s="41"/>
      <c r="I19" s="41" t="str">
        <f t="shared" si="0"/>
        <v>AZE</v>
      </c>
    </row>
    <row r="20" spans="1:9" x14ac:dyDescent="0.2">
      <c r="A20" s="41" t="s">
        <v>92</v>
      </c>
      <c r="B20" s="41" t="s">
        <v>93</v>
      </c>
      <c r="C20" s="41" t="s">
        <v>94</v>
      </c>
      <c r="D20" s="41">
        <v>108</v>
      </c>
      <c r="E20" s="41"/>
      <c r="F20" s="42"/>
      <c r="G20" s="42"/>
      <c r="H20" s="41"/>
      <c r="I20" s="41" t="str">
        <f t="shared" si="0"/>
        <v>BDI</v>
      </c>
    </row>
    <row r="21" spans="1:9" x14ac:dyDescent="0.2">
      <c r="A21" s="44" t="s">
        <v>5</v>
      </c>
      <c r="B21" s="44" t="s">
        <v>14</v>
      </c>
      <c r="C21" s="44" t="s">
        <v>95</v>
      </c>
      <c r="D21" s="44">
        <v>56</v>
      </c>
      <c r="E21" s="44" t="s">
        <v>53</v>
      </c>
      <c r="F21" s="45"/>
      <c r="G21" s="45">
        <v>0.06</v>
      </c>
      <c r="H21" s="44"/>
      <c r="I21" s="44" t="str">
        <f t="shared" si="0"/>
        <v>BEL</v>
      </c>
    </row>
    <row r="22" spans="1:9" x14ac:dyDescent="0.2">
      <c r="A22" s="41" t="s">
        <v>96</v>
      </c>
      <c r="B22" s="41" t="s">
        <v>97</v>
      </c>
      <c r="C22" s="41" t="s">
        <v>98</v>
      </c>
      <c r="D22" s="41">
        <v>204</v>
      </c>
      <c r="E22" s="41"/>
      <c r="F22" s="42"/>
      <c r="G22" s="42"/>
      <c r="H22" s="41"/>
      <c r="I22" s="41" t="str">
        <f t="shared" si="0"/>
        <v>BEN</v>
      </c>
    </row>
    <row r="23" spans="1:9" x14ac:dyDescent="0.2">
      <c r="A23" s="41" t="s">
        <v>99</v>
      </c>
      <c r="B23" s="41" t="s">
        <v>100</v>
      </c>
      <c r="C23" s="41" t="s">
        <v>101</v>
      </c>
      <c r="D23" s="41">
        <v>854</v>
      </c>
      <c r="E23" s="41"/>
      <c r="F23" s="42"/>
      <c r="G23" s="42"/>
      <c r="H23" s="41"/>
      <c r="I23" s="41" t="str">
        <f t="shared" si="0"/>
        <v>BFA</v>
      </c>
    </row>
    <row r="24" spans="1:9" x14ac:dyDescent="0.2">
      <c r="A24" s="41" t="s">
        <v>102</v>
      </c>
      <c r="B24" s="41" t="s">
        <v>103</v>
      </c>
      <c r="C24" s="41" t="s">
        <v>104</v>
      </c>
      <c r="D24" s="41">
        <v>50</v>
      </c>
      <c r="E24" s="41"/>
      <c r="F24" s="42"/>
      <c r="G24" s="42"/>
      <c r="H24" s="41"/>
      <c r="I24" s="41" t="str">
        <f t="shared" si="0"/>
        <v>BGD</v>
      </c>
    </row>
    <row r="25" spans="1:9" x14ac:dyDescent="0.2">
      <c r="A25" s="41" t="s">
        <v>105</v>
      </c>
      <c r="B25" s="41" t="s">
        <v>15</v>
      </c>
      <c r="C25" s="41" t="s">
        <v>106</v>
      </c>
      <c r="D25" s="41">
        <v>100</v>
      </c>
      <c r="E25" s="41" t="s">
        <v>53</v>
      </c>
      <c r="F25" s="42"/>
      <c r="G25" s="42">
        <v>0.2</v>
      </c>
      <c r="H25" s="41"/>
      <c r="I25" s="41" t="str">
        <f t="shared" si="0"/>
        <v>BGR</v>
      </c>
    </row>
    <row r="26" spans="1:9" x14ac:dyDescent="0.2">
      <c r="A26" s="41" t="s">
        <v>107</v>
      </c>
      <c r="B26" s="41" t="s">
        <v>108</v>
      </c>
      <c r="C26" s="41" t="s">
        <v>109</v>
      </c>
      <c r="D26" s="41">
        <v>48</v>
      </c>
      <c r="E26" s="41"/>
      <c r="F26" s="42"/>
      <c r="G26" s="42"/>
      <c r="H26" s="41"/>
      <c r="I26" s="41" t="str">
        <f t="shared" si="0"/>
        <v>BHR</v>
      </c>
    </row>
    <row r="27" spans="1:9" x14ac:dyDescent="0.2">
      <c r="A27" s="41" t="s">
        <v>110</v>
      </c>
      <c r="B27" s="41" t="s">
        <v>111</v>
      </c>
      <c r="C27" s="41" t="s">
        <v>112</v>
      </c>
      <c r="D27" s="41">
        <v>44</v>
      </c>
      <c r="E27" s="41"/>
      <c r="F27" s="42"/>
      <c r="G27" s="42"/>
      <c r="H27" s="41"/>
      <c r="I27" s="41" t="str">
        <f t="shared" si="0"/>
        <v>BHS</v>
      </c>
    </row>
    <row r="28" spans="1:9" x14ac:dyDescent="0.2">
      <c r="A28" s="41" t="s">
        <v>113</v>
      </c>
      <c r="B28" s="41" t="s">
        <v>114</v>
      </c>
      <c r="C28" s="41" t="s">
        <v>115</v>
      </c>
      <c r="D28" s="41">
        <v>70</v>
      </c>
      <c r="E28" s="41"/>
      <c r="F28" s="42"/>
      <c r="G28" s="42" t="s">
        <v>54</v>
      </c>
      <c r="H28" s="41"/>
      <c r="I28" s="41" t="str">
        <f t="shared" si="0"/>
        <v>BIH</v>
      </c>
    </row>
    <row r="29" spans="1:9" x14ac:dyDescent="0.2">
      <c r="A29" s="41" t="s">
        <v>116</v>
      </c>
      <c r="B29" s="41" t="s">
        <v>117</v>
      </c>
      <c r="C29" s="41" t="s">
        <v>118</v>
      </c>
      <c r="D29" s="41">
        <v>112</v>
      </c>
      <c r="E29" s="41"/>
      <c r="F29" s="42"/>
      <c r="G29" s="42" t="s">
        <v>54</v>
      </c>
      <c r="H29" s="41"/>
      <c r="I29" s="41" t="str">
        <f t="shared" si="0"/>
        <v>BLR</v>
      </c>
    </row>
    <row r="30" spans="1:9" x14ac:dyDescent="0.2">
      <c r="A30" s="41" t="s">
        <v>119</v>
      </c>
      <c r="B30" s="41" t="s">
        <v>120</v>
      </c>
      <c r="C30" s="41" t="s">
        <v>121</v>
      </c>
      <c r="D30" s="41">
        <v>84</v>
      </c>
      <c r="E30" s="41"/>
      <c r="F30" s="42"/>
      <c r="G30" s="42"/>
      <c r="H30" s="41"/>
      <c r="I30" s="41" t="str">
        <f t="shared" si="0"/>
        <v>BLZ</v>
      </c>
    </row>
    <row r="31" spans="1:9" x14ac:dyDescent="0.2">
      <c r="A31" s="41" t="s">
        <v>122</v>
      </c>
      <c r="B31" s="41" t="s">
        <v>123</v>
      </c>
      <c r="C31" s="41" t="s">
        <v>124</v>
      </c>
      <c r="D31" s="41">
        <v>60</v>
      </c>
      <c r="E31" s="41"/>
      <c r="F31" s="42"/>
      <c r="G31" s="42"/>
      <c r="H31" s="41"/>
      <c r="I31" s="41" t="str">
        <f t="shared" si="0"/>
        <v>BMU</v>
      </c>
    </row>
    <row r="32" spans="1:9" x14ac:dyDescent="0.2">
      <c r="A32" s="41" t="s">
        <v>125</v>
      </c>
      <c r="B32" s="41" t="s">
        <v>126</v>
      </c>
      <c r="C32" s="41" t="s">
        <v>127</v>
      </c>
      <c r="D32" s="41">
        <v>68</v>
      </c>
      <c r="E32" s="41"/>
      <c r="F32" s="42"/>
      <c r="G32" s="42"/>
      <c r="H32" s="41"/>
      <c r="I32" s="41" t="str">
        <f t="shared" si="0"/>
        <v>BOL</v>
      </c>
    </row>
    <row r="33" spans="1:9" x14ac:dyDescent="0.2">
      <c r="A33" s="41" t="s">
        <v>128</v>
      </c>
      <c r="B33" s="41" t="s">
        <v>129</v>
      </c>
      <c r="C33" s="41" t="s">
        <v>130</v>
      </c>
      <c r="D33" s="41">
        <v>76</v>
      </c>
      <c r="E33" s="41"/>
      <c r="F33" s="42"/>
      <c r="G33" s="42"/>
      <c r="H33" s="41"/>
      <c r="I33" s="41" t="str">
        <f t="shared" si="0"/>
        <v>BRA</v>
      </c>
    </row>
    <row r="34" spans="1:9" x14ac:dyDescent="0.2">
      <c r="A34" s="41" t="s">
        <v>131</v>
      </c>
      <c r="B34" s="41" t="s">
        <v>132</v>
      </c>
      <c r="C34" s="41" t="s">
        <v>133</v>
      </c>
      <c r="D34" s="41">
        <v>52</v>
      </c>
      <c r="E34" s="41"/>
      <c r="F34" s="42"/>
      <c r="G34" s="42"/>
      <c r="H34" s="41"/>
      <c r="I34" s="41" t="str">
        <f t="shared" si="0"/>
        <v>BRB</v>
      </c>
    </row>
    <row r="35" spans="1:9" x14ac:dyDescent="0.2">
      <c r="A35" s="41" t="s">
        <v>134</v>
      </c>
      <c r="B35" s="41" t="s">
        <v>135</v>
      </c>
      <c r="C35" s="41" t="s">
        <v>136</v>
      </c>
      <c r="D35" s="41">
        <v>96</v>
      </c>
      <c r="E35" s="41"/>
      <c r="F35" s="42"/>
      <c r="G35" s="42"/>
      <c r="H35" s="41"/>
      <c r="I35" s="41" t="str">
        <f t="shared" si="0"/>
        <v>BRN</v>
      </c>
    </row>
    <row r="36" spans="1:9" x14ac:dyDescent="0.2">
      <c r="A36" s="41" t="s">
        <v>137</v>
      </c>
      <c r="B36" s="41" t="s">
        <v>138</v>
      </c>
      <c r="C36" s="41" t="s">
        <v>139</v>
      </c>
      <c r="D36" s="41">
        <v>64</v>
      </c>
      <c r="E36" s="41"/>
      <c r="F36" s="42"/>
      <c r="G36" s="42"/>
      <c r="H36" s="41"/>
      <c r="I36" s="41" t="str">
        <f t="shared" si="0"/>
        <v>BTN</v>
      </c>
    </row>
    <row r="37" spans="1:9" x14ac:dyDescent="0.2">
      <c r="A37" s="41" t="s">
        <v>140</v>
      </c>
      <c r="B37" s="41" t="s">
        <v>141</v>
      </c>
      <c r="C37" s="41" t="s">
        <v>142</v>
      </c>
      <c r="D37" s="41">
        <v>74</v>
      </c>
      <c r="E37" s="41"/>
      <c r="F37" s="42"/>
      <c r="G37" s="42"/>
      <c r="H37" s="41"/>
      <c r="I37" s="41" t="str">
        <f t="shared" si="0"/>
        <v>BVT</v>
      </c>
    </row>
    <row r="38" spans="1:9" x14ac:dyDescent="0.2">
      <c r="A38" s="41" t="s">
        <v>143</v>
      </c>
      <c r="B38" s="41" t="s">
        <v>144</v>
      </c>
      <c r="C38" s="41" t="s">
        <v>145</v>
      </c>
      <c r="D38" s="41">
        <v>72</v>
      </c>
      <c r="E38" s="41"/>
      <c r="F38" s="42"/>
      <c r="G38" s="42"/>
      <c r="H38" s="41"/>
      <c r="I38" s="41" t="str">
        <f t="shared" si="0"/>
        <v>BWA</v>
      </c>
    </row>
    <row r="39" spans="1:9" x14ac:dyDescent="0.2">
      <c r="A39" s="41" t="s">
        <v>146</v>
      </c>
      <c r="B39" s="41" t="s">
        <v>147</v>
      </c>
      <c r="C39" s="41" t="s">
        <v>148</v>
      </c>
      <c r="D39" s="41">
        <v>140</v>
      </c>
      <c r="E39" s="41"/>
      <c r="F39" s="42"/>
      <c r="G39" s="42"/>
      <c r="H39" s="41"/>
      <c r="I39" s="41" t="str">
        <f t="shared" si="0"/>
        <v>CAF</v>
      </c>
    </row>
    <row r="40" spans="1:9" x14ac:dyDescent="0.2">
      <c r="A40" s="41" t="s">
        <v>149</v>
      </c>
      <c r="B40" s="41" t="s">
        <v>150</v>
      </c>
      <c r="C40" s="41" t="s">
        <v>151</v>
      </c>
      <c r="D40" s="41">
        <v>124</v>
      </c>
      <c r="E40" s="41"/>
      <c r="F40" s="42"/>
      <c r="G40" s="42"/>
      <c r="H40" s="41"/>
      <c r="I40" s="41" t="str">
        <f t="shared" si="0"/>
        <v>CAN</v>
      </c>
    </row>
    <row r="41" spans="1:9" x14ac:dyDescent="0.2">
      <c r="A41" s="41" t="s">
        <v>152</v>
      </c>
      <c r="B41" s="41" t="s">
        <v>153</v>
      </c>
      <c r="C41" s="41" t="s">
        <v>154</v>
      </c>
      <c r="D41" s="41">
        <v>166</v>
      </c>
      <c r="E41" s="41"/>
      <c r="F41" s="42"/>
      <c r="G41" s="42"/>
      <c r="H41" s="41"/>
      <c r="I41" s="41" t="str">
        <f t="shared" si="0"/>
        <v>CCK</v>
      </c>
    </row>
    <row r="42" spans="1:9" x14ac:dyDescent="0.2">
      <c r="A42" s="41" t="s">
        <v>1</v>
      </c>
      <c r="B42" s="41" t="s">
        <v>16</v>
      </c>
      <c r="C42" s="41" t="s">
        <v>155</v>
      </c>
      <c r="D42" s="41">
        <v>756</v>
      </c>
      <c r="E42" s="41"/>
      <c r="F42" s="42"/>
      <c r="G42" s="42">
        <v>2.5000000000000001E-2</v>
      </c>
      <c r="H42" s="41"/>
      <c r="I42" s="41" t="str">
        <f t="shared" si="0"/>
        <v>CHE</v>
      </c>
    </row>
    <row r="43" spans="1:9" x14ac:dyDescent="0.2">
      <c r="A43" s="41" t="s">
        <v>156</v>
      </c>
      <c r="B43" s="41" t="s">
        <v>157</v>
      </c>
      <c r="C43" s="41" t="s">
        <v>158</v>
      </c>
      <c r="D43" s="41">
        <v>152</v>
      </c>
      <c r="E43" s="41"/>
      <c r="F43" s="42"/>
      <c r="G43" s="42"/>
      <c r="H43" s="41"/>
      <c r="I43" s="41" t="str">
        <f t="shared" si="0"/>
        <v>CHL</v>
      </c>
    </row>
    <row r="44" spans="1:9" x14ac:dyDescent="0.2">
      <c r="A44" s="41" t="s">
        <v>159</v>
      </c>
      <c r="B44" s="41" t="s">
        <v>160</v>
      </c>
      <c r="C44" s="41" t="s">
        <v>161</v>
      </c>
      <c r="D44" s="41">
        <v>156</v>
      </c>
      <c r="E44" s="41"/>
      <c r="F44" s="42"/>
      <c r="G44" s="42"/>
      <c r="H44" s="41"/>
      <c r="I44" s="41" t="str">
        <f t="shared" si="0"/>
        <v>CHN</v>
      </c>
    </row>
    <row r="45" spans="1:9" x14ac:dyDescent="0.2">
      <c r="A45" s="41" t="s">
        <v>162</v>
      </c>
      <c r="B45" s="41" t="s">
        <v>163</v>
      </c>
      <c r="C45" s="41" t="s">
        <v>164</v>
      </c>
      <c r="D45" s="41">
        <v>384</v>
      </c>
      <c r="E45" s="41"/>
      <c r="F45" s="42"/>
      <c r="G45" s="42"/>
      <c r="H45" s="41"/>
      <c r="I45" s="41" t="str">
        <f t="shared" si="0"/>
        <v>CIV</v>
      </c>
    </row>
    <row r="46" spans="1:9" x14ac:dyDescent="0.2">
      <c r="A46" s="41" t="s">
        <v>165</v>
      </c>
      <c r="B46" s="41" t="s">
        <v>166</v>
      </c>
      <c r="C46" s="41" t="s">
        <v>167</v>
      </c>
      <c r="D46" s="41">
        <v>120</v>
      </c>
      <c r="E46" s="41"/>
      <c r="F46" s="42"/>
      <c r="G46" s="42"/>
      <c r="H46" s="41"/>
      <c r="I46" s="41" t="str">
        <f t="shared" si="0"/>
        <v>CMR</v>
      </c>
    </row>
    <row r="47" spans="1:9" x14ac:dyDescent="0.2">
      <c r="A47" s="41" t="s">
        <v>168</v>
      </c>
      <c r="B47" s="41" t="s">
        <v>169</v>
      </c>
      <c r="C47" s="41" t="s">
        <v>170</v>
      </c>
      <c r="D47" s="41">
        <v>180</v>
      </c>
      <c r="E47" s="41"/>
      <c r="F47" s="42"/>
      <c r="G47" s="42"/>
      <c r="H47" s="41"/>
      <c r="I47" s="41" t="str">
        <f t="shared" si="0"/>
        <v>COD</v>
      </c>
    </row>
    <row r="48" spans="1:9" x14ac:dyDescent="0.2">
      <c r="A48" s="41" t="s">
        <v>171</v>
      </c>
      <c r="B48" s="41" t="s">
        <v>172</v>
      </c>
      <c r="C48" s="41" t="s">
        <v>173</v>
      </c>
      <c r="D48" s="41">
        <v>178</v>
      </c>
      <c r="E48" s="41"/>
      <c r="F48" s="42"/>
      <c r="G48" s="42"/>
      <c r="H48" s="41"/>
      <c r="I48" s="41" t="str">
        <f t="shared" si="0"/>
        <v>COG</v>
      </c>
    </row>
    <row r="49" spans="1:9" x14ac:dyDescent="0.2">
      <c r="A49" s="41" t="s">
        <v>174</v>
      </c>
      <c r="B49" s="41" t="s">
        <v>175</v>
      </c>
      <c r="C49" s="41" t="s">
        <v>176</v>
      </c>
      <c r="D49" s="41">
        <v>184</v>
      </c>
      <c r="E49" s="41"/>
      <c r="F49" s="42"/>
      <c r="G49" s="42"/>
      <c r="H49" s="41"/>
      <c r="I49" s="41" t="str">
        <f t="shared" si="0"/>
        <v>COK</v>
      </c>
    </row>
    <row r="50" spans="1:9" x14ac:dyDescent="0.2">
      <c r="A50" s="41" t="s">
        <v>177</v>
      </c>
      <c r="B50" s="41" t="s">
        <v>178</v>
      </c>
      <c r="C50" s="41" t="s">
        <v>179</v>
      </c>
      <c r="D50" s="41">
        <v>170</v>
      </c>
      <c r="E50" s="41"/>
      <c r="F50" s="42"/>
      <c r="G50" s="42"/>
      <c r="H50" s="41"/>
      <c r="I50" s="41" t="str">
        <f t="shared" si="0"/>
        <v>COL</v>
      </c>
    </row>
    <row r="51" spans="1:9" x14ac:dyDescent="0.2">
      <c r="A51" s="41" t="s">
        <v>180</v>
      </c>
      <c r="B51" s="41" t="s">
        <v>181</v>
      </c>
      <c r="C51" s="41" t="s">
        <v>182</v>
      </c>
      <c r="D51" s="41">
        <v>174</v>
      </c>
      <c r="E51" s="41"/>
      <c r="F51" s="42"/>
      <c r="G51" s="42"/>
      <c r="H51" s="41"/>
      <c r="I51" s="41" t="str">
        <f t="shared" si="0"/>
        <v>COM</v>
      </c>
    </row>
    <row r="52" spans="1:9" x14ac:dyDescent="0.2">
      <c r="A52" s="41" t="s">
        <v>183</v>
      </c>
      <c r="B52" s="41" t="s">
        <v>184</v>
      </c>
      <c r="C52" s="41" t="s">
        <v>185</v>
      </c>
      <c r="D52" s="41">
        <v>132</v>
      </c>
      <c r="E52" s="41"/>
      <c r="F52" s="42"/>
      <c r="G52" s="42"/>
      <c r="H52" s="41"/>
      <c r="I52" s="41" t="str">
        <f t="shared" si="0"/>
        <v>CPV</v>
      </c>
    </row>
    <row r="53" spans="1:9" x14ac:dyDescent="0.2">
      <c r="A53" s="41" t="s">
        <v>186</v>
      </c>
      <c r="B53" s="41" t="s">
        <v>187</v>
      </c>
      <c r="C53" s="41" t="s">
        <v>188</v>
      </c>
      <c r="D53" s="41">
        <v>188</v>
      </c>
      <c r="E53" s="41"/>
      <c r="F53" s="42"/>
      <c r="G53" s="42"/>
      <c r="H53" s="41"/>
      <c r="I53" s="41" t="str">
        <f t="shared" si="0"/>
        <v>CRI</v>
      </c>
    </row>
    <row r="54" spans="1:9" x14ac:dyDescent="0.2">
      <c r="A54" s="41" t="s">
        <v>189</v>
      </c>
      <c r="B54" s="41" t="s">
        <v>190</v>
      </c>
      <c r="C54" s="41" t="s">
        <v>191</v>
      </c>
      <c r="D54" s="41">
        <v>192</v>
      </c>
      <c r="E54" s="41"/>
      <c r="F54" s="42"/>
      <c r="G54" s="42"/>
      <c r="H54" s="41"/>
      <c r="I54" s="41" t="str">
        <f t="shared" si="0"/>
        <v>CUB</v>
      </c>
    </row>
    <row r="55" spans="1:9" x14ac:dyDescent="0.2">
      <c r="A55" s="41" t="s">
        <v>192</v>
      </c>
      <c r="B55" s="41" t="s">
        <v>193</v>
      </c>
      <c r="C55" s="41" t="s">
        <v>194</v>
      </c>
      <c r="D55" s="41">
        <v>162</v>
      </c>
      <c r="E55" s="41"/>
      <c r="F55" s="42"/>
      <c r="G55" s="42"/>
      <c r="H55" s="41"/>
      <c r="I55" s="41" t="str">
        <f t="shared" si="0"/>
        <v>CXR</v>
      </c>
    </row>
    <row r="56" spans="1:9" x14ac:dyDescent="0.2">
      <c r="A56" s="41" t="s">
        <v>195</v>
      </c>
      <c r="B56" s="41" t="s">
        <v>196</v>
      </c>
      <c r="C56" s="41" t="s">
        <v>197</v>
      </c>
      <c r="D56" s="41">
        <v>136</v>
      </c>
      <c r="E56" s="41"/>
      <c r="F56" s="42"/>
      <c r="G56" s="42"/>
      <c r="H56" s="41"/>
      <c r="I56" s="41" t="str">
        <f t="shared" si="0"/>
        <v>CYM</v>
      </c>
    </row>
    <row r="57" spans="1:9" x14ac:dyDescent="0.2">
      <c r="A57" s="41" t="s">
        <v>198</v>
      </c>
      <c r="B57" s="41" t="s">
        <v>199</v>
      </c>
      <c r="C57" s="41" t="s">
        <v>200</v>
      </c>
      <c r="D57" s="41">
        <v>196</v>
      </c>
      <c r="E57" s="41" t="s">
        <v>53</v>
      </c>
      <c r="F57" s="42"/>
      <c r="G57" s="42">
        <v>0.19</v>
      </c>
      <c r="H57" s="41"/>
      <c r="I57" s="41" t="str">
        <f t="shared" si="0"/>
        <v>CYP</v>
      </c>
    </row>
    <row r="58" spans="1:9" x14ac:dyDescent="0.2">
      <c r="A58" s="44" t="s">
        <v>201</v>
      </c>
      <c r="B58" s="44" t="s">
        <v>202</v>
      </c>
      <c r="C58" s="44" t="s">
        <v>203</v>
      </c>
      <c r="D58" s="44">
        <v>203</v>
      </c>
      <c r="E58" s="44" t="s">
        <v>53</v>
      </c>
      <c r="F58" s="45">
        <v>0.21</v>
      </c>
      <c r="G58" s="45">
        <v>0.1</v>
      </c>
      <c r="H58" s="44"/>
      <c r="I58" s="41" t="str">
        <f t="shared" si="0"/>
        <v>CZE</v>
      </c>
    </row>
    <row r="59" spans="1:9" x14ac:dyDescent="0.2">
      <c r="A59" s="41" t="s">
        <v>13</v>
      </c>
      <c r="B59" s="41" t="s">
        <v>204</v>
      </c>
      <c r="C59" s="41" t="s">
        <v>205</v>
      </c>
      <c r="D59" s="41">
        <v>276</v>
      </c>
      <c r="E59" s="41" t="s">
        <v>53</v>
      </c>
      <c r="F59" s="42"/>
      <c r="G59" s="42">
        <v>0.19</v>
      </c>
      <c r="H59" s="41"/>
      <c r="I59" s="41" t="str">
        <f t="shared" si="0"/>
        <v>DEU</v>
      </c>
    </row>
    <row r="60" spans="1:9" x14ac:dyDescent="0.2">
      <c r="A60" s="41" t="s">
        <v>206</v>
      </c>
      <c r="B60" s="41" t="s">
        <v>207</v>
      </c>
      <c r="C60" s="41" t="s">
        <v>208</v>
      </c>
      <c r="D60" s="41">
        <v>262</v>
      </c>
      <c r="E60" s="41"/>
      <c r="F60" s="42"/>
      <c r="G60" s="42"/>
      <c r="H60" s="41"/>
      <c r="I60" s="41" t="str">
        <f t="shared" si="0"/>
        <v>DJI</v>
      </c>
    </row>
    <row r="61" spans="1:9" x14ac:dyDescent="0.2">
      <c r="A61" s="41" t="s">
        <v>209</v>
      </c>
      <c r="B61" s="41" t="s">
        <v>210</v>
      </c>
      <c r="C61" s="41" t="s">
        <v>211</v>
      </c>
      <c r="D61" s="41">
        <v>212</v>
      </c>
      <c r="E61" s="41"/>
      <c r="F61" s="42"/>
      <c r="G61" s="42"/>
      <c r="H61" s="41"/>
      <c r="I61" s="41" t="str">
        <f t="shared" si="0"/>
        <v>DMA</v>
      </c>
    </row>
    <row r="62" spans="1:9" x14ac:dyDescent="0.2">
      <c r="A62" s="41" t="s">
        <v>6</v>
      </c>
      <c r="B62" s="41" t="s">
        <v>17</v>
      </c>
      <c r="C62" s="41" t="s">
        <v>212</v>
      </c>
      <c r="D62" s="41">
        <v>208</v>
      </c>
      <c r="E62" s="41" t="s">
        <v>53</v>
      </c>
      <c r="F62" s="42"/>
      <c r="G62" s="42">
        <v>0.25</v>
      </c>
      <c r="H62" s="41"/>
      <c r="I62" s="41" t="str">
        <f t="shared" si="0"/>
        <v>DNK</v>
      </c>
    </row>
    <row r="63" spans="1:9" x14ac:dyDescent="0.2">
      <c r="A63" s="41" t="s">
        <v>213</v>
      </c>
      <c r="B63" s="41" t="s">
        <v>214</v>
      </c>
      <c r="C63" s="41" t="s">
        <v>215</v>
      </c>
      <c r="D63" s="41">
        <v>214</v>
      </c>
      <c r="E63" s="41"/>
      <c r="F63" s="42"/>
      <c r="G63" s="42"/>
      <c r="H63" s="41"/>
      <c r="I63" s="41" t="str">
        <f t="shared" si="0"/>
        <v>DOM</v>
      </c>
    </row>
    <row r="64" spans="1:9" x14ac:dyDescent="0.2">
      <c r="A64" s="41" t="s">
        <v>216</v>
      </c>
      <c r="B64" s="41" t="s">
        <v>217</v>
      </c>
      <c r="C64" s="41" t="s">
        <v>218</v>
      </c>
      <c r="D64" s="41">
        <v>12</v>
      </c>
      <c r="E64" s="41"/>
      <c r="F64" s="42"/>
      <c r="G64" s="42"/>
      <c r="H64" s="41"/>
      <c r="I64" s="41" t="str">
        <f t="shared" si="0"/>
        <v>DZA</v>
      </c>
    </row>
    <row r="65" spans="1:9" x14ac:dyDescent="0.2">
      <c r="A65" s="41" t="s">
        <v>219</v>
      </c>
      <c r="B65" s="41" t="s">
        <v>220</v>
      </c>
      <c r="C65" s="41" t="s">
        <v>221</v>
      </c>
      <c r="D65" s="41">
        <v>218</v>
      </c>
      <c r="E65" s="41"/>
      <c r="F65" s="42"/>
      <c r="G65" s="42"/>
      <c r="H65" s="41"/>
      <c r="I65" s="41" t="str">
        <f t="shared" si="0"/>
        <v>ECU</v>
      </c>
    </row>
    <row r="66" spans="1:9" x14ac:dyDescent="0.2">
      <c r="A66" s="41" t="s">
        <v>222</v>
      </c>
      <c r="B66" s="41" t="s">
        <v>223</v>
      </c>
      <c r="C66" s="41" t="s">
        <v>224</v>
      </c>
      <c r="D66" s="41">
        <v>818</v>
      </c>
      <c r="E66" s="41"/>
      <c r="F66" s="42"/>
      <c r="G66" s="42"/>
      <c r="H66" s="41"/>
      <c r="I66" s="41" t="str">
        <f t="shared" ref="I66:I129" si="1">A66</f>
        <v>EGY</v>
      </c>
    </row>
    <row r="67" spans="1:9" x14ac:dyDescent="0.2">
      <c r="A67" s="41" t="s">
        <v>225</v>
      </c>
      <c r="B67" s="41" t="s">
        <v>226</v>
      </c>
      <c r="C67" s="41" t="s">
        <v>227</v>
      </c>
      <c r="D67" s="41">
        <v>232</v>
      </c>
      <c r="E67" s="41"/>
      <c r="F67" s="42"/>
      <c r="G67" s="42"/>
      <c r="H67" s="41"/>
      <c r="I67" s="41" t="str">
        <f t="shared" si="1"/>
        <v>ERI</v>
      </c>
    </row>
    <row r="68" spans="1:9" x14ac:dyDescent="0.2">
      <c r="A68" s="41" t="s">
        <v>228</v>
      </c>
      <c r="B68" s="41" t="s">
        <v>229</v>
      </c>
      <c r="C68" s="41" t="s">
        <v>230</v>
      </c>
      <c r="D68" s="41">
        <v>732</v>
      </c>
      <c r="E68" s="41"/>
      <c r="F68" s="42"/>
      <c r="G68" s="42"/>
      <c r="H68" s="41"/>
      <c r="I68" s="41" t="str">
        <f t="shared" si="1"/>
        <v>ESH</v>
      </c>
    </row>
    <row r="69" spans="1:9" x14ac:dyDescent="0.2">
      <c r="A69" s="41" t="s">
        <v>2</v>
      </c>
      <c r="B69" s="41" t="s">
        <v>18</v>
      </c>
      <c r="C69" s="41" t="s">
        <v>231</v>
      </c>
      <c r="D69" s="41">
        <v>724</v>
      </c>
      <c r="E69" s="41" t="s">
        <v>53</v>
      </c>
      <c r="F69" s="42"/>
      <c r="G69" s="42">
        <v>0.21</v>
      </c>
      <c r="H69" s="41"/>
      <c r="I69" s="41" t="str">
        <f t="shared" si="1"/>
        <v>ESP</v>
      </c>
    </row>
    <row r="70" spans="1:9" x14ac:dyDescent="0.2">
      <c r="A70" s="41" t="s">
        <v>232</v>
      </c>
      <c r="B70" s="41" t="s">
        <v>233</v>
      </c>
      <c r="C70" s="41" t="s">
        <v>234</v>
      </c>
      <c r="D70" s="41">
        <v>233</v>
      </c>
      <c r="E70" s="41" t="s">
        <v>53</v>
      </c>
      <c r="F70" s="42"/>
      <c r="G70" s="42">
        <v>0.2</v>
      </c>
      <c r="H70" s="41"/>
      <c r="I70" s="41" t="str">
        <f t="shared" si="1"/>
        <v>EST</v>
      </c>
    </row>
    <row r="71" spans="1:9" x14ac:dyDescent="0.2">
      <c r="A71" s="41" t="s">
        <v>235</v>
      </c>
      <c r="B71" s="41" t="s">
        <v>236</v>
      </c>
      <c r="C71" s="41" t="s">
        <v>237</v>
      </c>
      <c r="D71" s="41">
        <v>231</v>
      </c>
      <c r="E71" s="41"/>
      <c r="F71" s="42"/>
      <c r="G71" s="42"/>
      <c r="H71" s="41"/>
      <c r="I71" s="41" t="str">
        <f t="shared" si="1"/>
        <v>ETH</v>
      </c>
    </row>
    <row r="72" spans="1:9" x14ac:dyDescent="0.2">
      <c r="A72" s="44" t="s">
        <v>238</v>
      </c>
      <c r="B72" s="44" t="s">
        <v>25</v>
      </c>
      <c r="C72" s="44" t="s">
        <v>239</v>
      </c>
      <c r="D72" s="44">
        <v>246</v>
      </c>
      <c r="E72" s="44" t="s">
        <v>53</v>
      </c>
      <c r="F72" s="45">
        <v>0.24</v>
      </c>
      <c r="G72" s="45">
        <v>0.1</v>
      </c>
      <c r="H72" s="44"/>
      <c r="I72" s="41" t="str">
        <f t="shared" si="1"/>
        <v>FIN</v>
      </c>
    </row>
    <row r="73" spans="1:9" x14ac:dyDescent="0.2">
      <c r="A73" s="41" t="s">
        <v>240</v>
      </c>
      <c r="B73" s="41" t="s">
        <v>241</v>
      </c>
      <c r="C73" s="41" t="s">
        <v>242</v>
      </c>
      <c r="D73" s="41">
        <v>242</v>
      </c>
      <c r="E73" s="41"/>
      <c r="F73" s="42"/>
      <c r="G73" s="42"/>
      <c r="H73" s="41"/>
      <c r="I73" s="41" t="str">
        <f t="shared" si="1"/>
        <v>FJI</v>
      </c>
    </row>
    <row r="74" spans="1:9" x14ac:dyDescent="0.2">
      <c r="A74" s="41" t="s">
        <v>243</v>
      </c>
      <c r="B74" s="41" t="s">
        <v>244</v>
      </c>
      <c r="C74" s="41" t="s">
        <v>245</v>
      </c>
      <c r="D74" s="41">
        <v>238</v>
      </c>
      <c r="E74" s="41"/>
      <c r="F74" s="42"/>
      <c r="G74" s="42"/>
      <c r="H74" s="41"/>
      <c r="I74" s="41" t="str">
        <f t="shared" si="1"/>
        <v>FLK</v>
      </c>
    </row>
    <row r="75" spans="1:9" x14ac:dyDescent="0.2">
      <c r="A75" s="46" t="s">
        <v>3</v>
      </c>
      <c r="B75" s="46" t="s">
        <v>19</v>
      </c>
      <c r="C75" s="46" t="s">
        <v>246</v>
      </c>
      <c r="D75" s="46">
        <v>250</v>
      </c>
      <c r="E75" s="46" t="s">
        <v>53</v>
      </c>
      <c r="F75" s="47"/>
      <c r="G75" s="47">
        <v>2.1000000000000001E-2</v>
      </c>
      <c r="H75" s="48">
        <v>5.5E-2</v>
      </c>
      <c r="I75" s="41" t="str">
        <f t="shared" si="1"/>
        <v>FRA</v>
      </c>
    </row>
    <row r="76" spans="1:9" x14ac:dyDescent="0.2">
      <c r="A76" s="49" t="s">
        <v>247</v>
      </c>
      <c r="B76" s="49" t="s">
        <v>248</v>
      </c>
      <c r="C76" s="49" t="s">
        <v>249</v>
      </c>
      <c r="D76" s="49">
        <v>234</v>
      </c>
      <c r="E76" s="49"/>
      <c r="F76" s="50"/>
      <c r="G76" s="42">
        <v>0.25</v>
      </c>
      <c r="H76" s="41"/>
      <c r="I76" s="41" t="str">
        <f t="shared" si="1"/>
        <v>FRO</v>
      </c>
    </row>
    <row r="77" spans="1:9" x14ac:dyDescent="0.2">
      <c r="A77" s="41" t="s">
        <v>250</v>
      </c>
      <c r="B77" s="41" t="s">
        <v>251</v>
      </c>
      <c r="C77" s="41" t="s">
        <v>252</v>
      </c>
      <c r="D77" s="41">
        <v>583</v>
      </c>
      <c r="E77" s="41"/>
      <c r="F77" s="42"/>
      <c r="G77" s="42"/>
      <c r="H77" s="41"/>
      <c r="I77" s="41" t="str">
        <f t="shared" si="1"/>
        <v>FSM</v>
      </c>
    </row>
    <row r="78" spans="1:9" x14ac:dyDescent="0.2">
      <c r="A78" s="41" t="s">
        <v>253</v>
      </c>
      <c r="B78" s="41" t="s">
        <v>254</v>
      </c>
      <c r="C78" s="41" t="s">
        <v>255</v>
      </c>
      <c r="D78" s="41">
        <v>266</v>
      </c>
      <c r="E78" s="41"/>
      <c r="F78" s="42"/>
      <c r="G78" s="42"/>
      <c r="H78" s="41"/>
      <c r="I78" s="41" t="str">
        <f t="shared" si="1"/>
        <v>GAB</v>
      </c>
    </row>
    <row r="79" spans="1:9" x14ac:dyDescent="0.2">
      <c r="A79" s="41" t="s">
        <v>256</v>
      </c>
      <c r="B79" s="41" t="s">
        <v>257</v>
      </c>
      <c r="C79" s="41" t="s">
        <v>258</v>
      </c>
      <c r="D79" s="41">
        <v>826</v>
      </c>
      <c r="E79" s="41" t="s">
        <v>53</v>
      </c>
      <c r="F79" s="42"/>
      <c r="G79" s="42">
        <v>0.2</v>
      </c>
      <c r="H79" s="41"/>
      <c r="I79" s="41" t="str">
        <f t="shared" si="1"/>
        <v>GBR</v>
      </c>
    </row>
    <row r="80" spans="1:9" x14ac:dyDescent="0.2">
      <c r="A80" s="41" t="s">
        <v>259</v>
      </c>
      <c r="B80" s="41" t="s">
        <v>260</v>
      </c>
      <c r="C80" s="41" t="s">
        <v>261</v>
      </c>
      <c r="D80" s="41">
        <v>268</v>
      </c>
      <c r="E80" s="41"/>
      <c r="F80" s="42"/>
      <c r="G80" s="42"/>
      <c r="H80" s="41"/>
      <c r="I80" s="41" t="str">
        <f t="shared" si="1"/>
        <v>GEO</v>
      </c>
    </row>
    <row r="81" spans="1:9" x14ac:dyDescent="0.2">
      <c r="A81" s="41" t="s">
        <v>262</v>
      </c>
      <c r="B81" s="41" t="s">
        <v>263</v>
      </c>
      <c r="C81" s="41" t="s">
        <v>264</v>
      </c>
      <c r="D81" s="41">
        <v>288</v>
      </c>
      <c r="E81" s="41"/>
      <c r="F81" s="42"/>
      <c r="G81" s="42"/>
      <c r="H81" s="41"/>
      <c r="I81" s="41" t="str">
        <f t="shared" si="1"/>
        <v>GHA</v>
      </c>
    </row>
    <row r="82" spans="1:9" x14ac:dyDescent="0.2">
      <c r="A82" s="41" t="s">
        <v>265</v>
      </c>
      <c r="B82" s="41" t="s">
        <v>266</v>
      </c>
      <c r="C82" s="41" t="s">
        <v>267</v>
      </c>
      <c r="D82" s="41">
        <v>292</v>
      </c>
      <c r="E82" s="41"/>
      <c r="F82" s="42"/>
      <c r="G82" s="42" t="s">
        <v>54</v>
      </c>
      <c r="H82" s="41"/>
      <c r="I82" s="41" t="str">
        <f t="shared" si="1"/>
        <v>GIB</v>
      </c>
    </row>
    <row r="83" spans="1:9" x14ac:dyDescent="0.2">
      <c r="A83" s="41" t="s">
        <v>268</v>
      </c>
      <c r="B83" s="41" t="s">
        <v>269</v>
      </c>
      <c r="C83" s="41" t="s">
        <v>270</v>
      </c>
      <c r="D83" s="41">
        <v>324</v>
      </c>
      <c r="E83" s="41"/>
      <c r="F83" s="42"/>
      <c r="G83" s="42"/>
      <c r="H83" s="41"/>
      <c r="I83" s="41" t="str">
        <f t="shared" si="1"/>
        <v>GIN</v>
      </c>
    </row>
    <row r="84" spans="1:9" x14ac:dyDescent="0.2">
      <c r="A84" s="41" t="s">
        <v>271</v>
      </c>
      <c r="B84" s="41" t="s">
        <v>272</v>
      </c>
      <c r="C84" s="41" t="s">
        <v>273</v>
      </c>
      <c r="D84" s="41">
        <v>312</v>
      </c>
      <c r="E84" s="41"/>
      <c r="F84" s="42"/>
      <c r="G84" s="42"/>
      <c r="H84" s="41"/>
      <c r="I84" s="41" t="str">
        <f t="shared" si="1"/>
        <v>GLP</v>
      </c>
    </row>
    <row r="85" spans="1:9" x14ac:dyDescent="0.2">
      <c r="A85" s="41" t="s">
        <v>274</v>
      </c>
      <c r="B85" s="41" t="s">
        <v>275</v>
      </c>
      <c r="C85" s="41" t="s">
        <v>276</v>
      </c>
      <c r="D85" s="41">
        <v>270</v>
      </c>
      <c r="E85" s="41"/>
      <c r="F85" s="42"/>
      <c r="G85" s="42"/>
      <c r="H85" s="41"/>
      <c r="I85" s="41" t="str">
        <f t="shared" si="1"/>
        <v>GMB</v>
      </c>
    </row>
    <row r="86" spans="1:9" x14ac:dyDescent="0.2">
      <c r="A86" s="41" t="s">
        <v>277</v>
      </c>
      <c r="B86" s="41" t="s">
        <v>278</v>
      </c>
      <c r="C86" s="41" t="s">
        <v>279</v>
      </c>
      <c r="D86" s="41">
        <v>624</v>
      </c>
      <c r="E86" s="41"/>
      <c r="F86" s="42"/>
      <c r="G86" s="42"/>
      <c r="H86" s="41"/>
      <c r="I86" s="41" t="str">
        <f t="shared" si="1"/>
        <v>GNB</v>
      </c>
    </row>
    <row r="87" spans="1:9" x14ac:dyDescent="0.2">
      <c r="A87" s="41" t="s">
        <v>280</v>
      </c>
      <c r="B87" s="41" t="s">
        <v>281</v>
      </c>
      <c r="C87" s="41" t="s">
        <v>282</v>
      </c>
      <c r="D87" s="41">
        <v>226</v>
      </c>
      <c r="E87" s="41"/>
      <c r="F87" s="42"/>
      <c r="G87" s="42"/>
      <c r="H87" s="41"/>
      <c r="I87" s="41" t="str">
        <f t="shared" si="1"/>
        <v>GNQ</v>
      </c>
    </row>
    <row r="88" spans="1:9" x14ac:dyDescent="0.2">
      <c r="A88" s="41" t="s">
        <v>283</v>
      </c>
      <c r="B88" s="41" t="s">
        <v>284</v>
      </c>
      <c r="C88" s="41" t="s">
        <v>285</v>
      </c>
      <c r="D88" s="41">
        <v>300</v>
      </c>
      <c r="E88" s="41" t="s">
        <v>53</v>
      </c>
      <c r="F88" s="42"/>
      <c r="G88" s="42">
        <v>0.24</v>
      </c>
      <c r="H88" s="41"/>
      <c r="I88" s="41" t="str">
        <f t="shared" si="1"/>
        <v>GRC</v>
      </c>
    </row>
    <row r="89" spans="1:9" x14ac:dyDescent="0.2">
      <c r="A89" s="41" t="s">
        <v>286</v>
      </c>
      <c r="B89" s="41" t="s">
        <v>287</v>
      </c>
      <c r="C89" s="41" t="s">
        <v>288</v>
      </c>
      <c r="D89" s="41">
        <v>308</v>
      </c>
      <c r="E89" s="41"/>
      <c r="F89" s="42"/>
      <c r="G89" s="42"/>
      <c r="H89" s="41"/>
      <c r="I89" s="41" t="str">
        <f t="shared" si="1"/>
        <v>GRD</v>
      </c>
    </row>
    <row r="90" spans="1:9" x14ac:dyDescent="0.2">
      <c r="A90" s="41" t="s">
        <v>289</v>
      </c>
      <c r="B90" s="41" t="s">
        <v>290</v>
      </c>
      <c r="C90" s="41" t="s">
        <v>291</v>
      </c>
      <c r="D90" s="41">
        <v>304</v>
      </c>
      <c r="E90" s="41"/>
      <c r="F90" s="42"/>
      <c r="G90" s="42"/>
      <c r="H90" s="41"/>
      <c r="I90" s="41" t="str">
        <f t="shared" si="1"/>
        <v>GRL</v>
      </c>
    </row>
    <row r="91" spans="1:9" x14ac:dyDescent="0.2">
      <c r="A91" s="41" t="s">
        <v>292</v>
      </c>
      <c r="B91" s="41" t="s">
        <v>293</v>
      </c>
      <c r="C91" s="41" t="s">
        <v>294</v>
      </c>
      <c r="D91" s="41">
        <v>320</v>
      </c>
      <c r="E91" s="41"/>
      <c r="F91" s="42"/>
      <c r="G91" s="42"/>
      <c r="H91" s="41"/>
      <c r="I91" s="41" t="str">
        <f t="shared" si="1"/>
        <v>GTM</v>
      </c>
    </row>
    <row r="92" spans="1:9" x14ac:dyDescent="0.2">
      <c r="A92" s="41" t="s">
        <v>295</v>
      </c>
      <c r="B92" s="41" t="s">
        <v>296</v>
      </c>
      <c r="C92" s="41" t="s">
        <v>297</v>
      </c>
      <c r="D92" s="41">
        <v>254</v>
      </c>
      <c r="E92" s="41"/>
      <c r="F92" s="42"/>
      <c r="G92" s="42"/>
      <c r="H92" s="41"/>
      <c r="I92" s="41" t="str">
        <f t="shared" si="1"/>
        <v>GUF</v>
      </c>
    </row>
    <row r="93" spans="1:9" x14ac:dyDescent="0.2">
      <c r="A93" s="41" t="s">
        <v>298</v>
      </c>
      <c r="B93" s="41" t="s">
        <v>299</v>
      </c>
      <c r="C93" s="41" t="s">
        <v>300</v>
      </c>
      <c r="D93" s="41">
        <v>316</v>
      </c>
      <c r="E93" s="41"/>
      <c r="F93" s="42"/>
      <c r="G93" s="42"/>
      <c r="H93" s="41"/>
      <c r="I93" s="41" t="str">
        <f t="shared" si="1"/>
        <v>GUM</v>
      </c>
    </row>
    <row r="94" spans="1:9" x14ac:dyDescent="0.2">
      <c r="A94" s="41" t="s">
        <v>301</v>
      </c>
      <c r="B94" s="41" t="s">
        <v>302</v>
      </c>
      <c r="C94" s="41" t="s">
        <v>303</v>
      </c>
      <c r="D94" s="41">
        <v>328</v>
      </c>
      <c r="E94" s="41"/>
      <c r="F94" s="42"/>
      <c r="G94" s="42"/>
      <c r="H94" s="41"/>
      <c r="I94" s="41" t="str">
        <f t="shared" si="1"/>
        <v>GUY</v>
      </c>
    </row>
    <row r="95" spans="1:9" x14ac:dyDescent="0.2">
      <c r="A95" s="41" t="s">
        <v>304</v>
      </c>
      <c r="B95" s="41" t="s">
        <v>305</v>
      </c>
      <c r="C95" s="41" t="s">
        <v>306</v>
      </c>
      <c r="D95" s="41">
        <v>344</v>
      </c>
      <c r="E95" s="41"/>
      <c r="F95" s="42"/>
      <c r="G95" s="42"/>
      <c r="H95" s="41"/>
      <c r="I95" s="41" t="str">
        <f t="shared" si="1"/>
        <v>HKG</v>
      </c>
    </row>
    <row r="96" spans="1:9" x14ac:dyDescent="0.2">
      <c r="A96" s="41" t="s">
        <v>307</v>
      </c>
      <c r="B96" s="41" t="s">
        <v>308</v>
      </c>
      <c r="C96" s="41" t="s">
        <v>309</v>
      </c>
      <c r="D96" s="41">
        <v>334</v>
      </c>
      <c r="E96" s="41"/>
      <c r="F96" s="42"/>
      <c r="G96" s="42"/>
      <c r="H96" s="41"/>
      <c r="I96" s="41" t="str">
        <f t="shared" si="1"/>
        <v>HMD</v>
      </c>
    </row>
    <row r="97" spans="1:9" x14ac:dyDescent="0.2">
      <c r="A97" s="41" t="s">
        <v>310</v>
      </c>
      <c r="B97" s="41" t="s">
        <v>311</v>
      </c>
      <c r="C97" s="41" t="s">
        <v>312</v>
      </c>
      <c r="D97" s="41">
        <v>340</v>
      </c>
      <c r="E97" s="41"/>
      <c r="F97" s="42"/>
      <c r="G97" s="42"/>
      <c r="H97" s="41"/>
      <c r="I97" s="41" t="str">
        <f t="shared" si="1"/>
        <v>HND</v>
      </c>
    </row>
    <row r="98" spans="1:9" x14ac:dyDescent="0.2">
      <c r="A98" s="44" t="s">
        <v>313</v>
      </c>
      <c r="B98" s="44" t="s">
        <v>314</v>
      </c>
      <c r="C98" s="44" t="s">
        <v>315</v>
      </c>
      <c r="D98" s="44">
        <v>191</v>
      </c>
      <c r="E98" s="44" t="s">
        <v>53</v>
      </c>
      <c r="F98" s="45">
        <v>0.25</v>
      </c>
      <c r="G98" s="45">
        <v>0.05</v>
      </c>
      <c r="H98" s="44"/>
      <c r="I98" s="41" t="str">
        <f t="shared" si="1"/>
        <v>HRV</v>
      </c>
    </row>
    <row r="99" spans="1:9" x14ac:dyDescent="0.2">
      <c r="A99" s="41" t="s">
        <v>316</v>
      </c>
      <c r="B99" s="41" t="s">
        <v>317</v>
      </c>
      <c r="C99" s="41" t="s">
        <v>318</v>
      </c>
      <c r="D99" s="41">
        <v>332</v>
      </c>
      <c r="E99" s="41"/>
      <c r="F99" s="42"/>
      <c r="G99" s="42"/>
      <c r="H99" s="41"/>
      <c r="I99" s="41" t="str">
        <f t="shared" si="1"/>
        <v>HTI</v>
      </c>
    </row>
    <row r="100" spans="1:9" x14ac:dyDescent="0.2">
      <c r="A100" s="41" t="s">
        <v>319</v>
      </c>
      <c r="B100" s="41" t="s">
        <v>26</v>
      </c>
      <c r="C100" s="41" t="s">
        <v>320</v>
      </c>
      <c r="D100" s="41">
        <v>348</v>
      </c>
      <c r="E100" s="41" t="s">
        <v>53</v>
      </c>
      <c r="F100" s="42"/>
      <c r="G100" s="42">
        <v>0.27</v>
      </c>
      <c r="H100" s="41"/>
      <c r="I100" s="41" t="str">
        <f t="shared" si="1"/>
        <v>HUN</v>
      </c>
    </row>
    <row r="101" spans="1:9" x14ac:dyDescent="0.2">
      <c r="A101" s="41" t="s">
        <v>321</v>
      </c>
      <c r="B101" s="41" t="s">
        <v>322</v>
      </c>
      <c r="C101" s="41" t="s">
        <v>323</v>
      </c>
      <c r="D101" s="41">
        <v>360</v>
      </c>
      <c r="E101" s="41"/>
      <c r="F101" s="42"/>
      <c r="G101" s="42"/>
      <c r="H101" s="41"/>
      <c r="I101" s="41" t="str">
        <f t="shared" si="1"/>
        <v>IDN</v>
      </c>
    </row>
    <row r="102" spans="1:9" x14ac:dyDescent="0.2">
      <c r="A102" s="41" t="s">
        <v>324</v>
      </c>
      <c r="B102" s="41" t="s">
        <v>325</v>
      </c>
      <c r="C102" s="41" t="s">
        <v>326</v>
      </c>
      <c r="D102" s="41">
        <v>356</v>
      </c>
      <c r="E102" s="41"/>
      <c r="F102" s="42"/>
      <c r="G102" s="42"/>
      <c r="H102" s="41"/>
      <c r="I102" s="41" t="str">
        <f t="shared" si="1"/>
        <v>IND</v>
      </c>
    </row>
    <row r="103" spans="1:9" x14ac:dyDescent="0.2">
      <c r="A103" s="41" t="s">
        <v>327</v>
      </c>
      <c r="B103" s="41" t="s">
        <v>328</v>
      </c>
      <c r="C103" s="41" t="s">
        <v>329</v>
      </c>
      <c r="D103" s="41">
        <v>86</v>
      </c>
      <c r="E103" s="41"/>
      <c r="F103" s="42"/>
      <c r="G103" s="42"/>
      <c r="H103" s="41"/>
      <c r="I103" s="41" t="str">
        <f t="shared" si="1"/>
        <v>IOT</v>
      </c>
    </row>
    <row r="104" spans="1:9" x14ac:dyDescent="0.2">
      <c r="A104" s="44" t="s">
        <v>330</v>
      </c>
      <c r="B104" s="44" t="s">
        <v>331</v>
      </c>
      <c r="C104" s="44" t="s">
        <v>332</v>
      </c>
      <c r="D104" s="44">
        <v>372</v>
      </c>
      <c r="E104" s="44" t="s">
        <v>53</v>
      </c>
      <c r="F104" s="45">
        <v>0.23</v>
      </c>
      <c r="G104" s="45">
        <v>0.09</v>
      </c>
      <c r="H104" s="44"/>
      <c r="I104" s="41" t="str">
        <f t="shared" si="1"/>
        <v>IRL</v>
      </c>
    </row>
    <row r="105" spans="1:9" x14ac:dyDescent="0.2">
      <c r="A105" s="41" t="s">
        <v>333</v>
      </c>
      <c r="B105" s="41" t="s">
        <v>334</v>
      </c>
      <c r="C105" s="41" t="s">
        <v>335</v>
      </c>
      <c r="D105" s="41">
        <v>364</v>
      </c>
      <c r="E105" s="41"/>
      <c r="F105" s="42"/>
      <c r="G105" s="42"/>
      <c r="H105" s="41"/>
      <c r="I105" s="41" t="str">
        <f t="shared" si="1"/>
        <v>IRN</v>
      </c>
    </row>
    <row r="106" spans="1:9" x14ac:dyDescent="0.2">
      <c r="A106" s="41" t="s">
        <v>336</v>
      </c>
      <c r="B106" s="41" t="s">
        <v>337</v>
      </c>
      <c r="C106" s="41" t="s">
        <v>338</v>
      </c>
      <c r="D106" s="41">
        <v>368</v>
      </c>
      <c r="E106" s="41"/>
      <c r="F106" s="42"/>
      <c r="G106" s="42"/>
      <c r="H106" s="41"/>
      <c r="I106" s="41" t="str">
        <f t="shared" si="1"/>
        <v>IRQ</v>
      </c>
    </row>
    <row r="107" spans="1:9" x14ac:dyDescent="0.2">
      <c r="A107" s="41" t="s">
        <v>339</v>
      </c>
      <c r="B107" s="41" t="s">
        <v>340</v>
      </c>
      <c r="C107" s="41" t="s">
        <v>341</v>
      </c>
      <c r="D107" s="41">
        <v>352</v>
      </c>
      <c r="E107" s="41"/>
      <c r="F107" s="42"/>
      <c r="G107" s="42"/>
      <c r="H107" s="41"/>
      <c r="I107" s="41" t="str">
        <f t="shared" si="1"/>
        <v>ISL</v>
      </c>
    </row>
    <row r="108" spans="1:9" x14ac:dyDescent="0.2">
      <c r="A108" s="41" t="s">
        <v>342</v>
      </c>
      <c r="B108" s="41" t="s">
        <v>343</v>
      </c>
      <c r="C108" s="41" t="s">
        <v>344</v>
      </c>
      <c r="D108" s="41">
        <v>376</v>
      </c>
      <c r="E108" s="41"/>
      <c r="F108" s="42"/>
      <c r="G108" s="42"/>
      <c r="H108" s="41"/>
      <c r="I108" s="41" t="str">
        <f t="shared" si="1"/>
        <v>ISR</v>
      </c>
    </row>
    <row r="109" spans="1:9" x14ac:dyDescent="0.2">
      <c r="A109" s="41" t="s">
        <v>7</v>
      </c>
      <c r="B109" s="41" t="s">
        <v>20</v>
      </c>
      <c r="C109" s="41" t="s">
        <v>345</v>
      </c>
      <c r="D109" s="41">
        <v>380</v>
      </c>
      <c r="E109" s="41" t="s">
        <v>53</v>
      </c>
      <c r="F109" s="42"/>
      <c r="G109" s="42">
        <v>0.04</v>
      </c>
      <c r="H109" s="41"/>
      <c r="I109" s="41" t="str">
        <f t="shared" si="1"/>
        <v>ITA</v>
      </c>
    </row>
    <row r="110" spans="1:9" x14ac:dyDescent="0.2">
      <c r="A110" s="41" t="s">
        <v>346</v>
      </c>
      <c r="B110" s="41" t="s">
        <v>347</v>
      </c>
      <c r="C110" s="41" t="s">
        <v>348</v>
      </c>
      <c r="D110" s="41">
        <v>388</v>
      </c>
      <c r="E110" s="41"/>
      <c r="F110" s="42"/>
      <c r="G110" s="42"/>
      <c r="H110" s="41"/>
      <c r="I110" s="41" t="str">
        <f t="shared" si="1"/>
        <v>JAM</v>
      </c>
    </row>
    <row r="111" spans="1:9" x14ac:dyDescent="0.2">
      <c r="A111" s="41" t="s">
        <v>349</v>
      </c>
      <c r="B111" s="41" t="s">
        <v>350</v>
      </c>
      <c r="C111" s="41" t="s">
        <v>351</v>
      </c>
      <c r="D111" s="41">
        <v>400</v>
      </c>
      <c r="E111" s="41"/>
      <c r="F111" s="42"/>
      <c r="G111" s="42"/>
      <c r="H111" s="41"/>
      <c r="I111" s="41" t="str">
        <f t="shared" si="1"/>
        <v>JOR</v>
      </c>
    </row>
    <row r="112" spans="1:9" x14ac:dyDescent="0.2">
      <c r="A112" s="41" t="s">
        <v>8</v>
      </c>
      <c r="B112" s="41" t="s">
        <v>352</v>
      </c>
      <c r="C112" s="41" t="s">
        <v>353</v>
      </c>
      <c r="D112" s="41">
        <v>392</v>
      </c>
      <c r="E112" s="41"/>
      <c r="F112" s="42"/>
      <c r="G112" s="42"/>
      <c r="H112" s="41"/>
      <c r="I112" s="41" t="str">
        <f t="shared" si="1"/>
        <v>JPN</v>
      </c>
    </row>
    <row r="113" spans="1:9" x14ac:dyDescent="0.2">
      <c r="A113" s="41" t="s">
        <v>354</v>
      </c>
      <c r="B113" s="41" t="s">
        <v>355</v>
      </c>
      <c r="C113" s="41" t="s">
        <v>356</v>
      </c>
      <c r="D113" s="41">
        <v>398</v>
      </c>
      <c r="E113" s="41"/>
      <c r="F113" s="42"/>
      <c r="G113" s="42"/>
      <c r="H113" s="41"/>
      <c r="I113" s="41" t="str">
        <f t="shared" si="1"/>
        <v>KAZ</v>
      </c>
    </row>
    <row r="114" spans="1:9" x14ac:dyDescent="0.2">
      <c r="A114" s="41" t="s">
        <v>357</v>
      </c>
      <c r="B114" s="41" t="s">
        <v>358</v>
      </c>
      <c r="C114" s="41" t="s">
        <v>359</v>
      </c>
      <c r="D114" s="41">
        <v>404</v>
      </c>
      <c r="E114" s="41"/>
      <c r="F114" s="42"/>
      <c r="G114" s="42"/>
      <c r="H114" s="41"/>
      <c r="I114" s="41" t="str">
        <f t="shared" si="1"/>
        <v>KEN</v>
      </c>
    </row>
    <row r="115" spans="1:9" x14ac:dyDescent="0.2">
      <c r="A115" s="41" t="s">
        <v>360</v>
      </c>
      <c r="B115" s="41" t="s">
        <v>361</v>
      </c>
      <c r="C115" s="41" t="s">
        <v>362</v>
      </c>
      <c r="D115" s="41">
        <v>417</v>
      </c>
      <c r="E115" s="41"/>
      <c r="F115" s="42"/>
      <c r="G115" s="42"/>
      <c r="H115" s="41"/>
      <c r="I115" s="41" t="str">
        <f t="shared" si="1"/>
        <v>KGZ</v>
      </c>
    </row>
    <row r="116" spans="1:9" x14ac:dyDescent="0.2">
      <c r="A116" s="41" t="s">
        <v>363</v>
      </c>
      <c r="B116" s="41" t="s">
        <v>364</v>
      </c>
      <c r="C116" s="41" t="s">
        <v>365</v>
      </c>
      <c r="D116" s="41">
        <v>116</v>
      </c>
      <c r="E116" s="41"/>
      <c r="F116" s="42"/>
      <c r="G116" s="42"/>
      <c r="H116" s="41"/>
      <c r="I116" s="41" t="str">
        <f t="shared" si="1"/>
        <v>KHM</v>
      </c>
    </row>
    <row r="117" spans="1:9" x14ac:dyDescent="0.2">
      <c r="A117" s="41" t="s">
        <v>366</v>
      </c>
      <c r="B117" s="41" t="s">
        <v>367</v>
      </c>
      <c r="C117" s="41" t="s">
        <v>368</v>
      </c>
      <c r="D117" s="41">
        <v>296</v>
      </c>
      <c r="E117" s="41"/>
      <c r="F117" s="42"/>
      <c r="G117" s="42"/>
      <c r="H117" s="41"/>
      <c r="I117" s="41" t="str">
        <f t="shared" si="1"/>
        <v>KIR</v>
      </c>
    </row>
    <row r="118" spans="1:9" x14ac:dyDescent="0.2">
      <c r="A118" s="41" t="s">
        <v>369</v>
      </c>
      <c r="B118" s="41" t="s">
        <v>370</v>
      </c>
      <c r="C118" s="41" t="s">
        <v>371</v>
      </c>
      <c r="D118" s="41">
        <v>659</v>
      </c>
      <c r="E118" s="41"/>
      <c r="F118" s="42"/>
      <c r="G118" s="42"/>
      <c r="H118" s="41"/>
      <c r="I118" s="41" t="str">
        <f t="shared" si="1"/>
        <v>KNA</v>
      </c>
    </row>
    <row r="119" spans="1:9" x14ac:dyDescent="0.2">
      <c r="A119" s="41" t="s">
        <v>372</v>
      </c>
      <c r="B119" s="41" t="s">
        <v>373</v>
      </c>
      <c r="C119" s="41" t="s">
        <v>374</v>
      </c>
      <c r="D119" s="41">
        <v>410</v>
      </c>
      <c r="E119" s="41"/>
      <c r="F119" s="42"/>
      <c r="G119" s="42"/>
      <c r="H119" s="41"/>
      <c r="I119" s="41" t="str">
        <f t="shared" si="1"/>
        <v>KOR</v>
      </c>
    </row>
    <row r="120" spans="1:9" x14ac:dyDescent="0.2">
      <c r="A120" s="41" t="s">
        <v>375</v>
      </c>
      <c r="B120" s="41" t="s">
        <v>376</v>
      </c>
      <c r="C120" s="41" t="s">
        <v>377</v>
      </c>
      <c r="D120" s="41">
        <v>414</v>
      </c>
      <c r="E120" s="41"/>
      <c r="F120" s="42"/>
      <c r="G120" s="42"/>
      <c r="H120" s="41"/>
      <c r="I120" s="41" t="str">
        <f t="shared" si="1"/>
        <v>KWT</v>
      </c>
    </row>
    <row r="121" spans="1:9" x14ac:dyDescent="0.2">
      <c r="A121" s="41" t="s">
        <v>378</v>
      </c>
      <c r="B121" s="41" t="s">
        <v>379</v>
      </c>
      <c r="C121" s="41" t="s">
        <v>380</v>
      </c>
      <c r="D121" s="41">
        <v>418</v>
      </c>
      <c r="E121" s="41"/>
      <c r="F121" s="42"/>
      <c r="G121" s="42"/>
      <c r="H121" s="41"/>
      <c r="I121" s="41" t="str">
        <f t="shared" si="1"/>
        <v>LAO</v>
      </c>
    </row>
    <row r="122" spans="1:9" x14ac:dyDescent="0.2">
      <c r="A122" s="41" t="s">
        <v>381</v>
      </c>
      <c r="B122" s="41" t="s">
        <v>382</v>
      </c>
      <c r="C122" s="41" t="s">
        <v>383</v>
      </c>
      <c r="D122" s="41">
        <v>422</v>
      </c>
      <c r="E122" s="41"/>
      <c r="F122" s="42"/>
      <c r="G122" s="42"/>
      <c r="H122" s="41"/>
      <c r="I122" s="41" t="str">
        <f t="shared" si="1"/>
        <v>LBN</v>
      </c>
    </row>
    <row r="123" spans="1:9" x14ac:dyDescent="0.2">
      <c r="A123" s="41" t="s">
        <v>384</v>
      </c>
      <c r="B123" s="41" t="s">
        <v>385</v>
      </c>
      <c r="C123" s="41" t="s">
        <v>386</v>
      </c>
      <c r="D123" s="41">
        <v>430</v>
      </c>
      <c r="E123" s="41"/>
      <c r="F123" s="42"/>
      <c r="G123" s="42"/>
      <c r="H123" s="41"/>
      <c r="I123" s="41" t="str">
        <f t="shared" si="1"/>
        <v>LBR</v>
      </c>
    </row>
    <row r="124" spans="1:9" x14ac:dyDescent="0.2">
      <c r="A124" s="41" t="s">
        <v>387</v>
      </c>
      <c r="B124" s="41" t="s">
        <v>388</v>
      </c>
      <c r="C124" s="41" t="s">
        <v>389</v>
      </c>
      <c r="D124" s="41">
        <v>434</v>
      </c>
      <c r="E124" s="41"/>
      <c r="F124" s="42"/>
      <c r="G124" s="42"/>
      <c r="H124" s="41"/>
      <c r="I124" s="41" t="str">
        <f t="shared" si="1"/>
        <v>LBY</v>
      </c>
    </row>
    <row r="125" spans="1:9" x14ac:dyDescent="0.2">
      <c r="A125" s="41" t="s">
        <v>390</v>
      </c>
      <c r="B125" s="41" t="s">
        <v>391</v>
      </c>
      <c r="C125" s="41" t="s">
        <v>392</v>
      </c>
      <c r="D125" s="41">
        <v>662</v>
      </c>
      <c r="E125" s="41"/>
      <c r="F125" s="42"/>
      <c r="G125" s="42"/>
      <c r="H125" s="41"/>
      <c r="I125" s="41" t="str">
        <f t="shared" si="1"/>
        <v>LCA</v>
      </c>
    </row>
    <row r="126" spans="1:9" x14ac:dyDescent="0.2">
      <c r="A126" s="41" t="s">
        <v>393</v>
      </c>
      <c r="B126" s="41" t="s">
        <v>394</v>
      </c>
      <c r="C126" s="41" t="s">
        <v>395</v>
      </c>
      <c r="D126" s="41">
        <v>438</v>
      </c>
      <c r="E126" s="41"/>
      <c r="F126" s="42"/>
      <c r="G126" s="42" t="s">
        <v>54</v>
      </c>
      <c r="H126" s="41"/>
      <c r="I126" s="41" t="str">
        <f t="shared" si="1"/>
        <v>LIE</v>
      </c>
    </row>
    <row r="127" spans="1:9" x14ac:dyDescent="0.2">
      <c r="A127" s="41" t="s">
        <v>396</v>
      </c>
      <c r="B127" s="41" t="s">
        <v>397</v>
      </c>
      <c r="C127" s="41" t="s">
        <v>398</v>
      </c>
      <c r="D127" s="41">
        <v>144</v>
      </c>
      <c r="E127" s="41"/>
      <c r="F127" s="42"/>
      <c r="G127" s="42"/>
      <c r="H127" s="41"/>
      <c r="I127" s="41" t="str">
        <f t="shared" si="1"/>
        <v>LKA</v>
      </c>
    </row>
    <row r="128" spans="1:9" x14ac:dyDescent="0.2">
      <c r="A128" s="41" t="s">
        <v>399</v>
      </c>
      <c r="B128" s="41" t="s">
        <v>400</v>
      </c>
      <c r="C128" s="41" t="s">
        <v>401</v>
      </c>
      <c r="D128" s="41">
        <v>426</v>
      </c>
      <c r="E128" s="41"/>
      <c r="F128" s="42"/>
      <c r="G128" s="42"/>
      <c r="H128" s="41"/>
      <c r="I128" s="41" t="str">
        <f t="shared" si="1"/>
        <v>LSO</v>
      </c>
    </row>
    <row r="129" spans="1:9" x14ac:dyDescent="0.2">
      <c r="A129" s="41" t="s">
        <v>402</v>
      </c>
      <c r="B129" s="41" t="s">
        <v>403</v>
      </c>
      <c r="C129" s="41" t="s">
        <v>404</v>
      </c>
      <c r="D129" s="41">
        <v>440</v>
      </c>
      <c r="E129" s="41" t="s">
        <v>53</v>
      </c>
      <c r="F129" s="42"/>
      <c r="G129" s="42">
        <v>0.21</v>
      </c>
      <c r="H129" s="41"/>
      <c r="I129" s="41" t="str">
        <f t="shared" si="1"/>
        <v>LTU</v>
      </c>
    </row>
    <row r="130" spans="1:9" x14ac:dyDescent="0.2">
      <c r="A130" s="44" t="s">
        <v>405</v>
      </c>
      <c r="B130" s="44" t="s">
        <v>406</v>
      </c>
      <c r="C130" s="44" t="s">
        <v>407</v>
      </c>
      <c r="D130" s="44">
        <v>442</v>
      </c>
      <c r="E130" s="44" t="s">
        <v>53</v>
      </c>
      <c r="F130" s="45">
        <v>0.17</v>
      </c>
      <c r="G130" s="45">
        <v>0.03</v>
      </c>
      <c r="H130" s="44"/>
      <c r="I130" s="41" t="str">
        <f t="shared" ref="I130:I193" si="2">A130</f>
        <v>LUX</v>
      </c>
    </row>
    <row r="131" spans="1:9" x14ac:dyDescent="0.2">
      <c r="A131" s="41" t="s">
        <v>408</v>
      </c>
      <c r="B131" s="41" t="s">
        <v>409</v>
      </c>
      <c r="C131" s="41" t="s">
        <v>410</v>
      </c>
      <c r="D131" s="41">
        <v>428</v>
      </c>
      <c r="E131" s="41" t="s">
        <v>53</v>
      </c>
      <c r="F131" s="42"/>
      <c r="G131" s="42">
        <v>0.21</v>
      </c>
      <c r="H131" s="41"/>
      <c r="I131" s="41" t="str">
        <f t="shared" si="2"/>
        <v>LVA</v>
      </c>
    </row>
    <row r="132" spans="1:9" x14ac:dyDescent="0.2">
      <c r="A132" s="41" t="s">
        <v>411</v>
      </c>
      <c r="B132" s="41" t="s">
        <v>412</v>
      </c>
      <c r="C132" s="41" t="s">
        <v>413</v>
      </c>
      <c r="D132" s="41">
        <v>446</v>
      </c>
      <c r="E132" s="41"/>
      <c r="F132" s="42"/>
      <c r="G132" s="42"/>
      <c r="H132" s="41"/>
      <c r="I132" s="41" t="str">
        <f t="shared" si="2"/>
        <v>MAC</v>
      </c>
    </row>
    <row r="133" spans="1:9" x14ac:dyDescent="0.2">
      <c r="A133" s="41" t="s">
        <v>414</v>
      </c>
      <c r="B133" s="41" t="s">
        <v>415</v>
      </c>
      <c r="C133" s="41" t="s">
        <v>416</v>
      </c>
      <c r="D133" s="41">
        <v>504</v>
      </c>
      <c r="E133" s="41"/>
      <c r="F133" s="42"/>
      <c r="G133" s="42"/>
      <c r="H133" s="41"/>
      <c r="I133" s="41" t="str">
        <f t="shared" si="2"/>
        <v>MAR</v>
      </c>
    </row>
    <row r="134" spans="1:9" x14ac:dyDescent="0.2">
      <c r="A134" s="41" t="s">
        <v>417</v>
      </c>
      <c r="B134" s="41" t="s">
        <v>418</v>
      </c>
      <c r="C134" s="41" t="s">
        <v>419</v>
      </c>
      <c r="D134" s="41">
        <v>492</v>
      </c>
      <c r="E134" s="41"/>
      <c r="F134" s="42"/>
      <c r="G134" s="42">
        <v>0</v>
      </c>
      <c r="H134" s="41"/>
      <c r="I134" s="41" t="str">
        <f t="shared" si="2"/>
        <v>MCO</v>
      </c>
    </row>
    <row r="135" spans="1:9" x14ac:dyDescent="0.2">
      <c r="A135" s="41" t="s">
        <v>420</v>
      </c>
      <c r="B135" s="41" t="s">
        <v>421</v>
      </c>
      <c r="C135" s="41" t="s">
        <v>422</v>
      </c>
      <c r="D135" s="41">
        <v>498</v>
      </c>
      <c r="E135" s="41"/>
      <c r="F135" s="42"/>
      <c r="G135" s="42" t="s">
        <v>54</v>
      </c>
      <c r="H135" s="41"/>
      <c r="I135" s="41" t="str">
        <f t="shared" si="2"/>
        <v>MDA</v>
      </c>
    </row>
    <row r="136" spans="1:9" x14ac:dyDescent="0.2">
      <c r="A136" s="41" t="s">
        <v>423</v>
      </c>
      <c r="B136" s="41" t="s">
        <v>424</v>
      </c>
      <c r="C136" s="41" t="s">
        <v>425</v>
      </c>
      <c r="D136" s="41">
        <v>450</v>
      </c>
      <c r="E136" s="41"/>
      <c r="F136" s="42"/>
      <c r="G136" s="42"/>
      <c r="H136" s="41"/>
      <c r="I136" s="41" t="str">
        <f t="shared" si="2"/>
        <v>MDG</v>
      </c>
    </row>
    <row r="137" spans="1:9" x14ac:dyDescent="0.2">
      <c r="A137" s="41" t="s">
        <v>426</v>
      </c>
      <c r="B137" s="41" t="s">
        <v>427</v>
      </c>
      <c r="C137" s="41" t="s">
        <v>428</v>
      </c>
      <c r="D137" s="41">
        <v>462</v>
      </c>
      <c r="E137" s="41"/>
      <c r="F137" s="42"/>
      <c r="G137" s="42"/>
      <c r="H137" s="41"/>
      <c r="I137" s="41" t="str">
        <f t="shared" si="2"/>
        <v>MDV</v>
      </c>
    </row>
    <row r="138" spans="1:9" x14ac:dyDescent="0.2">
      <c r="A138" s="41" t="s">
        <v>429</v>
      </c>
      <c r="B138" s="41" t="s">
        <v>430</v>
      </c>
      <c r="C138" s="41" t="s">
        <v>431</v>
      </c>
      <c r="D138" s="41">
        <v>484</v>
      </c>
      <c r="E138" s="41"/>
      <c r="F138" s="42"/>
      <c r="G138" s="42"/>
      <c r="H138" s="41"/>
      <c r="I138" s="41" t="str">
        <f t="shared" si="2"/>
        <v>MEX</v>
      </c>
    </row>
    <row r="139" spans="1:9" x14ac:dyDescent="0.2">
      <c r="A139" s="41" t="s">
        <v>432</v>
      </c>
      <c r="B139" s="41" t="s">
        <v>433</v>
      </c>
      <c r="C139" s="41" t="s">
        <v>434</v>
      </c>
      <c r="D139" s="41">
        <v>584</v>
      </c>
      <c r="E139" s="41"/>
      <c r="F139" s="42"/>
      <c r="G139" s="42"/>
      <c r="H139" s="41"/>
      <c r="I139" s="41" t="str">
        <f t="shared" si="2"/>
        <v>MHL</v>
      </c>
    </row>
    <row r="140" spans="1:9" x14ac:dyDescent="0.2">
      <c r="A140" s="41" t="s">
        <v>435</v>
      </c>
      <c r="B140" s="41" t="s">
        <v>436</v>
      </c>
      <c r="C140" s="41" t="s">
        <v>437</v>
      </c>
      <c r="D140" s="41">
        <v>807</v>
      </c>
      <c r="E140" s="41"/>
      <c r="F140" s="42"/>
      <c r="G140" s="42" t="s">
        <v>54</v>
      </c>
      <c r="H140" s="41"/>
      <c r="I140" s="41" t="str">
        <f t="shared" si="2"/>
        <v>MKD</v>
      </c>
    </row>
    <row r="141" spans="1:9" x14ac:dyDescent="0.2">
      <c r="A141" s="41" t="s">
        <v>438</v>
      </c>
      <c r="B141" s="41" t="s">
        <v>439</v>
      </c>
      <c r="C141" s="41" t="s">
        <v>440</v>
      </c>
      <c r="D141" s="41">
        <v>466</v>
      </c>
      <c r="E141" s="41"/>
      <c r="F141" s="42"/>
      <c r="G141" s="42"/>
      <c r="H141" s="41"/>
      <c r="I141" s="41" t="str">
        <f t="shared" si="2"/>
        <v>MLI</v>
      </c>
    </row>
    <row r="142" spans="1:9" x14ac:dyDescent="0.2">
      <c r="A142" s="44" t="s">
        <v>441</v>
      </c>
      <c r="B142" s="44" t="s">
        <v>442</v>
      </c>
      <c r="C142" s="44" t="s">
        <v>443</v>
      </c>
      <c r="D142" s="44">
        <v>470</v>
      </c>
      <c r="E142" s="44" t="s">
        <v>53</v>
      </c>
      <c r="F142" s="45">
        <v>0.18</v>
      </c>
      <c r="G142" s="45">
        <v>0.05</v>
      </c>
      <c r="H142" s="44"/>
      <c r="I142" s="41" t="str">
        <f t="shared" si="2"/>
        <v>MLT</v>
      </c>
    </row>
    <row r="143" spans="1:9" x14ac:dyDescent="0.2">
      <c r="A143" s="41" t="s">
        <v>444</v>
      </c>
      <c r="B143" s="41" t="s">
        <v>445</v>
      </c>
      <c r="C143" s="41" t="s">
        <v>446</v>
      </c>
      <c r="D143" s="41">
        <v>104</v>
      </c>
      <c r="E143" s="41"/>
      <c r="F143" s="42"/>
      <c r="G143" s="42"/>
      <c r="H143" s="41"/>
      <c r="I143" s="41" t="str">
        <f t="shared" si="2"/>
        <v>MMR</v>
      </c>
    </row>
    <row r="144" spans="1:9" x14ac:dyDescent="0.2">
      <c r="A144" s="41" t="s">
        <v>447</v>
      </c>
      <c r="B144" s="41" t="s">
        <v>448</v>
      </c>
      <c r="C144" s="41" t="s">
        <v>449</v>
      </c>
      <c r="D144" s="41">
        <v>496</v>
      </c>
      <c r="E144" s="41"/>
      <c r="F144" s="42"/>
      <c r="G144" s="42"/>
      <c r="H144" s="41"/>
      <c r="I144" s="41" t="str">
        <f t="shared" si="2"/>
        <v>MNG</v>
      </c>
    </row>
    <row r="145" spans="1:9" x14ac:dyDescent="0.2">
      <c r="A145" s="41" t="s">
        <v>450</v>
      </c>
      <c r="B145" s="41" t="s">
        <v>451</v>
      </c>
      <c r="C145" s="41" t="s">
        <v>452</v>
      </c>
      <c r="D145" s="41">
        <v>580</v>
      </c>
      <c r="E145" s="41"/>
      <c r="F145" s="42"/>
      <c r="G145" s="42"/>
      <c r="H145" s="41"/>
      <c r="I145" s="41" t="str">
        <f t="shared" si="2"/>
        <v>MNP</v>
      </c>
    </row>
    <row r="146" spans="1:9" x14ac:dyDescent="0.2">
      <c r="A146" s="41" t="s">
        <v>453</v>
      </c>
      <c r="B146" s="41" t="s">
        <v>454</v>
      </c>
      <c r="C146" s="41" t="s">
        <v>455</v>
      </c>
      <c r="D146" s="41">
        <v>508</v>
      </c>
      <c r="E146" s="41"/>
      <c r="F146" s="42"/>
      <c r="G146" s="42"/>
      <c r="H146" s="41"/>
      <c r="I146" s="41" t="str">
        <f t="shared" si="2"/>
        <v>MOZ</v>
      </c>
    </row>
    <row r="147" spans="1:9" x14ac:dyDescent="0.2">
      <c r="A147" s="41" t="s">
        <v>456</v>
      </c>
      <c r="B147" s="41" t="s">
        <v>457</v>
      </c>
      <c r="C147" s="41" t="s">
        <v>458</v>
      </c>
      <c r="D147" s="41">
        <v>478</v>
      </c>
      <c r="E147" s="41"/>
      <c r="F147" s="42"/>
      <c r="G147" s="42"/>
      <c r="H147" s="41"/>
      <c r="I147" s="41" t="str">
        <f t="shared" si="2"/>
        <v>MRT</v>
      </c>
    </row>
    <row r="148" spans="1:9" x14ac:dyDescent="0.2">
      <c r="A148" s="41" t="s">
        <v>459</v>
      </c>
      <c r="B148" s="41" t="s">
        <v>460</v>
      </c>
      <c r="C148" s="41" t="s">
        <v>461</v>
      </c>
      <c r="D148" s="41">
        <v>500</v>
      </c>
      <c r="E148" s="41"/>
      <c r="F148" s="42"/>
      <c r="G148" s="42"/>
      <c r="H148" s="41"/>
      <c r="I148" s="41" t="str">
        <f t="shared" si="2"/>
        <v>MSR</v>
      </c>
    </row>
    <row r="149" spans="1:9" x14ac:dyDescent="0.2">
      <c r="A149" s="41" t="s">
        <v>462</v>
      </c>
      <c r="B149" s="41" t="s">
        <v>463</v>
      </c>
      <c r="C149" s="41" t="s">
        <v>464</v>
      </c>
      <c r="D149" s="41">
        <v>474</v>
      </c>
      <c r="E149" s="41"/>
      <c r="F149" s="42"/>
      <c r="G149" s="42"/>
      <c r="H149" s="41"/>
      <c r="I149" s="41" t="str">
        <f t="shared" si="2"/>
        <v>MTQ</v>
      </c>
    </row>
    <row r="150" spans="1:9" x14ac:dyDescent="0.2">
      <c r="A150" s="41" t="s">
        <v>465</v>
      </c>
      <c r="B150" s="41" t="s">
        <v>466</v>
      </c>
      <c r="C150" s="41" t="s">
        <v>467</v>
      </c>
      <c r="D150" s="41">
        <v>480</v>
      </c>
      <c r="E150" s="41"/>
      <c r="F150" s="42"/>
      <c r="G150" s="42"/>
      <c r="H150" s="41"/>
      <c r="I150" s="41" t="str">
        <f t="shared" si="2"/>
        <v>MUS</v>
      </c>
    </row>
    <row r="151" spans="1:9" x14ac:dyDescent="0.2">
      <c r="A151" s="41" t="s">
        <v>468</v>
      </c>
      <c r="B151" s="41" t="s">
        <v>469</v>
      </c>
      <c r="C151" s="41" t="s">
        <v>470</v>
      </c>
      <c r="D151" s="41">
        <v>454</v>
      </c>
      <c r="E151" s="41"/>
      <c r="F151" s="42"/>
      <c r="G151" s="42"/>
      <c r="H151" s="41"/>
      <c r="I151" s="41" t="str">
        <f t="shared" si="2"/>
        <v>MWI</v>
      </c>
    </row>
    <row r="152" spans="1:9" x14ac:dyDescent="0.2">
      <c r="A152" s="41" t="s">
        <v>471</v>
      </c>
      <c r="B152" s="41" t="s">
        <v>472</v>
      </c>
      <c r="C152" s="41" t="s">
        <v>473</v>
      </c>
      <c r="D152" s="41">
        <v>458</v>
      </c>
      <c r="E152" s="41"/>
      <c r="F152" s="42"/>
      <c r="G152" s="42"/>
      <c r="H152" s="41"/>
      <c r="I152" s="41" t="str">
        <f t="shared" si="2"/>
        <v>MYS</v>
      </c>
    </row>
    <row r="153" spans="1:9" x14ac:dyDescent="0.2">
      <c r="A153" s="41" t="s">
        <v>474</v>
      </c>
      <c r="B153" s="41" t="s">
        <v>475</v>
      </c>
      <c r="C153" s="41" t="s">
        <v>476</v>
      </c>
      <c r="D153" s="41">
        <v>175</v>
      </c>
      <c r="E153" s="41"/>
      <c r="F153" s="42"/>
      <c r="G153" s="42"/>
      <c r="H153" s="41"/>
      <c r="I153" s="41" t="str">
        <f t="shared" si="2"/>
        <v>MYT</v>
      </c>
    </row>
    <row r="154" spans="1:9" x14ac:dyDescent="0.2">
      <c r="A154" s="41" t="s">
        <v>477</v>
      </c>
      <c r="B154" s="41" t="s">
        <v>478</v>
      </c>
      <c r="C154" s="41" t="s">
        <v>479</v>
      </c>
      <c r="D154" s="41">
        <v>516</v>
      </c>
      <c r="E154" s="41"/>
      <c r="F154" s="42"/>
      <c r="G154" s="42"/>
      <c r="H154" s="41"/>
      <c r="I154" s="41" t="str">
        <f t="shared" si="2"/>
        <v>NAM</v>
      </c>
    </row>
    <row r="155" spans="1:9" x14ac:dyDescent="0.2">
      <c r="A155" s="41" t="s">
        <v>480</v>
      </c>
      <c r="B155" s="41" t="s">
        <v>481</v>
      </c>
      <c r="C155" s="41" t="s">
        <v>482</v>
      </c>
      <c r="D155" s="41">
        <v>540</v>
      </c>
      <c r="E155" s="41"/>
      <c r="F155" s="42"/>
      <c r="G155" s="42"/>
      <c r="H155" s="41"/>
      <c r="I155" s="41" t="str">
        <f t="shared" si="2"/>
        <v>NCL</v>
      </c>
    </row>
    <row r="156" spans="1:9" x14ac:dyDescent="0.2">
      <c r="A156" s="41" t="s">
        <v>483</v>
      </c>
      <c r="B156" s="41" t="s">
        <v>484</v>
      </c>
      <c r="C156" s="41" t="s">
        <v>485</v>
      </c>
      <c r="D156" s="41">
        <v>562</v>
      </c>
      <c r="E156" s="41"/>
      <c r="F156" s="42"/>
      <c r="G156" s="42"/>
      <c r="H156" s="41"/>
      <c r="I156" s="41" t="str">
        <f t="shared" si="2"/>
        <v>NER</v>
      </c>
    </row>
    <row r="157" spans="1:9" x14ac:dyDescent="0.2">
      <c r="A157" s="41" t="s">
        <v>486</v>
      </c>
      <c r="B157" s="41" t="s">
        <v>487</v>
      </c>
      <c r="C157" s="41" t="s">
        <v>488</v>
      </c>
      <c r="D157" s="41">
        <v>574</v>
      </c>
      <c r="E157" s="41"/>
      <c r="F157" s="42"/>
      <c r="G157" s="42"/>
      <c r="H157" s="41"/>
      <c r="I157" s="41" t="str">
        <f t="shared" si="2"/>
        <v>NFK</v>
      </c>
    </row>
    <row r="158" spans="1:9" x14ac:dyDescent="0.2">
      <c r="A158" s="41" t="s">
        <v>489</v>
      </c>
      <c r="B158" s="41" t="s">
        <v>490</v>
      </c>
      <c r="C158" s="41" t="s">
        <v>491</v>
      </c>
      <c r="D158" s="41">
        <v>566</v>
      </c>
      <c r="E158" s="41"/>
      <c r="F158" s="42"/>
      <c r="G158" s="42"/>
      <c r="H158" s="41"/>
      <c r="I158" s="41" t="str">
        <f t="shared" si="2"/>
        <v>NGA</v>
      </c>
    </row>
    <row r="159" spans="1:9" x14ac:dyDescent="0.2">
      <c r="A159" s="41" t="s">
        <v>492</v>
      </c>
      <c r="B159" s="41" t="s">
        <v>493</v>
      </c>
      <c r="C159" s="41" t="s">
        <v>494</v>
      </c>
      <c r="D159" s="41">
        <v>558</v>
      </c>
      <c r="E159" s="41"/>
      <c r="F159" s="42"/>
      <c r="G159" s="42"/>
      <c r="H159" s="41"/>
      <c r="I159" s="41" t="str">
        <f t="shared" si="2"/>
        <v>NIC</v>
      </c>
    </row>
    <row r="160" spans="1:9" x14ac:dyDescent="0.2">
      <c r="A160" s="41" t="s">
        <v>495</v>
      </c>
      <c r="B160" s="41" t="s">
        <v>496</v>
      </c>
      <c r="C160" s="41" t="s">
        <v>497</v>
      </c>
      <c r="D160" s="41">
        <v>570</v>
      </c>
      <c r="E160" s="41"/>
      <c r="F160" s="42"/>
      <c r="G160" s="42"/>
      <c r="H160" s="41"/>
      <c r="I160" s="41" t="str">
        <f t="shared" si="2"/>
        <v>NIU</v>
      </c>
    </row>
    <row r="161" spans="1:9" x14ac:dyDescent="0.2">
      <c r="A161" s="41" t="s">
        <v>498</v>
      </c>
      <c r="B161" s="41" t="s">
        <v>499</v>
      </c>
      <c r="C161" s="41" t="s">
        <v>500</v>
      </c>
      <c r="D161" s="41">
        <v>528</v>
      </c>
      <c r="E161" s="41" t="s">
        <v>53</v>
      </c>
      <c r="F161" s="42"/>
      <c r="G161" s="42">
        <v>0.21</v>
      </c>
      <c r="H161" s="41"/>
      <c r="I161" s="41" t="str">
        <f t="shared" si="2"/>
        <v>NLD</v>
      </c>
    </row>
    <row r="162" spans="1:9" x14ac:dyDescent="0.2">
      <c r="A162" s="41" t="s">
        <v>9</v>
      </c>
      <c r="B162" s="41" t="s">
        <v>23</v>
      </c>
      <c r="C162" s="41" t="s">
        <v>501</v>
      </c>
      <c r="D162" s="41">
        <v>578</v>
      </c>
      <c r="E162" s="41"/>
      <c r="F162" s="42"/>
      <c r="G162" s="42">
        <v>0</v>
      </c>
      <c r="H162" s="6">
        <v>0.25</v>
      </c>
      <c r="I162" s="41" t="str">
        <f t="shared" si="2"/>
        <v>NOR</v>
      </c>
    </row>
    <row r="163" spans="1:9" x14ac:dyDescent="0.2">
      <c r="A163" s="41" t="s">
        <v>502</v>
      </c>
      <c r="B163" s="41" t="s">
        <v>503</v>
      </c>
      <c r="C163" s="41" t="s">
        <v>504</v>
      </c>
      <c r="D163" s="41">
        <v>524</v>
      </c>
      <c r="E163" s="41"/>
      <c r="F163" s="42"/>
      <c r="G163" s="42"/>
      <c r="H163" s="41"/>
      <c r="I163" s="41" t="str">
        <f t="shared" si="2"/>
        <v>NPL</v>
      </c>
    </row>
    <row r="164" spans="1:9" x14ac:dyDescent="0.2">
      <c r="A164" s="41" t="s">
        <v>505</v>
      </c>
      <c r="B164" s="41" t="s">
        <v>506</v>
      </c>
      <c r="C164" s="41" t="s">
        <v>507</v>
      </c>
      <c r="D164" s="41">
        <v>520</v>
      </c>
      <c r="E164" s="41"/>
      <c r="F164" s="42"/>
      <c r="G164" s="42"/>
      <c r="H164" s="41"/>
      <c r="I164" s="41" t="str">
        <f t="shared" si="2"/>
        <v>NRU</v>
      </c>
    </row>
    <row r="165" spans="1:9" x14ac:dyDescent="0.2">
      <c r="A165" s="41" t="s">
        <v>10</v>
      </c>
      <c r="B165" s="41" t="s">
        <v>27</v>
      </c>
      <c r="C165" s="41" t="s">
        <v>508</v>
      </c>
      <c r="D165" s="41">
        <v>554</v>
      </c>
      <c r="E165" s="41"/>
      <c r="F165" s="42"/>
      <c r="G165" s="42"/>
      <c r="H165" s="41"/>
      <c r="I165" s="41" t="str">
        <f t="shared" si="2"/>
        <v>NZL</v>
      </c>
    </row>
    <row r="166" spans="1:9" x14ac:dyDescent="0.2">
      <c r="A166" s="41" t="s">
        <v>509</v>
      </c>
      <c r="B166" s="41" t="s">
        <v>510</v>
      </c>
      <c r="C166" s="41" t="s">
        <v>511</v>
      </c>
      <c r="D166" s="41">
        <v>512</v>
      </c>
      <c r="E166" s="41"/>
      <c r="F166" s="42"/>
      <c r="G166" s="42"/>
      <c r="H166" s="41"/>
      <c r="I166" s="41" t="str">
        <f t="shared" si="2"/>
        <v>OMN</v>
      </c>
    </row>
    <row r="167" spans="1:9" x14ac:dyDescent="0.2">
      <c r="A167" s="41" t="s">
        <v>512</v>
      </c>
      <c r="B167" s="41" t="s">
        <v>513</v>
      </c>
      <c r="C167" s="41" t="s">
        <v>514</v>
      </c>
      <c r="D167" s="41">
        <v>586</v>
      </c>
      <c r="E167" s="41"/>
      <c r="F167" s="42"/>
      <c r="G167" s="42"/>
      <c r="H167" s="41"/>
      <c r="I167" s="41" t="str">
        <f t="shared" si="2"/>
        <v>PAK</v>
      </c>
    </row>
    <row r="168" spans="1:9" x14ac:dyDescent="0.2">
      <c r="A168" s="41" t="s">
        <v>515</v>
      </c>
      <c r="B168" s="41" t="s">
        <v>516</v>
      </c>
      <c r="C168" s="41" t="s">
        <v>517</v>
      </c>
      <c r="D168" s="41">
        <v>591</v>
      </c>
      <c r="E168" s="41"/>
      <c r="F168" s="42"/>
      <c r="G168" s="42"/>
      <c r="H168" s="41"/>
      <c r="I168" s="41" t="str">
        <f t="shared" si="2"/>
        <v>PAN</v>
      </c>
    </row>
    <row r="169" spans="1:9" x14ac:dyDescent="0.2">
      <c r="A169" s="41" t="s">
        <v>518</v>
      </c>
      <c r="B169" s="41" t="s">
        <v>519</v>
      </c>
      <c r="C169" s="41" t="s">
        <v>520</v>
      </c>
      <c r="D169" s="41">
        <v>612</v>
      </c>
      <c r="E169" s="41"/>
      <c r="F169" s="42"/>
      <c r="G169" s="42"/>
      <c r="H169" s="41"/>
      <c r="I169" s="41" t="str">
        <f t="shared" si="2"/>
        <v>PCN</v>
      </c>
    </row>
    <row r="170" spans="1:9" x14ac:dyDescent="0.2">
      <c r="A170" s="41" t="s">
        <v>521</v>
      </c>
      <c r="B170" s="41" t="s">
        <v>522</v>
      </c>
      <c r="C170" s="41" t="s">
        <v>523</v>
      </c>
      <c r="D170" s="41">
        <v>604</v>
      </c>
      <c r="E170" s="41"/>
      <c r="F170" s="42"/>
      <c r="G170" s="42"/>
      <c r="H170" s="41"/>
      <c r="I170" s="41" t="str">
        <f t="shared" si="2"/>
        <v>PER</v>
      </c>
    </row>
    <row r="171" spans="1:9" x14ac:dyDescent="0.2">
      <c r="A171" s="41" t="s">
        <v>524</v>
      </c>
      <c r="B171" s="41" t="s">
        <v>525</v>
      </c>
      <c r="C171" s="41" t="s">
        <v>526</v>
      </c>
      <c r="D171" s="41">
        <v>608</v>
      </c>
      <c r="E171" s="41"/>
      <c r="F171" s="42"/>
      <c r="G171" s="42"/>
      <c r="H171" s="41"/>
      <c r="I171" s="41" t="str">
        <f t="shared" si="2"/>
        <v>PHL</v>
      </c>
    </row>
    <row r="172" spans="1:9" x14ac:dyDescent="0.2">
      <c r="A172" s="41" t="s">
        <v>527</v>
      </c>
      <c r="B172" s="41" t="s">
        <v>528</v>
      </c>
      <c r="C172" s="41" t="s">
        <v>529</v>
      </c>
      <c r="D172" s="41">
        <v>585</v>
      </c>
      <c r="E172" s="41"/>
      <c r="F172" s="42"/>
      <c r="G172" s="42"/>
      <c r="H172" s="41"/>
      <c r="I172" s="41" t="str">
        <f t="shared" si="2"/>
        <v>PLW</v>
      </c>
    </row>
    <row r="173" spans="1:9" x14ac:dyDescent="0.2">
      <c r="A173" s="41" t="s">
        <v>530</v>
      </c>
      <c r="B173" s="41" t="s">
        <v>531</v>
      </c>
      <c r="C173" s="41" t="s">
        <v>532</v>
      </c>
      <c r="D173" s="41">
        <v>598</v>
      </c>
      <c r="E173" s="41"/>
      <c r="F173" s="42"/>
      <c r="G173" s="42"/>
      <c r="H173" s="41"/>
      <c r="I173" s="41" t="str">
        <f t="shared" si="2"/>
        <v>PNG</v>
      </c>
    </row>
    <row r="174" spans="1:9" x14ac:dyDescent="0.2">
      <c r="A174" s="44" t="s">
        <v>533</v>
      </c>
      <c r="B174" s="44" t="s">
        <v>534</v>
      </c>
      <c r="C174" s="44" t="s">
        <v>535</v>
      </c>
      <c r="D174" s="44">
        <v>616</v>
      </c>
      <c r="E174" s="44" t="s">
        <v>53</v>
      </c>
      <c r="F174" s="45">
        <v>0.23</v>
      </c>
      <c r="G174" s="45">
        <v>0.05</v>
      </c>
      <c r="H174" s="44"/>
      <c r="I174" s="41" t="str">
        <f t="shared" si="2"/>
        <v>POL</v>
      </c>
    </row>
    <row r="175" spans="1:9" x14ac:dyDescent="0.2">
      <c r="A175" s="41" t="s">
        <v>536</v>
      </c>
      <c r="B175" s="41" t="s">
        <v>537</v>
      </c>
      <c r="C175" s="41" t="s">
        <v>538</v>
      </c>
      <c r="D175" s="41">
        <v>630</v>
      </c>
      <c r="E175" s="41"/>
      <c r="F175" s="42"/>
      <c r="G175" s="42"/>
      <c r="H175" s="41"/>
      <c r="I175" s="41" t="str">
        <f t="shared" si="2"/>
        <v>PRI</v>
      </c>
    </row>
    <row r="176" spans="1:9" x14ac:dyDescent="0.2">
      <c r="A176" s="41" t="s">
        <v>539</v>
      </c>
      <c r="B176" s="41" t="s">
        <v>540</v>
      </c>
      <c r="C176" s="41" t="s">
        <v>541</v>
      </c>
      <c r="D176" s="41">
        <v>408</v>
      </c>
      <c r="E176" s="41"/>
      <c r="F176" s="42"/>
      <c r="G176" s="42"/>
      <c r="H176" s="41"/>
      <c r="I176" s="41" t="str">
        <f t="shared" si="2"/>
        <v>PRK</v>
      </c>
    </row>
    <row r="177" spans="1:9" x14ac:dyDescent="0.2">
      <c r="A177" s="44" t="s">
        <v>11</v>
      </c>
      <c r="B177" s="44" t="s">
        <v>21</v>
      </c>
      <c r="C177" s="44" t="s">
        <v>542</v>
      </c>
      <c r="D177" s="44">
        <v>620</v>
      </c>
      <c r="E177" s="44" t="s">
        <v>53</v>
      </c>
      <c r="F177" s="45">
        <v>0.23</v>
      </c>
      <c r="G177" s="45">
        <v>0.06</v>
      </c>
      <c r="H177" s="44"/>
      <c r="I177" s="44" t="str">
        <f t="shared" si="2"/>
        <v>PRT</v>
      </c>
    </row>
    <row r="178" spans="1:9" x14ac:dyDescent="0.2">
      <c r="A178" s="41" t="s">
        <v>543</v>
      </c>
      <c r="B178" s="41" t="s">
        <v>544</v>
      </c>
      <c r="C178" s="41" t="s">
        <v>545</v>
      </c>
      <c r="D178" s="41">
        <v>600</v>
      </c>
      <c r="E178" s="41"/>
      <c r="F178" s="42"/>
      <c r="G178" s="42"/>
      <c r="H178" s="41"/>
      <c r="I178" s="41" t="str">
        <f t="shared" si="2"/>
        <v>PRY</v>
      </c>
    </row>
    <row r="179" spans="1:9" x14ac:dyDescent="0.2">
      <c r="A179" s="41" t="s">
        <v>546</v>
      </c>
      <c r="B179" s="41" t="s">
        <v>547</v>
      </c>
      <c r="C179" s="41" t="s">
        <v>548</v>
      </c>
      <c r="D179" s="41">
        <v>275</v>
      </c>
      <c r="E179" s="41"/>
      <c r="F179" s="42"/>
      <c r="G179" s="42"/>
      <c r="H179" s="41"/>
      <c r="I179" s="41" t="str">
        <f t="shared" si="2"/>
        <v>PSE</v>
      </c>
    </row>
    <row r="180" spans="1:9" x14ac:dyDescent="0.2">
      <c r="A180" s="41" t="s">
        <v>549</v>
      </c>
      <c r="B180" s="41" t="s">
        <v>550</v>
      </c>
      <c r="C180" s="41" t="s">
        <v>551</v>
      </c>
      <c r="D180" s="41">
        <v>258</v>
      </c>
      <c r="E180" s="41"/>
      <c r="F180" s="42"/>
      <c r="G180" s="42"/>
      <c r="H180" s="41"/>
      <c r="I180" s="41" t="str">
        <f t="shared" si="2"/>
        <v>PYF</v>
      </c>
    </row>
    <row r="181" spans="1:9" x14ac:dyDescent="0.2">
      <c r="A181" s="41" t="s">
        <v>552</v>
      </c>
      <c r="B181" s="41" t="s">
        <v>553</v>
      </c>
      <c r="C181" s="41" t="s">
        <v>554</v>
      </c>
      <c r="D181" s="41">
        <v>634</v>
      </c>
      <c r="E181" s="41"/>
      <c r="F181" s="42"/>
      <c r="G181" s="42"/>
      <c r="H181" s="41"/>
      <c r="I181" s="41" t="str">
        <f t="shared" si="2"/>
        <v>QAT</v>
      </c>
    </row>
    <row r="182" spans="1:9" x14ac:dyDescent="0.2">
      <c r="A182" s="41" t="s">
        <v>555</v>
      </c>
      <c r="B182" s="41" t="s">
        <v>556</v>
      </c>
      <c r="C182" s="41" t="s">
        <v>557</v>
      </c>
      <c r="D182" s="41">
        <v>638</v>
      </c>
      <c r="E182" s="41" t="s">
        <v>53</v>
      </c>
      <c r="F182" s="42"/>
      <c r="G182" s="42">
        <f>G75</f>
        <v>2.1000000000000001E-2</v>
      </c>
      <c r="H182" s="41" t="s">
        <v>558</v>
      </c>
      <c r="I182" s="41" t="str">
        <f t="shared" si="2"/>
        <v>REU</v>
      </c>
    </row>
    <row r="183" spans="1:9" x14ac:dyDescent="0.2">
      <c r="A183" s="41" t="s">
        <v>559</v>
      </c>
      <c r="B183" s="41" t="s">
        <v>560</v>
      </c>
      <c r="C183" s="41" t="s">
        <v>561</v>
      </c>
      <c r="D183" s="41">
        <v>642</v>
      </c>
      <c r="E183" s="41" t="s">
        <v>53</v>
      </c>
      <c r="F183" s="42"/>
      <c r="G183" s="42">
        <v>0.19</v>
      </c>
      <c r="H183" s="41"/>
      <c r="I183" s="41" t="str">
        <f t="shared" si="2"/>
        <v>ROU</v>
      </c>
    </row>
    <row r="184" spans="1:9" x14ac:dyDescent="0.2">
      <c r="A184" s="41" t="s">
        <v>562</v>
      </c>
      <c r="B184" s="41" t="s">
        <v>563</v>
      </c>
      <c r="C184" s="41" t="s">
        <v>564</v>
      </c>
      <c r="D184" s="41">
        <v>643</v>
      </c>
      <c r="E184" s="41"/>
      <c r="F184" s="42"/>
      <c r="G184" s="42"/>
      <c r="H184" s="41"/>
      <c r="I184" s="41" t="str">
        <f t="shared" si="2"/>
        <v>RUS</v>
      </c>
    </row>
    <row r="185" spans="1:9" x14ac:dyDescent="0.2">
      <c r="A185" s="41" t="s">
        <v>565</v>
      </c>
      <c r="B185" s="41" t="s">
        <v>566</v>
      </c>
      <c r="C185" s="41" t="s">
        <v>567</v>
      </c>
      <c r="D185" s="41">
        <v>646</v>
      </c>
      <c r="E185" s="41"/>
      <c r="F185" s="42"/>
      <c r="G185" s="42"/>
      <c r="H185" s="41"/>
      <c r="I185" s="41" t="str">
        <f t="shared" si="2"/>
        <v>RWA</v>
      </c>
    </row>
    <row r="186" spans="1:9" x14ac:dyDescent="0.2">
      <c r="A186" s="41" t="s">
        <v>568</v>
      </c>
      <c r="B186" s="41" t="s">
        <v>569</v>
      </c>
      <c r="C186" s="41" t="s">
        <v>570</v>
      </c>
      <c r="D186" s="41">
        <v>682</v>
      </c>
      <c r="E186" s="41"/>
      <c r="F186" s="42"/>
      <c r="G186" s="42">
        <v>0</v>
      </c>
      <c r="H186" s="41"/>
      <c r="I186" s="41" t="str">
        <f t="shared" si="2"/>
        <v>SAU</v>
      </c>
    </row>
    <row r="187" spans="1:9" x14ac:dyDescent="0.2">
      <c r="A187" s="41" t="s">
        <v>571</v>
      </c>
      <c r="B187" s="41" t="s">
        <v>572</v>
      </c>
      <c r="C187" s="41" t="s">
        <v>573</v>
      </c>
      <c r="D187" s="41">
        <v>891</v>
      </c>
      <c r="E187" s="41"/>
      <c r="F187" s="42"/>
      <c r="G187" s="42"/>
      <c r="H187" s="41"/>
      <c r="I187" s="41" t="str">
        <f t="shared" si="2"/>
        <v>SCG</v>
      </c>
    </row>
    <row r="188" spans="1:9" x14ac:dyDescent="0.2">
      <c r="A188" s="41" t="s">
        <v>574</v>
      </c>
      <c r="B188" s="41" t="s">
        <v>575</v>
      </c>
      <c r="C188" s="41" t="s">
        <v>576</v>
      </c>
      <c r="D188" s="41">
        <v>736</v>
      </c>
      <c r="E188" s="41"/>
      <c r="F188" s="42"/>
      <c r="G188" s="42"/>
      <c r="H188" s="41"/>
      <c r="I188" s="41" t="str">
        <f t="shared" si="2"/>
        <v>SDN</v>
      </c>
    </row>
    <row r="189" spans="1:9" x14ac:dyDescent="0.2">
      <c r="A189" s="41" t="s">
        <v>577</v>
      </c>
      <c r="B189" s="41" t="s">
        <v>578</v>
      </c>
      <c r="C189" s="41" t="s">
        <v>579</v>
      </c>
      <c r="D189" s="41">
        <v>686</v>
      </c>
      <c r="E189" s="41"/>
      <c r="F189" s="42"/>
      <c r="G189" s="42"/>
      <c r="H189" s="41"/>
      <c r="I189" s="41" t="str">
        <f t="shared" si="2"/>
        <v>SEN</v>
      </c>
    </row>
    <row r="190" spans="1:9" x14ac:dyDescent="0.2">
      <c r="A190" s="41" t="s">
        <v>580</v>
      </c>
      <c r="B190" s="41" t="s">
        <v>581</v>
      </c>
      <c r="C190" s="41" t="s">
        <v>582</v>
      </c>
      <c r="D190" s="41">
        <v>702</v>
      </c>
      <c r="E190" s="41"/>
      <c r="F190" s="42"/>
      <c r="G190" s="42"/>
      <c r="H190" s="41"/>
      <c r="I190" s="41" t="str">
        <f t="shared" si="2"/>
        <v>SGP</v>
      </c>
    </row>
    <row r="191" spans="1:9" x14ac:dyDescent="0.2">
      <c r="A191" s="41" t="s">
        <v>583</v>
      </c>
      <c r="B191" s="41" t="s">
        <v>584</v>
      </c>
      <c r="C191" s="41" t="s">
        <v>585</v>
      </c>
      <c r="D191" s="41">
        <v>239</v>
      </c>
      <c r="E191" s="41"/>
      <c r="F191" s="42"/>
      <c r="G191" s="42"/>
      <c r="H191" s="41"/>
      <c r="I191" s="41" t="str">
        <f t="shared" si="2"/>
        <v>SGS</v>
      </c>
    </row>
    <row r="192" spans="1:9" x14ac:dyDescent="0.2">
      <c r="A192" s="41" t="s">
        <v>586</v>
      </c>
      <c r="B192" s="41" t="s">
        <v>587</v>
      </c>
      <c r="C192" s="41" t="s">
        <v>588</v>
      </c>
      <c r="D192" s="41">
        <v>654</v>
      </c>
      <c r="E192" s="41"/>
      <c r="F192" s="42"/>
      <c r="G192" s="42"/>
      <c r="H192" s="41"/>
      <c r="I192" s="41" t="str">
        <f t="shared" si="2"/>
        <v>SHN</v>
      </c>
    </row>
    <row r="193" spans="1:9" x14ac:dyDescent="0.2">
      <c r="A193" s="41" t="s">
        <v>589</v>
      </c>
      <c r="B193" s="41" t="s">
        <v>590</v>
      </c>
      <c r="C193" s="41" t="s">
        <v>591</v>
      </c>
      <c r="D193" s="41">
        <v>744</v>
      </c>
      <c r="E193" s="41"/>
      <c r="F193" s="42"/>
      <c r="G193" s="42" t="s">
        <v>54</v>
      </c>
      <c r="H193" s="41"/>
      <c r="I193" s="41" t="str">
        <f t="shared" si="2"/>
        <v>SJM</v>
      </c>
    </row>
    <row r="194" spans="1:9" x14ac:dyDescent="0.2">
      <c r="A194" s="41" t="s">
        <v>592</v>
      </c>
      <c r="B194" s="41" t="s">
        <v>593</v>
      </c>
      <c r="C194" s="41" t="s">
        <v>594</v>
      </c>
      <c r="D194" s="41">
        <v>90</v>
      </c>
      <c r="E194" s="41"/>
      <c r="F194" s="42"/>
      <c r="G194" s="42"/>
      <c r="H194" s="41"/>
      <c r="I194" s="41" t="str">
        <f t="shared" ref="I194:I243" si="3">A194</f>
        <v>SLB</v>
      </c>
    </row>
    <row r="195" spans="1:9" x14ac:dyDescent="0.2">
      <c r="A195" s="41" t="s">
        <v>595</v>
      </c>
      <c r="B195" s="41" t="s">
        <v>596</v>
      </c>
      <c r="C195" s="41" t="s">
        <v>597</v>
      </c>
      <c r="D195" s="41">
        <v>694</v>
      </c>
      <c r="E195" s="41"/>
      <c r="F195" s="42"/>
      <c r="G195" s="42"/>
      <c r="H195" s="41"/>
      <c r="I195" s="41" t="str">
        <f t="shared" si="3"/>
        <v>SLE</v>
      </c>
    </row>
    <row r="196" spans="1:9" x14ac:dyDescent="0.2">
      <c r="A196" s="41" t="s">
        <v>598</v>
      </c>
      <c r="B196" s="41" t="s">
        <v>599</v>
      </c>
      <c r="C196" s="41" t="s">
        <v>600</v>
      </c>
      <c r="D196" s="41">
        <v>222</v>
      </c>
      <c r="E196" s="41"/>
      <c r="F196" s="42"/>
      <c r="G196" s="42"/>
      <c r="H196" s="41"/>
      <c r="I196" s="41" t="str">
        <f t="shared" si="3"/>
        <v>SLV</v>
      </c>
    </row>
    <row r="197" spans="1:9" x14ac:dyDescent="0.2">
      <c r="A197" s="41" t="s">
        <v>601</v>
      </c>
      <c r="B197" s="41" t="s">
        <v>602</v>
      </c>
      <c r="C197" s="41" t="s">
        <v>603</v>
      </c>
      <c r="D197" s="41">
        <v>674</v>
      </c>
      <c r="E197" s="41"/>
      <c r="F197" s="42"/>
      <c r="G197" s="42" t="s">
        <v>54</v>
      </c>
      <c r="H197" s="41"/>
      <c r="I197" s="41" t="str">
        <f t="shared" si="3"/>
        <v>SMR</v>
      </c>
    </row>
    <row r="198" spans="1:9" x14ac:dyDescent="0.2">
      <c r="A198" s="41" t="s">
        <v>604</v>
      </c>
      <c r="B198" s="41" t="s">
        <v>605</v>
      </c>
      <c r="C198" s="41" t="s">
        <v>606</v>
      </c>
      <c r="D198" s="41">
        <v>706</v>
      </c>
      <c r="E198" s="41"/>
      <c r="F198" s="42"/>
      <c r="G198" s="42"/>
      <c r="H198" s="41"/>
      <c r="I198" s="41" t="str">
        <f t="shared" si="3"/>
        <v>SOM</v>
      </c>
    </row>
    <row r="199" spans="1:9" x14ac:dyDescent="0.2">
      <c r="A199" s="41" t="s">
        <v>607</v>
      </c>
      <c r="B199" s="41" t="s">
        <v>608</v>
      </c>
      <c r="C199" s="41" t="s">
        <v>609</v>
      </c>
      <c r="D199" s="41">
        <v>666</v>
      </c>
      <c r="E199" s="41"/>
      <c r="F199" s="42"/>
      <c r="G199" s="42"/>
      <c r="H199" s="41"/>
      <c r="I199" s="41" t="str">
        <f t="shared" si="3"/>
        <v>SPM</v>
      </c>
    </row>
    <row r="200" spans="1:9" x14ac:dyDescent="0.2">
      <c r="A200" s="41" t="s">
        <v>610</v>
      </c>
      <c r="B200" s="41" t="s">
        <v>611</v>
      </c>
      <c r="C200" s="41" t="s">
        <v>612</v>
      </c>
      <c r="D200" s="41">
        <v>678</v>
      </c>
      <c r="E200" s="41"/>
      <c r="F200" s="42"/>
      <c r="G200" s="42"/>
      <c r="H200" s="41"/>
      <c r="I200" s="41" t="str">
        <f t="shared" si="3"/>
        <v>STP</v>
      </c>
    </row>
    <row r="201" spans="1:9" x14ac:dyDescent="0.2">
      <c r="A201" s="41" t="s">
        <v>613</v>
      </c>
      <c r="B201" s="41" t="s">
        <v>614</v>
      </c>
      <c r="C201" s="41" t="s">
        <v>615</v>
      </c>
      <c r="D201" s="41">
        <v>740</v>
      </c>
      <c r="E201" s="41"/>
      <c r="F201" s="42"/>
      <c r="G201" s="42"/>
      <c r="H201" s="41"/>
      <c r="I201" s="41" t="str">
        <f t="shared" si="3"/>
        <v>SUR</v>
      </c>
    </row>
    <row r="202" spans="1:9" x14ac:dyDescent="0.2">
      <c r="A202" s="41" t="s">
        <v>616</v>
      </c>
      <c r="B202" s="41" t="s">
        <v>617</v>
      </c>
      <c r="C202" s="41" t="s">
        <v>618</v>
      </c>
      <c r="D202" s="41">
        <v>703</v>
      </c>
      <c r="E202" s="41" t="s">
        <v>53</v>
      </c>
      <c r="F202" s="42"/>
      <c r="G202" s="42">
        <v>0.2</v>
      </c>
      <c r="H202" s="41"/>
      <c r="I202" s="41" t="str">
        <f t="shared" si="3"/>
        <v>SVK</v>
      </c>
    </row>
    <row r="203" spans="1:9" x14ac:dyDescent="0.2">
      <c r="A203" s="41" t="s">
        <v>619</v>
      </c>
      <c r="B203" s="41" t="s">
        <v>620</v>
      </c>
      <c r="C203" s="41" t="s">
        <v>621</v>
      </c>
      <c r="D203" s="41">
        <v>705</v>
      </c>
      <c r="E203" s="41" t="s">
        <v>53</v>
      </c>
      <c r="F203" s="42"/>
      <c r="G203" s="42">
        <v>0.22</v>
      </c>
      <c r="H203" s="41"/>
      <c r="I203" s="41" t="str">
        <f t="shared" si="3"/>
        <v>SVN</v>
      </c>
    </row>
    <row r="204" spans="1:9" x14ac:dyDescent="0.2">
      <c r="A204" s="44" t="s">
        <v>12</v>
      </c>
      <c r="B204" s="44" t="s">
        <v>22</v>
      </c>
      <c r="C204" s="44" t="s">
        <v>622</v>
      </c>
      <c r="D204" s="44">
        <v>752</v>
      </c>
      <c r="E204" s="44" t="s">
        <v>53</v>
      </c>
      <c r="F204" s="45">
        <v>0.25</v>
      </c>
      <c r="G204" s="45">
        <v>0.06</v>
      </c>
      <c r="H204" s="44"/>
      <c r="I204" s="44" t="str">
        <f t="shared" si="3"/>
        <v>SWE</v>
      </c>
    </row>
    <row r="205" spans="1:9" x14ac:dyDescent="0.2">
      <c r="A205" s="41" t="s">
        <v>623</v>
      </c>
      <c r="B205" s="41" t="s">
        <v>624</v>
      </c>
      <c r="C205" s="41" t="s">
        <v>625</v>
      </c>
      <c r="D205" s="41">
        <v>748</v>
      </c>
      <c r="E205" s="41"/>
      <c r="F205" s="42"/>
      <c r="G205" s="42"/>
      <c r="H205" s="41"/>
      <c r="I205" s="41" t="str">
        <f t="shared" si="3"/>
        <v>SWZ</v>
      </c>
    </row>
    <row r="206" spans="1:9" x14ac:dyDescent="0.2">
      <c r="A206" s="41" t="s">
        <v>626</v>
      </c>
      <c r="B206" s="41" t="s">
        <v>627</v>
      </c>
      <c r="C206" s="41" t="s">
        <v>628</v>
      </c>
      <c r="D206" s="41">
        <v>690</v>
      </c>
      <c r="E206" s="41"/>
      <c r="F206" s="42"/>
      <c r="G206" s="42"/>
      <c r="H206" s="41"/>
      <c r="I206" s="41" t="str">
        <f t="shared" si="3"/>
        <v>SYC</v>
      </c>
    </row>
    <row r="207" spans="1:9" x14ac:dyDescent="0.2">
      <c r="A207" s="41" t="s">
        <v>629</v>
      </c>
      <c r="B207" s="41" t="s">
        <v>630</v>
      </c>
      <c r="C207" s="41" t="s">
        <v>631</v>
      </c>
      <c r="D207" s="41">
        <v>760</v>
      </c>
      <c r="E207" s="41"/>
      <c r="F207" s="42"/>
      <c r="G207" s="42"/>
      <c r="H207" s="41"/>
      <c r="I207" s="41" t="str">
        <f t="shared" si="3"/>
        <v>SYR</v>
      </c>
    </row>
    <row r="208" spans="1:9" x14ac:dyDescent="0.2">
      <c r="A208" s="41" t="s">
        <v>632</v>
      </c>
      <c r="B208" s="41" t="s">
        <v>633</v>
      </c>
      <c r="C208" s="41" t="s">
        <v>634</v>
      </c>
      <c r="D208" s="41">
        <v>796</v>
      </c>
      <c r="E208" s="41"/>
      <c r="F208" s="42"/>
      <c r="G208" s="42"/>
      <c r="H208" s="41"/>
      <c r="I208" s="41" t="str">
        <f t="shared" si="3"/>
        <v>TCA</v>
      </c>
    </row>
    <row r="209" spans="1:9" x14ac:dyDescent="0.2">
      <c r="A209" s="41" t="s">
        <v>635</v>
      </c>
      <c r="B209" s="41" t="s">
        <v>636</v>
      </c>
      <c r="C209" s="41" t="s">
        <v>637</v>
      </c>
      <c r="D209" s="41">
        <v>148</v>
      </c>
      <c r="E209" s="41"/>
      <c r="F209" s="42"/>
      <c r="G209" s="42"/>
      <c r="H209" s="41"/>
      <c r="I209" s="41" t="str">
        <f t="shared" si="3"/>
        <v>TCD</v>
      </c>
    </row>
    <row r="210" spans="1:9" x14ac:dyDescent="0.2">
      <c r="A210" s="41" t="s">
        <v>638</v>
      </c>
      <c r="B210" s="41" t="s">
        <v>639</v>
      </c>
      <c r="C210" s="41" t="s">
        <v>640</v>
      </c>
      <c r="D210" s="41">
        <v>768</v>
      </c>
      <c r="E210" s="41"/>
      <c r="F210" s="42"/>
      <c r="G210" s="42"/>
      <c r="H210" s="41"/>
      <c r="I210" s="41" t="str">
        <f t="shared" si="3"/>
        <v>TGO</v>
      </c>
    </row>
    <row r="211" spans="1:9" x14ac:dyDescent="0.2">
      <c r="A211" s="41" t="s">
        <v>641</v>
      </c>
      <c r="B211" s="41" t="s">
        <v>642</v>
      </c>
      <c r="C211" s="41" t="s">
        <v>643</v>
      </c>
      <c r="D211" s="41">
        <v>764</v>
      </c>
      <c r="E211" s="41"/>
      <c r="F211" s="42"/>
      <c r="G211" s="42"/>
      <c r="H211" s="41"/>
      <c r="I211" s="41" t="str">
        <f t="shared" si="3"/>
        <v>THA</v>
      </c>
    </row>
    <row r="212" spans="1:9" x14ac:dyDescent="0.2">
      <c r="A212" s="41" t="s">
        <v>644</v>
      </c>
      <c r="B212" s="41" t="s">
        <v>645</v>
      </c>
      <c r="C212" s="41" t="s">
        <v>646</v>
      </c>
      <c r="D212" s="41">
        <v>762</v>
      </c>
      <c r="E212" s="41"/>
      <c r="F212" s="42"/>
      <c r="G212" s="42"/>
      <c r="H212" s="41"/>
      <c r="I212" s="41" t="str">
        <f t="shared" si="3"/>
        <v>TJK</v>
      </c>
    </row>
    <row r="213" spans="1:9" x14ac:dyDescent="0.2">
      <c r="A213" s="41" t="s">
        <v>647</v>
      </c>
      <c r="B213" s="41" t="s">
        <v>648</v>
      </c>
      <c r="C213" s="41" t="s">
        <v>649</v>
      </c>
      <c r="D213" s="41">
        <v>772</v>
      </c>
      <c r="E213" s="41"/>
      <c r="F213" s="42"/>
      <c r="G213" s="42"/>
      <c r="H213" s="41"/>
      <c r="I213" s="41" t="str">
        <f t="shared" si="3"/>
        <v>TKL</v>
      </c>
    </row>
    <row r="214" spans="1:9" x14ac:dyDescent="0.2">
      <c r="A214" s="41" t="s">
        <v>650</v>
      </c>
      <c r="B214" s="41" t="s">
        <v>651</v>
      </c>
      <c r="C214" s="41" t="s">
        <v>652</v>
      </c>
      <c r="D214" s="41">
        <v>795</v>
      </c>
      <c r="E214" s="41"/>
      <c r="F214" s="42"/>
      <c r="G214" s="42"/>
      <c r="H214" s="41"/>
      <c r="I214" s="41" t="str">
        <f t="shared" si="3"/>
        <v>TKM</v>
      </c>
    </row>
    <row r="215" spans="1:9" x14ac:dyDescent="0.2">
      <c r="A215" s="41" t="s">
        <v>653</v>
      </c>
      <c r="B215" s="41" t="s">
        <v>654</v>
      </c>
      <c r="C215" s="41" t="s">
        <v>655</v>
      </c>
      <c r="D215" s="41">
        <v>626</v>
      </c>
      <c r="E215" s="41"/>
      <c r="F215" s="42"/>
      <c r="G215" s="42"/>
      <c r="H215" s="41"/>
      <c r="I215" s="41" t="str">
        <f t="shared" si="3"/>
        <v>TLS</v>
      </c>
    </row>
    <row r="216" spans="1:9" x14ac:dyDescent="0.2">
      <c r="A216" s="41" t="s">
        <v>656</v>
      </c>
      <c r="B216" s="41" t="s">
        <v>657</v>
      </c>
      <c r="C216" s="41" t="s">
        <v>658</v>
      </c>
      <c r="D216" s="41">
        <v>776</v>
      </c>
      <c r="E216" s="41"/>
      <c r="F216" s="42"/>
      <c r="G216" s="42"/>
      <c r="H216" s="41"/>
      <c r="I216" s="41" t="str">
        <f t="shared" si="3"/>
        <v>TON</v>
      </c>
    </row>
    <row r="217" spans="1:9" x14ac:dyDescent="0.2">
      <c r="A217" s="41" t="s">
        <v>659</v>
      </c>
      <c r="B217" s="41" t="s">
        <v>660</v>
      </c>
      <c r="C217" s="41" t="s">
        <v>661</v>
      </c>
      <c r="D217" s="41">
        <v>780</v>
      </c>
      <c r="E217" s="41"/>
      <c r="F217" s="42"/>
      <c r="G217" s="42"/>
      <c r="H217" s="41"/>
      <c r="I217" s="41" t="str">
        <f t="shared" si="3"/>
        <v>TTO</v>
      </c>
    </row>
    <row r="218" spans="1:9" x14ac:dyDescent="0.2">
      <c r="A218" s="41" t="s">
        <v>662</v>
      </c>
      <c r="B218" s="41" t="s">
        <v>663</v>
      </c>
      <c r="C218" s="41" t="s">
        <v>664</v>
      </c>
      <c r="D218" s="41">
        <v>788</v>
      </c>
      <c r="E218" s="41"/>
      <c r="F218" s="42"/>
      <c r="G218" s="42"/>
      <c r="H218" s="41"/>
      <c r="I218" s="41" t="str">
        <f t="shared" si="3"/>
        <v>TUN</v>
      </c>
    </row>
    <row r="219" spans="1:9" x14ac:dyDescent="0.2">
      <c r="A219" s="41" t="s">
        <v>665</v>
      </c>
      <c r="B219" s="41" t="s">
        <v>666</v>
      </c>
      <c r="C219" s="41" t="s">
        <v>667</v>
      </c>
      <c r="D219" s="41">
        <v>792</v>
      </c>
      <c r="E219" s="41"/>
      <c r="F219" s="42"/>
      <c r="G219" s="42"/>
      <c r="H219" s="41"/>
      <c r="I219" s="41" t="str">
        <f t="shared" si="3"/>
        <v>TUR</v>
      </c>
    </row>
    <row r="220" spans="1:9" x14ac:dyDescent="0.2">
      <c r="A220" s="41" t="s">
        <v>668</v>
      </c>
      <c r="B220" s="41" t="s">
        <v>669</v>
      </c>
      <c r="C220" s="41" t="s">
        <v>670</v>
      </c>
      <c r="D220" s="41">
        <v>798</v>
      </c>
      <c r="E220" s="41"/>
      <c r="F220" s="42"/>
      <c r="G220" s="42"/>
      <c r="H220" s="41"/>
      <c r="I220" s="41" t="str">
        <f t="shared" si="3"/>
        <v>TUV</v>
      </c>
    </row>
    <row r="221" spans="1:9" x14ac:dyDescent="0.2">
      <c r="A221" s="41" t="s">
        <v>671</v>
      </c>
      <c r="B221" s="41" t="s">
        <v>672</v>
      </c>
      <c r="C221" s="41" t="s">
        <v>673</v>
      </c>
      <c r="D221" s="41">
        <v>158</v>
      </c>
      <c r="E221" s="41"/>
      <c r="F221" s="42"/>
      <c r="G221" s="42"/>
      <c r="H221" s="41"/>
      <c r="I221" s="41" t="str">
        <f t="shared" si="3"/>
        <v>TWN</v>
      </c>
    </row>
    <row r="222" spans="1:9" x14ac:dyDescent="0.2">
      <c r="A222" s="41" t="s">
        <v>674</v>
      </c>
      <c r="B222" s="41" t="s">
        <v>675</v>
      </c>
      <c r="C222" s="41" t="s">
        <v>676</v>
      </c>
      <c r="D222" s="41">
        <v>834</v>
      </c>
      <c r="E222" s="41"/>
      <c r="F222" s="42"/>
      <c r="G222" s="42"/>
      <c r="H222" s="41"/>
      <c r="I222" s="41" t="str">
        <f t="shared" si="3"/>
        <v>TZA</v>
      </c>
    </row>
    <row r="223" spans="1:9" x14ac:dyDescent="0.2">
      <c r="A223" s="41" t="s">
        <v>677</v>
      </c>
      <c r="B223" s="41" t="s">
        <v>678</v>
      </c>
      <c r="C223" s="41" t="s">
        <v>679</v>
      </c>
      <c r="D223" s="41">
        <v>800</v>
      </c>
      <c r="E223" s="41"/>
      <c r="F223" s="42"/>
      <c r="G223" s="42"/>
      <c r="H223" s="41"/>
      <c r="I223" s="41" t="str">
        <f t="shared" si="3"/>
        <v>UGA</v>
      </c>
    </row>
    <row r="224" spans="1:9" x14ac:dyDescent="0.2">
      <c r="A224" s="41" t="s">
        <v>680</v>
      </c>
      <c r="B224" s="41" t="s">
        <v>681</v>
      </c>
      <c r="C224" s="41" t="s">
        <v>682</v>
      </c>
      <c r="D224" s="41">
        <v>804</v>
      </c>
      <c r="E224" s="41"/>
      <c r="F224" s="42"/>
      <c r="G224" s="42">
        <v>0</v>
      </c>
      <c r="H224" s="41"/>
      <c r="I224" s="41" t="str">
        <f t="shared" si="3"/>
        <v>UKR</v>
      </c>
    </row>
    <row r="225" spans="1:9" x14ac:dyDescent="0.2">
      <c r="A225" s="41" t="s">
        <v>683</v>
      </c>
      <c r="B225" s="41" t="s">
        <v>684</v>
      </c>
      <c r="C225" s="41" t="s">
        <v>685</v>
      </c>
      <c r="D225" s="41">
        <v>581</v>
      </c>
      <c r="E225" s="41"/>
      <c r="F225" s="42"/>
      <c r="G225" s="42"/>
      <c r="H225" s="41"/>
      <c r="I225" s="41" t="str">
        <f t="shared" si="3"/>
        <v>UMI</v>
      </c>
    </row>
    <row r="226" spans="1:9" x14ac:dyDescent="0.2">
      <c r="A226" s="41" t="s">
        <v>686</v>
      </c>
      <c r="B226" s="41" t="s">
        <v>687</v>
      </c>
      <c r="C226" s="41" t="s">
        <v>688</v>
      </c>
      <c r="D226" s="41">
        <v>858</v>
      </c>
      <c r="E226" s="41"/>
      <c r="F226" s="42"/>
      <c r="G226" s="42"/>
      <c r="H226" s="41"/>
      <c r="I226" s="41" t="str">
        <f t="shared" si="3"/>
        <v>URY</v>
      </c>
    </row>
    <row r="227" spans="1:9" x14ac:dyDescent="0.2">
      <c r="A227" s="41" t="s">
        <v>689</v>
      </c>
      <c r="B227" s="41" t="s">
        <v>690</v>
      </c>
      <c r="C227" s="41" t="s">
        <v>691</v>
      </c>
      <c r="D227" s="41">
        <v>840</v>
      </c>
      <c r="E227" s="41"/>
      <c r="F227" s="42"/>
      <c r="G227" s="42"/>
      <c r="H227" s="41"/>
      <c r="I227" s="41" t="str">
        <f t="shared" si="3"/>
        <v>USA</v>
      </c>
    </row>
    <row r="228" spans="1:9" x14ac:dyDescent="0.2">
      <c r="A228" s="41" t="s">
        <v>692</v>
      </c>
      <c r="B228" s="41" t="s">
        <v>693</v>
      </c>
      <c r="C228" s="41" t="s">
        <v>694</v>
      </c>
      <c r="D228" s="41">
        <v>860</v>
      </c>
      <c r="E228" s="41"/>
      <c r="F228" s="42"/>
      <c r="G228" s="42"/>
      <c r="H228" s="41"/>
      <c r="I228" s="41" t="str">
        <f t="shared" si="3"/>
        <v>UZB</v>
      </c>
    </row>
    <row r="229" spans="1:9" x14ac:dyDescent="0.2">
      <c r="A229" s="41" t="s">
        <v>695</v>
      </c>
      <c r="B229" s="41" t="s">
        <v>696</v>
      </c>
      <c r="C229" s="41" t="s">
        <v>697</v>
      </c>
      <c r="D229" s="41">
        <v>336</v>
      </c>
      <c r="E229" s="41"/>
      <c r="F229" s="42"/>
      <c r="G229" s="42" t="s">
        <v>54</v>
      </c>
      <c r="H229" s="41"/>
      <c r="I229" s="41" t="str">
        <f t="shared" si="3"/>
        <v>VAT</v>
      </c>
    </row>
    <row r="230" spans="1:9" x14ac:dyDescent="0.2">
      <c r="A230" s="41" t="s">
        <v>698</v>
      </c>
      <c r="B230" s="41" t="s">
        <v>699</v>
      </c>
      <c r="C230" s="41" t="s">
        <v>700</v>
      </c>
      <c r="D230" s="41">
        <v>670</v>
      </c>
      <c r="E230" s="41"/>
      <c r="F230" s="42"/>
      <c r="G230" s="42"/>
      <c r="H230" s="41"/>
      <c r="I230" s="41" t="str">
        <f t="shared" si="3"/>
        <v>VCT</v>
      </c>
    </row>
    <row r="231" spans="1:9" x14ac:dyDescent="0.2">
      <c r="A231" s="41" t="s">
        <v>701</v>
      </c>
      <c r="B231" s="41" t="s">
        <v>702</v>
      </c>
      <c r="C231" s="41" t="s">
        <v>703</v>
      </c>
      <c r="D231" s="41">
        <v>862</v>
      </c>
      <c r="E231" s="41"/>
      <c r="F231" s="42"/>
      <c r="G231" s="42"/>
      <c r="H231" s="41"/>
      <c r="I231" s="41" t="str">
        <f t="shared" si="3"/>
        <v>VEN</v>
      </c>
    </row>
    <row r="232" spans="1:9" x14ac:dyDescent="0.2">
      <c r="A232" s="41" t="s">
        <v>704</v>
      </c>
      <c r="B232" s="41" t="s">
        <v>705</v>
      </c>
      <c r="C232" s="41" t="s">
        <v>706</v>
      </c>
      <c r="D232" s="41">
        <v>92</v>
      </c>
      <c r="E232" s="41"/>
      <c r="F232" s="42"/>
      <c r="G232" s="42"/>
      <c r="H232" s="41"/>
      <c r="I232" s="41" t="str">
        <f t="shared" si="3"/>
        <v>VGB</v>
      </c>
    </row>
    <row r="233" spans="1:9" x14ac:dyDescent="0.2">
      <c r="A233" s="41" t="s">
        <v>707</v>
      </c>
      <c r="B233" s="41" t="s">
        <v>708</v>
      </c>
      <c r="C233" s="41" t="s">
        <v>709</v>
      </c>
      <c r="D233" s="41">
        <v>850</v>
      </c>
      <c r="E233" s="41"/>
      <c r="F233" s="42"/>
      <c r="G233" s="42"/>
      <c r="H233" s="41"/>
      <c r="I233" s="41" t="str">
        <f t="shared" si="3"/>
        <v>VIR</v>
      </c>
    </row>
    <row r="234" spans="1:9" x14ac:dyDescent="0.2">
      <c r="A234" s="41" t="s">
        <v>710</v>
      </c>
      <c r="B234" s="41" t="s">
        <v>711</v>
      </c>
      <c r="C234" s="41" t="s">
        <v>712</v>
      </c>
      <c r="D234" s="41">
        <v>704</v>
      </c>
      <c r="E234" s="41"/>
      <c r="F234" s="42"/>
      <c r="G234" s="42"/>
      <c r="H234" s="41"/>
      <c r="I234" s="41" t="str">
        <f t="shared" si="3"/>
        <v>VNM</v>
      </c>
    </row>
    <row r="235" spans="1:9" x14ac:dyDescent="0.2">
      <c r="A235" s="41" t="s">
        <v>713</v>
      </c>
      <c r="B235" s="41" t="s">
        <v>714</v>
      </c>
      <c r="C235" s="41" t="s">
        <v>715</v>
      </c>
      <c r="D235" s="41">
        <v>548</v>
      </c>
      <c r="E235" s="41"/>
      <c r="F235" s="42"/>
      <c r="G235" s="42"/>
      <c r="H235" s="41"/>
      <c r="I235" s="41" t="str">
        <f t="shared" si="3"/>
        <v>VUT</v>
      </c>
    </row>
    <row r="236" spans="1:9" x14ac:dyDescent="0.2">
      <c r="A236" s="41" t="s">
        <v>716</v>
      </c>
      <c r="B236" s="41" t="s">
        <v>717</v>
      </c>
      <c r="C236" s="41" t="s">
        <v>718</v>
      </c>
      <c r="D236" s="41">
        <v>876</v>
      </c>
      <c r="E236" s="41"/>
      <c r="F236" s="42"/>
      <c r="G236" s="42"/>
      <c r="H236" s="41"/>
      <c r="I236" s="41" t="str">
        <f t="shared" si="3"/>
        <v>WLF</v>
      </c>
    </row>
    <row r="237" spans="1:9" x14ac:dyDescent="0.2">
      <c r="A237" s="41" t="s">
        <v>719</v>
      </c>
      <c r="B237" s="41" t="s">
        <v>720</v>
      </c>
      <c r="C237" s="41" t="s">
        <v>721</v>
      </c>
      <c r="D237" s="41">
        <v>882</v>
      </c>
      <c r="E237" s="41"/>
      <c r="F237" s="42"/>
      <c r="G237" s="42"/>
      <c r="H237" s="41"/>
      <c r="I237" s="41" t="str">
        <f t="shared" si="3"/>
        <v>WSM</v>
      </c>
    </row>
    <row r="238" spans="1:9" x14ac:dyDescent="0.2">
      <c r="A238" s="41" t="s">
        <v>722</v>
      </c>
      <c r="B238" s="41" t="s">
        <v>723</v>
      </c>
      <c r="C238" s="41" t="s">
        <v>724</v>
      </c>
      <c r="D238" s="41">
        <v>887</v>
      </c>
      <c r="E238" s="41"/>
      <c r="F238" s="42"/>
      <c r="G238" s="42"/>
      <c r="H238" s="41"/>
      <c r="I238" s="41" t="str">
        <f t="shared" si="3"/>
        <v>YEM</v>
      </c>
    </row>
    <row r="239" spans="1:9" x14ac:dyDescent="0.2">
      <c r="A239" s="41" t="s">
        <v>725</v>
      </c>
      <c r="B239" s="41" t="s">
        <v>726</v>
      </c>
      <c r="C239" s="41" t="s">
        <v>727</v>
      </c>
      <c r="D239" s="41">
        <v>710</v>
      </c>
      <c r="E239" s="41"/>
      <c r="F239" s="42"/>
      <c r="G239" s="42"/>
      <c r="H239" s="41"/>
      <c r="I239" s="41" t="str">
        <f t="shared" si="3"/>
        <v>ZAF</v>
      </c>
    </row>
    <row r="240" spans="1:9" x14ac:dyDescent="0.2">
      <c r="A240" s="41" t="s">
        <v>728</v>
      </c>
      <c r="B240" s="41" t="s">
        <v>729</v>
      </c>
      <c r="C240" s="41" t="s">
        <v>730</v>
      </c>
      <c r="D240" s="41">
        <v>894</v>
      </c>
      <c r="E240" s="41"/>
      <c r="F240" s="42"/>
      <c r="G240" s="42"/>
      <c r="H240" s="41"/>
      <c r="I240" s="41" t="str">
        <f t="shared" si="3"/>
        <v>ZMB</v>
      </c>
    </row>
    <row r="241" spans="1:9" x14ac:dyDescent="0.2">
      <c r="A241" s="41" t="s">
        <v>731</v>
      </c>
      <c r="B241" s="41" t="s">
        <v>732</v>
      </c>
      <c r="C241" s="41" t="s">
        <v>733</v>
      </c>
      <c r="D241" s="41">
        <v>716</v>
      </c>
      <c r="E241" s="41"/>
      <c r="F241" s="42"/>
      <c r="G241" s="42"/>
      <c r="H241" s="41"/>
      <c r="I241" s="41" t="str">
        <f t="shared" si="3"/>
        <v>ZWE</v>
      </c>
    </row>
    <row r="242" spans="1:9" x14ac:dyDescent="0.2">
      <c r="A242" s="51" t="s">
        <v>734</v>
      </c>
      <c r="B242" s="51" t="s">
        <v>735</v>
      </c>
      <c r="C242" s="51" t="s">
        <v>736</v>
      </c>
      <c r="D242" s="51">
        <v>499</v>
      </c>
      <c r="E242" s="51"/>
      <c r="F242" s="52"/>
      <c r="G242" s="52"/>
      <c r="H242" s="41"/>
      <c r="I242" s="41" t="str">
        <f t="shared" si="3"/>
        <v>MNE</v>
      </c>
    </row>
    <row r="243" spans="1:9" x14ac:dyDescent="0.2">
      <c r="A243" s="51" t="s">
        <v>737</v>
      </c>
      <c r="B243" s="51" t="s">
        <v>738</v>
      </c>
      <c r="C243" s="51" t="s">
        <v>739</v>
      </c>
      <c r="D243" s="51">
        <v>688</v>
      </c>
      <c r="E243" s="51"/>
      <c r="F243" s="52"/>
      <c r="G243" s="52"/>
      <c r="H243" s="41"/>
      <c r="I243" s="41" t="str">
        <f t="shared" si="3"/>
        <v>SRB</v>
      </c>
    </row>
  </sheetData>
  <conditionalFormatting sqref="B6 B8 B18 B21 B25 B28:B29 B57:B59 B62 B69:B70 B72 B75:B76 B79 B82 B88 B98 B100 B104 B109 B126 B129:B131 B134:B135 B140 B142 B161 B174 B177 B182:B183 B193 B197 B202:B204 B224 B229">
    <cfRule type="duplicateValues" dxfId="1" priority="2"/>
  </conditionalFormatting>
  <conditionalFormatting sqref="B2:B24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Net Sale</vt:lpstr>
      <vt:lpstr>DB</vt:lpstr>
      <vt:lpstr>Countries</vt:lpstr>
      <vt:lpstr>EU</vt:lpstr>
      <vt:lpstr>DB!Extract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2020-01-06T20:17:20Z</dcterms:modified>
</cp:coreProperties>
</file>