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codeName="ThisWorkbook"/>
  <xr:revisionPtr revIDLastSave="0" documentId="13_ncr:1_{416AD040-8E8E-402F-8C67-D7DDCA5FD1A8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__FDSCACHE__" sheetId="70" state="veryHidden" r:id="rId1"/>
    <sheet name="__FDS_SIDEBAR__" sheetId="71" state="veryHidden" r:id="rId2"/>
    <sheet name="Output" sheetId="73" r:id="rId3"/>
    <sheet name="Input" sheetId="1" r:id="rId4"/>
    <sheet name="Alphabet" sheetId="77" r:id="rId5"/>
    <sheet name="Twitter" sheetId="78" r:id="rId6"/>
    <sheet name="Microsoft" sheetId="76" r:id="rId7"/>
    <sheet name="Amazon" sheetId="79" r:id="rId8"/>
    <sheet name="Apple" sheetId="80" r:id="rId9"/>
  </sheets>
  <definedNames>
    <definedName name="__FDS_HYPERLINK_TOGGLE_STATE__" hidden="1">"ON"</definedName>
    <definedName name="__FDS_UNIQUE_RANGE_ID_GENERATOR_COUNTER" hidden="1">571</definedName>
    <definedName name="_1__FDSAUDITLINK__" hidden="1">{"fdsup://directions/FAT Viewer?action=UPDATE&amp;creator=factset&amp;DYN_ARGS=TRUE&amp;DOC_NAME=FAT:FQL_AUDITING_CLIENT_TEMPLATE.FAT&amp;display_string=Audit&amp;VAR:KEY=TWDYRMBKDW&amp;VAR:QUERY=KEZGX0lOVF9FWFBfTkVUKExUTSw0MTA5OSlARkZfSU5UX0VYUF9ORVQoTFRNX1NFTUksNDEwOTkpKQ==&amp;WIND","OW=FIRST_POPUP&amp;HEIGHT=450&amp;WIDTH=450&amp;START_MAXIMIZED=FALSE&amp;VAR:CALENDAR=FIVEDAY&amp;VAR:SYMBOL=642872&amp;VAR:INDEX=0"}</definedName>
    <definedName name="_10__FDSAUDITLINK__" hidden="1">{"fdsup://directions/FAT Viewer?action=UPDATE&amp;creator=factset&amp;DYN_ARGS=TRUE&amp;DOC_NAME=FAT:FQL_AUDITING_CLIENT_TEMPLATE.FAT&amp;display_string=Audit&amp;VAR:KEY=IPWLEXQNSN&amp;VAR:QUERY=KEZGX0lOVF9FWFBfTkVUKExUTSw0MTA5OSlARkZfSU5UX0VYUF9ORVQoTFRNX1NFTUksNDEwOTkpKQ==&amp;WIND","OW=FIRST_POPUP&amp;HEIGHT=450&amp;WIDTH=450&amp;START_MAXIMIZED=FALSE&amp;VAR:CALENDAR=FIVEDAY&amp;VAR:SYMBOL=255447&amp;VAR:INDEX=0"}</definedName>
    <definedName name="_100__FDSAUDITLINK__" hidden="1">{"fdsup://directions/FAT Viewer?action=UPDATE&amp;creator=factset&amp;DYN_ARGS=TRUE&amp;DOC_NAME=FAT:FQL_AUDITING_CLIENT_TEMPLATE.FAT&amp;display_string=Audit&amp;VAR:KEY=PMXWZUDYVO&amp;VAR:QUERY=RkZfTkVUX0lOQyhDQUwsMjAxMSk=&amp;WINDOW=FIRST_POPUP&amp;HEIGHT=450&amp;WIDTH=450&amp;START_MAXIMIZED=","FALSE&amp;VAR:CALENDAR=US&amp;VAR:SYMBOL=DLPH&amp;VAR:INDEX=0"}</definedName>
    <definedName name="_101__FDSAUDITLINK__" hidden="1">{"fdsup://directions/FAT Viewer?action=UPDATE&amp;creator=factset&amp;DYN_ARGS=TRUE&amp;DOC_NAME=FAT:FQL_AUDITING_CLIENT_TEMPLATE.FAT&amp;display_string=Audit&amp;VAR:KEY=FCTWXYFMFS&amp;VAR:QUERY=RkZfTkVUX0lOQyhDQUwsMjAxMSk=&amp;WINDOW=FIRST_POPUP&amp;HEIGHT=450&amp;WIDTH=450&amp;START_MAXIMIZED=","FALSE&amp;VAR:CALENDAR=US&amp;VAR:SYMBOL=674399&amp;VAR:INDEX=0"}</definedName>
    <definedName name="_102__FDSAUDITLINK__" hidden="1">{"fdsup://directions/FAT Viewer?action=UPDATE&amp;creator=factset&amp;DYN_ARGS=TRUE&amp;DOC_NAME=FAT:FQL_AUDITING_CLIENT_TEMPLATE.FAT&amp;display_string=Audit&amp;VAR:KEY=QRKBARSBMH&amp;VAR:QUERY=RkZfTkVUX0lOQyhDQUwsMjAxMSk=&amp;WINDOW=FIRST_POPUP&amp;HEIGHT=450&amp;WIDTH=450&amp;START_MAXIMIZED=","FALSE&amp;VAR:CALENDAR=US&amp;VAR:SYMBOL=713283&amp;VAR:INDEX=0"}</definedName>
    <definedName name="_103__FDSAUDITLINK__" hidden="1">{"fdsup://directions/FAT Viewer?action=UPDATE&amp;creator=factset&amp;DYN_ARGS=TRUE&amp;DOC_NAME=FAT:FQL_AUDITING_CLIENT_TEMPLATE.FAT&amp;display_string=Audit&amp;VAR:KEY=VCBWZKVKLI&amp;VAR:QUERY=RkZfTkVUX0lOQyhDQUwsMjAxMSk=&amp;WINDOW=FIRST_POPUP&amp;HEIGHT=450&amp;WIDTH=450&amp;START_MAXIMIZED=","FALSE&amp;VAR:CALENDAR=US&amp;VAR:SYMBOL=642872&amp;VAR:INDEX=0"}</definedName>
    <definedName name="_104__FDSAUDITLINK__" hidden="1">{"fdsup://directions/FAT Viewer?action=UPDATE&amp;creator=factset&amp;DYN_ARGS=TRUE&amp;DOC_NAME=FAT:FQL_AUDITING_CLIENT_TEMPLATE.FAT&amp;display_string=Audit&amp;VAR:KEY=OFWTSRABEZ&amp;VAR:QUERY=RkZfTkVUX0lOQyhDQUwsMjAxMSk=&amp;WINDOW=FIRST_POPUP&amp;HEIGHT=450&amp;WIDTH=450&amp;START_MAXIMIZED=","FALSE&amp;VAR:CALENDAR=US&amp;VAR:SYMBOL=577325&amp;VAR:INDEX=0"}</definedName>
    <definedName name="_105__FDSAUDITLINK__" hidden="1">{"fdsup://directions/FAT Viewer?action=UPDATE&amp;creator=factset&amp;DYN_ARGS=TRUE&amp;DOC_NAME=FAT:FQL_AUDITING_CLIENT_TEMPLATE.FAT&amp;display_string=Audit&amp;VAR:KEY=JWFSZEFIVU&amp;VAR:QUERY=RkZfTkVUX0lOQyhDQUwsMjAxMSk=&amp;WINDOW=FIRST_POPUP&amp;HEIGHT=450&amp;WIDTH=450&amp;START_MAXIMIZED=","FALSE&amp;VAR:CALENDAR=US&amp;VAR:SYMBOL=MOLX&amp;VAR:INDEX=0"}</definedName>
    <definedName name="_106__FDSAUDITLINK__" hidden="1">{"fdsup://directions/FAT Viewer?action=UPDATE&amp;creator=factset&amp;DYN_ARGS=TRUE&amp;DOC_NAME=FAT:FQL_AUDITING_CLIENT_TEMPLATE.FAT&amp;display_string=Audit&amp;VAR:KEY=PMHYTGNKDK&amp;VAR:QUERY=RkZfTkVUX0lOQyhDQUwsMjAxMSk=&amp;WINDOW=FIRST_POPUP&amp;HEIGHT=450&amp;WIDTH=450&amp;START_MAXIMIZED=","FALSE&amp;VAR:CALENDAR=US&amp;VAR:SYMBOL=TEL&amp;VAR:INDEX=0"}</definedName>
    <definedName name="_107__FDSAUDITLINK__" hidden="1">{"fdsup://directions/FAT Viewer?action=UPDATE&amp;creator=factset&amp;DYN_ARGS=TRUE&amp;DOC_NAME=FAT:FQL_AUDITING_CLIENT_TEMPLATE.FAT&amp;display_string=Audit&amp;VAR:KEY=FMLONSLEDM&amp;VAR:QUERY=RkZfTkVUX0lOQyhDQUwsMjAxMSk=&amp;WINDOW=FIRST_POPUP&amp;HEIGHT=450&amp;WIDTH=450&amp;START_MAXIMIZED=","FALSE&amp;VAR:CALENDAR=US&amp;VAR:SYMBOL=685870&amp;VAR:INDEX=0"}</definedName>
    <definedName name="_108__FDSAUDITLINK__" hidden="1">{"fdsup://directions/FAT Viewer?action=UPDATE&amp;creator=factset&amp;DYN_ARGS=TRUE&amp;DOC_NAME=FAT:FQL_AUDITING_CLIENT_TEMPLATE.FAT&amp;display_string=Audit&amp;VAR:KEY=GTQPOREHAP&amp;VAR:QUERY=RkZfTkVUX0lOQyhDQUwsMjAxMSk=&amp;WINDOW=FIRST_POPUP&amp;HEIGHT=450&amp;WIDTH=450&amp;START_MAXIMIZED=","FALSE&amp;VAR:CALENDAR=US&amp;VAR:SYMBOL=APH&amp;VAR:INDEX=0"}</definedName>
    <definedName name="_109__FDSAUDITLINK__" hidden="1">{"fdsup://directions/FAT Viewer?action=UPDATE&amp;creator=factset&amp;DYN_ARGS=TRUE&amp;DOC_NAME=FAT:FQL_AUDITING_CLIENT_TEMPLATE.FAT&amp;display_string=Audit&amp;VAR:KEY=WLMZCROFYD&amp;VAR:QUERY=RkZfTkVUX0lOQyhDQUwsMjAxMSk=&amp;WINDOW=FIRST_POPUP&amp;HEIGHT=450&amp;WIDTH=450&amp;START_MAXIMIZED=","FALSE&amp;VAR:CALENDAR=US&amp;VAR:SYMBOL=VC&amp;VAR:INDEX=0"}</definedName>
    <definedName name="_11__FDSAUDITLINK__" hidden="1">{"fdsup://directions/FAT Viewer?action=UPDATE&amp;creator=factset&amp;DYN_ARGS=TRUE&amp;DOC_NAME=FAT:FQL_AUDITING_CLIENT_TEMPLATE.FAT&amp;display_string=Audit&amp;VAR:KEY=HGHOXOREVK&amp;VAR:QUERY=KEZGX0lOVF9FWFBfTkVUKExUTSw0MTA5OSlARkZfSU5UX0VYUF9ORVQoTFRNX1NFTUksNDEwOTkpKQ==&amp;WIND","OW=FIRST_POPUP&amp;HEIGHT=450&amp;WIDTH=450&amp;START_MAXIMIZED=FALSE&amp;VAR:CALENDAR=FIVEDAY&amp;VAR:SYMBOL=ALV&amp;VAR:INDEX=0"}</definedName>
    <definedName name="_110__FDSAUDITLINK__" hidden="1">{"fdsup://directions/FAT Viewer?action=UPDATE&amp;creator=factset&amp;DYN_ARGS=TRUE&amp;DOC_NAME=FAT:FQL_AUDITING_CLIENT_TEMPLATE.FAT&amp;display_string=Audit&amp;VAR:KEY=SBEZUREBML&amp;VAR:QUERY=RkZfTkVUX0lOQyhDQUwsMjAxMSk=&amp;WINDOW=FIRST_POPUP&amp;HEIGHT=450&amp;WIDTH=450&amp;START_MAXIMIZED=","FALSE&amp;VAR:CALENDAR=US&amp;VAR:SYMBOL=AXL&amp;VAR:INDEX=0"}</definedName>
    <definedName name="_111__FDSAUDITLINK__" hidden="1">{"fdsup://directions/FAT Viewer?action=UPDATE&amp;creator=factset&amp;DYN_ARGS=TRUE&amp;DOC_NAME=FAT:FQL_AUDITING_CLIENT_TEMPLATE.FAT&amp;display_string=Audit&amp;VAR:KEY=YZSRIDERIL&amp;VAR:QUERY=RkZfTkVUX0lOQyhDQUwsMjAxMSk=&amp;WINDOW=FIRST_POPUP&amp;HEIGHT=450&amp;WIDTH=450&amp;START_MAXIMIZED=","FALSE&amp;VAR:CALENDAR=US&amp;VAR:SYMBOL=DAN&amp;VAR:INDEX=0"}</definedName>
    <definedName name="_112__FDSAUDITLINK__" hidden="1">{"fdsup://directions/FAT Viewer?action=UPDATE&amp;creator=factset&amp;DYN_ARGS=TRUE&amp;DOC_NAME=FAT:FQL_AUDITING_CLIENT_TEMPLATE.FAT&amp;display_string=Audit&amp;VAR:KEY=MJYBUHCBYT&amp;VAR:QUERY=RkZfTkVUX0lOQyhDQUwsMjAxMSk=&amp;WINDOW=FIRST_POPUP&amp;HEIGHT=450&amp;WIDTH=450&amp;START_MAXIMIZED=","FALSE&amp;VAR:CALENDAR=US&amp;VAR:SYMBOL=255447&amp;VAR:INDEX=0"}</definedName>
    <definedName name="_113__FDSAUDITLINK__" hidden="1">{"fdsup://directions/FAT Viewer?action=UPDATE&amp;creator=factset&amp;DYN_ARGS=TRUE&amp;DOC_NAME=FAT:FQL_AUDITING_CLIENT_TEMPLATE.FAT&amp;display_string=Audit&amp;VAR:KEY=DMHQZQPCTY&amp;VAR:QUERY=RkZfTkVUX0lOQyhDQUwsMjAxMSk=&amp;WINDOW=FIRST_POPUP&amp;HEIGHT=450&amp;WIDTH=450&amp;START_MAXIMIZED=","FALSE&amp;VAR:CALENDAR=US&amp;VAR:SYMBOL=ALV&amp;VAR:INDEX=0"}</definedName>
    <definedName name="_114__FDSAUDITLINK__" hidden="1">{"fdsup://directions/FAT Viewer?action=UPDATE&amp;creator=factset&amp;DYN_ARGS=TRUE&amp;DOC_NAME=FAT:FQL_AUDITING_CLIENT_TEMPLATE.FAT&amp;display_string=Audit&amp;VAR:KEY=TYRGHWRMPA&amp;VAR:QUERY=RkZfTkVUX0lOQyhDQUwsMjAxMSk=&amp;WINDOW=FIRST_POPUP&amp;HEIGHT=450&amp;WIDTH=450&amp;START_MAXIMIZED=","FALSE&amp;VAR:CALENDAR=US&amp;VAR:SYMBOL=JCI&amp;VAR:INDEX=0"}</definedName>
    <definedName name="_115__FDSAUDITLINK__" hidden="1">{"fdsup://directions/FAT Viewer?action=UPDATE&amp;creator=factset&amp;DYN_ARGS=TRUE&amp;DOC_NAME=FAT:FQL_AUDITING_CLIENT_TEMPLATE.FAT&amp;display_string=Audit&amp;VAR:KEY=RSLEZOVUPC&amp;VAR:QUERY=RkZfTkVUX0lOQyhDQUwsMjAxMSk=&amp;WINDOW=FIRST_POPUP&amp;HEIGHT=450&amp;WIDTH=450&amp;START_MAXIMIZED=","FALSE&amp;VAR:CALENDAR=US&amp;VAR:SYMBOL=LEA&amp;VAR:INDEX=0"}</definedName>
    <definedName name="_116__FDSAUDITLINK__" hidden="1">{"fdsup://directions/FAT Viewer?action=UPDATE&amp;creator=factset&amp;DYN_ARGS=TRUE&amp;DOC_NAME=FAT:FQL_AUDITING_CLIENT_TEMPLATE.FAT&amp;display_string=Audit&amp;VAR:KEY=HAFWFWBSPE&amp;VAR:QUERY=RkZfTkVUX0lOQyhDQUwsMjAxMSk=&amp;WINDOW=FIRST_POPUP&amp;HEIGHT=450&amp;WIDTH=450&amp;START_MAXIMIZED=","FALSE&amp;VAR:CALENDAR=US&amp;VAR:SYMBOL=TRW&amp;VAR:INDEX=0"}</definedName>
    <definedName name="_117__FDSAUDITLINK__" hidden="1">{"fdsup://directions/FAT Viewer?action=UPDATE&amp;creator=factset&amp;DYN_ARGS=TRUE&amp;DOC_NAME=FAT:FQL_AUDITING_CLIENT_TEMPLATE.FAT&amp;display_string=Audit&amp;VAR:KEY=NABQXQVKVI&amp;VAR:QUERY=RkZfTkVUX0lOQyhDQUwsMjAxMSk=&amp;WINDOW=FIRST_POPUP&amp;HEIGHT=450&amp;WIDTH=450&amp;START_MAXIMIZED=","FALSE&amp;VAR:CALENDAR=US&amp;VAR:SYMBOL=FDML&amp;VAR:INDEX=0"}</definedName>
    <definedName name="_118__FDSAUDITLINK__" hidden="1">{"fdsup://directions/FAT Viewer?action=UPDATE&amp;creator=factset&amp;DYN_ARGS=TRUE&amp;DOC_NAME=FAT:FQL_AUDITING_CLIENT_TEMPLATE.FAT&amp;display_string=Audit&amp;VAR:KEY=PGXSLUVQFA&amp;VAR:QUERY=RkZfTkVUX0lOQyhDQUwsMjAxMSk=&amp;WINDOW=FIRST_POPUP&amp;HEIGHT=450&amp;WIDTH=450&amp;START_MAXIMIZED=","FALSE&amp;VAR:CALENDAR=US&amp;VAR:SYMBOL=TEN&amp;VAR:INDEX=0"}</definedName>
    <definedName name="_119__FDSAUDITLINK__" hidden="1">{"fdsup://directions/FAT Viewer?action=UPDATE&amp;creator=factset&amp;DYN_ARGS=TRUE&amp;DOC_NAME=FAT:FQL_AUDITING_CLIENT_TEMPLATE.FAT&amp;display_string=Audit&amp;VAR:KEY=GTYVOFGPOR&amp;VAR:QUERY=RkZfTkVUX0lOQyhDQUwsMjAxMSk=&amp;WINDOW=FIRST_POPUP&amp;HEIGHT=450&amp;WIDTH=450&amp;START_MAXIMIZED=","FALSE&amp;VAR:CALENDAR=FIVEDAY&amp;VAR:SYMBOL=BWA&amp;VAR:INDEX=0"}</definedName>
    <definedName name="_12__FDSAUDITLINK__" hidden="1">{"fdsup://directions/FAT Viewer?action=UPDATE&amp;creator=factset&amp;DYN_ARGS=TRUE&amp;DOC_NAME=FAT:FQL_AUDITING_CLIENT_TEMPLATE.FAT&amp;display_string=Audit&amp;VAR:KEY=DGRENYNKNK&amp;VAR:QUERY=KEZGX0lOVF9FWFBfTkVUKExUTSw0MTA5OSlARkZfSU5UX0VYUF9ORVQoTFRNX1NFTUksNDEwOTkpKQ==&amp;WIND","OW=FIRST_POPUP&amp;HEIGHT=450&amp;WIDTH=450&amp;START_MAXIMIZED=FALSE&amp;VAR:CALENDAR=FIVEDAY&amp;VAR:SYMBOL=JCI&amp;VAR:INDEX=0"}</definedName>
    <definedName name="_120__FDSAUDITLINK__" hidden="1">{"fdsup://directions/FAT Viewer?action=UPDATE&amp;creator=factset&amp;DYN_ARGS=TRUE&amp;DOC_NAME=FAT:FQL_AUDITING_CLIENT_TEMPLATE.FAT&amp;display_string=Audit&amp;VAR:KEY=ZKNORAHSPQ&amp;VAR:QUERY=RkZfTkVUX0lOQyhDQUwsMjAxMCk=&amp;WINDOW=FIRST_POPUP&amp;HEIGHT=450&amp;WIDTH=450&amp;START_MAXIMIZED=","FALSE&amp;VAR:CALENDAR=US&amp;VAR:SYMBOL=674399&amp;VAR:INDEX=0"}</definedName>
    <definedName name="_121__FDSAUDITLINK__" hidden="1">{"fdsup://directions/FAT Viewer?action=UPDATE&amp;creator=factset&amp;DYN_ARGS=TRUE&amp;DOC_NAME=FAT:FQL_AUDITING_CLIENT_TEMPLATE.FAT&amp;display_string=Audit&amp;VAR:KEY=MLQDAHMZOL&amp;VAR:QUERY=RkZfTkVUX0lOQyhDQUwsMjAxMCk=&amp;WINDOW=FIRST_POPUP&amp;HEIGHT=450&amp;WIDTH=450&amp;START_MAXIMIZED=","FALSE&amp;VAR:CALENDAR=US&amp;VAR:SYMBOL=713283&amp;VAR:INDEX=0"}</definedName>
    <definedName name="_122__FDSAUDITLINK__" hidden="1">{"fdsup://directions/FAT Viewer?action=UPDATE&amp;creator=factset&amp;DYN_ARGS=TRUE&amp;DOC_NAME=FAT:FQL_AUDITING_CLIENT_TEMPLATE.FAT&amp;display_string=Audit&amp;VAR:KEY=FOHQNWTSHI&amp;VAR:QUERY=RkZfTkVUX0lOQyhDQUwsMjAxMCk=&amp;WINDOW=FIRST_POPUP&amp;HEIGHT=450&amp;WIDTH=450&amp;START_MAXIMIZED=","FALSE&amp;VAR:CALENDAR=US&amp;VAR:SYMBOL=642872&amp;VAR:INDEX=0"}</definedName>
    <definedName name="_123__FDSAUDITLINK__" hidden="1">{"fdsup://directions/FAT Viewer?action=UPDATE&amp;creator=factset&amp;DYN_ARGS=TRUE&amp;DOC_NAME=FAT:FQL_AUDITING_CLIENT_TEMPLATE.FAT&amp;display_string=Audit&amp;VAR:KEY=OXETQVQLWV&amp;VAR:QUERY=RkZfTkVUX0lOQyhDQUwsMjAxMCk=&amp;WINDOW=FIRST_POPUP&amp;HEIGHT=450&amp;WIDTH=450&amp;START_MAXIMIZED=","FALSE&amp;VAR:CALENDAR=US&amp;VAR:SYMBOL=577325&amp;VAR:INDEX=0"}</definedName>
    <definedName name="_124__FDSAUDITLINK__" hidden="1">{"fdsup://directions/FAT Viewer?action=UPDATE&amp;creator=factset&amp;DYN_ARGS=TRUE&amp;DOC_NAME=FAT:FQL_AUDITING_CLIENT_TEMPLATE.FAT&amp;display_string=Audit&amp;VAR:KEY=VOFCFABITC&amp;VAR:QUERY=RkZfTkVUX0lOQyhDQUwsMjAxMCk=&amp;WINDOW=FIRST_POPUP&amp;HEIGHT=450&amp;WIDTH=450&amp;START_MAXIMIZED=","FALSE&amp;VAR:CALENDAR=US&amp;VAR:SYMBOL=MOLX&amp;VAR:INDEX=0"}</definedName>
    <definedName name="_125__FDSAUDITLINK__" hidden="1">{"fdsup://directions/FAT Viewer?action=UPDATE&amp;creator=factset&amp;DYN_ARGS=TRUE&amp;DOC_NAME=FAT:FQL_AUDITING_CLIENT_TEMPLATE.FAT&amp;display_string=Audit&amp;VAR:KEY=PYFWDQLGNW&amp;VAR:QUERY=RkZfTkVUX0lOQyhDQUwsMjAxMCk=&amp;WINDOW=FIRST_POPUP&amp;HEIGHT=450&amp;WIDTH=450&amp;START_MAXIMIZED=","FALSE&amp;VAR:CALENDAR=US&amp;VAR:SYMBOL=TEL&amp;VAR:INDEX=0"}</definedName>
    <definedName name="_126__FDSAUDITLINK__" hidden="1">{"fdsup://directions/FAT Viewer?action=UPDATE&amp;creator=factset&amp;DYN_ARGS=TRUE&amp;DOC_NAME=FAT:FQL_AUDITING_CLIENT_TEMPLATE.FAT&amp;display_string=Audit&amp;VAR:KEY=ZITSXIZKVQ&amp;VAR:QUERY=RkZfTkVUX0lOQyhDQUwsMjAxMCk=&amp;WINDOW=FIRST_POPUP&amp;HEIGHT=450&amp;WIDTH=450&amp;START_MAXIMIZED=","FALSE&amp;VAR:CALENDAR=US&amp;VAR:SYMBOL=685870&amp;VAR:INDEX=0"}</definedName>
    <definedName name="_127__FDSAUDITLINK__" hidden="1">{"fdsup://directions/FAT Viewer?action=UPDATE&amp;creator=factset&amp;DYN_ARGS=TRUE&amp;DOC_NAME=FAT:FQL_AUDITING_CLIENT_TEMPLATE.FAT&amp;display_string=Audit&amp;VAR:KEY=WNOXYTULMJ&amp;VAR:QUERY=RkZfTkVUX0lOQyhDQUwsMjAxMCk=&amp;WINDOW=FIRST_POPUP&amp;HEIGHT=450&amp;WIDTH=450&amp;START_MAXIMIZED=","FALSE&amp;VAR:CALENDAR=US&amp;VAR:SYMBOL=APH&amp;VAR:INDEX=0"}</definedName>
    <definedName name="_128__FDSAUDITLINK__" hidden="1">{"fdsup://directions/FAT Viewer?action=UPDATE&amp;creator=factset&amp;DYN_ARGS=TRUE&amp;DOC_NAME=FAT:FQL_AUDITING_CLIENT_TEMPLATE.FAT&amp;display_string=Audit&amp;VAR:KEY=WNSLCFUXCL&amp;VAR:QUERY=RkZfTkVUX0lOQyhDQUwsMjAxMCk=&amp;WINDOW=FIRST_POPUP&amp;HEIGHT=450&amp;WIDTH=450&amp;START_MAXIMIZED=","FALSE&amp;VAR:CALENDAR=US&amp;VAR:SYMBOL=VC&amp;VAR:INDEX=0"}</definedName>
    <definedName name="_129__FDSAUDITLINK__" hidden="1">{"fdsup://directions/FAT Viewer?action=UPDATE&amp;creator=factset&amp;DYN_ARGS=TRUE&amp;DOC_NAME=FAT:FQL_AUDITING_CLIENT_TEMPLATE.FAT&amp;display_string=Audit&amp;VAR:KEY=UPYNGRQTYZ&amp;VAR:QUERY=RkZfTkVUX0lOQyhDQUwsMjAxMCk=&amp;WINDOW=FIRST_POPUP&amp;HEIGHT=450&amp;WIDTH=450&amp;START_MAXIMIZED=","FALSE&amp;VAR:CALENDAR=US&amp;VAR:SYMBOL=AXL&amp;VAR:INDEX=0"}</definedName>
    <definedName name="_13__FDSAUDITLINK__" hidden="1">{"fdsup://directions/FAT Viewer?action=UPDATE&amp;creator=factset&amp;DYN_ARGS=TRUE&amp;DOC_NAME=FAT:FQL_AUDITING_CLIENT_TEMPLATE.FAT&amp;display_string=Audit&amp;VAR:KEY=DIBKZUPAZG&amp;VAR:QUERY=KEZGX0lOVF9FWFBfTkVUKExUTSw0MTA5OSlARkZfSU5UX0VYUF9ORVQoTFRNX1NFTUksNDEwOTkpKQ==&amp;WIND","OW=FIRST_POPUP&amp;HEIGHT=450&amp;WIDTH=450&amp;START_MAXIMIZED=FALSE&amp;VAR:CALENDAR=FIVEDAY&amp;VAR:SYMBOL=LEA&amp;VAR:INDEX=0"}</definedName>
    <definedName name="_130__FDSAUDITLINK__" hidden="1">{"fdsup://directions/FAT Viewer?action=UPDATE&amp;creator=factset&amp;DYN_ARGS=TRUE&amp;DOC_NAME=FAT:FQL_AUDITING_CLIENT_TEMPLATE.FAT&amp;display_string=Audit&amp;VAR:KEY=KXSLUBGLGJ&amp;VAR:QUERY=RkZfTkVUX0lOQyhDQUwsMjAxMCk=&amp;WINDOW=FIRST_POPUP&amp;HEIGHT=450&amp;WIDTH=450&amp;START_MAXIMIZED=","FALSE&amp;VAR:CALENDAR=US&amp;VAR:SYMBOL=DAN&amp;VAR:INDEX=0"}</definedName>
    <definedName name="_131__FDSAUDITLINK__" hidden="1">{"fdsup://directions/FAT Viewer?action=UPDATE&amp;creator=factset&amp;DYN_ARGS=TRUE&amp;DOC_NAME=FAT:FQL_AUDITING_CLIENT_TEMPLATE.FAT&amp;display_string=Audit&amp;VAR:KEY=IRKXIDYDMJ&amp;VAR:QUERY=RkZfTkVUX0lOQyhDQUwsMjAxMCk=&amp;WINDOW=FIRST_POPUP&amp;HEIGHT=450&amp;WIDTH=450&amp;START_MAXIMIZED=","FALSE&amp;VAR:CALENDAR=US&amp;VAR:SYMBOL=255447&amp;VAR:INDEX=0"}</definedName>
    <definedName name="_132__FDSAUDITLINK__" hidden="1">{"fdsup://directions/FAT Viewer?action=UPDATE&amp;creator=factset&amp;DYN_ARGS=TRUE&amp;DOC_NAME=FAT:FQL_AUDITING_CLIENT_TEMPLATE.FAT&amp;display_string=Audit&amp;VAR:KEY=XMJMZSJURI&amp;VAR:QUERY=RkZfTkVUX0lOQyhDQUwsMjAxMCk=&amp;WINDOW=FIRST_POPUP&amp;HEIGHT=450&amp;WIDTH=450&amp;START_MAXIMIZED=","FALSE&amp;VAR:CALENDAR=US&amp;VAR:SYMBOL=ALV&amp;VAR:INDEX=0"}</definedName>
    <definedName name="_133__FDSAUDITLINK__" hidden="1">{"fdsup://directions/FAT Viewer?action=UPDATE&amp;creator=factset&amp;DYN_ARGS=TRUE&amp;DOC_NAME=FAT:FQL_AUDITING_CLIENT_TEMPLATE.FAT&amp;display_string=Audit&amp;VAR:KEY=BUDIXGZEVO&amp;VAR:QUERY=RkZfTkVUX0lOQyhDQUwsMjAxMCk=&amp;WINDOW=FIRST_POPUP&amp;HEIGHT=450&amp;WIDTH=450&amp;START_MAXIMIZED=","FALSE&amp;VAR:CALENDAR=US&amp;VAR:SYMBOL=JCI&amp;VAR:INDEX=0"}</definedName>
    <definedName name="_134__FDSAUDITLINK__" hidden="1">{"fdsup://directions/FAT Viewer?action=UPDATE&amp;creator=factset&amp;DYN_ARGS=TRUE&amp;DOC_NAME=FAT:FQL_AUDITING_CLIENT_TEMPLATE.FAT&amp;display_string=Audit&amp;VAR:KEY=BCVMZSVQLA&amp;VAR:QUERY=RkZfTkVUX0lOQyhDQUwsMjAxMCk=&amp;WINDOW=FIRST_POPUP&amp;HEIGHT=450&amp;WIDTH=450&amp;START_MAXIMIZED=","FALSE&amp;VAR:CALENDAR=US&amp;VAR:SYMBOL=LEA&amp;VAR:INDEX=0"}</definedName>
    <definedName name="_135__FDSAUDITLINK__" hidden="1">{"fdsup://directions/FAT Viewer?action=UPDATE&amp;creator=factset&amp;DYN_ARGS=TRUE&amp;DOC_NAME=FAT:FQL_AUDITING_CLIENT_TEMPLATE.FAT&amp;display_string=Audit&amp;VAR:KEY=DSFGJCBKVI&amp;VAR:QUERY=RkZfTkVUX0lOQyhDQUwsMjAxMCk=&amp;WINDOW=FIRST_POPUP&amp;HEIGHT=450&amp;WIDTH=450&amp;START_MAXIMIZED=","FALSE&amp;VAR:CALENDAR=US&amp;VAR:SYMBOL=TRW&amp;VAR:INDEX=0"}</definedName>
    <definedName name="_136__FDSAUDITLINK__" hidden="1">{"fdsup://directions/FAT Viewer?action=UPDATE&amp;creator=factset&amp;DYN_ARGS=TRUE&amp;DOC_NAME=FAT:FQL_AUDITING_CLIENT_TEMPLATE.FAT&amp;display_string=Audit&amp;VAR:KEY=FWNKFIJYLQ&amp;VAR:QUERY=RkZfTkVUX0lOQyhDQUwsMjAxMCk=&amp;WINDOW=FIRST_POPUP&amp;HEIGHT=450&amp;WIDTH=450&amp;START_MAXIMIZED=","FALSE&amp;VAR:CALENDAR=US&amp;VAR:SYMBOL=FDML&amp;VAR:INDEX=0"}</definedName>
    <definedName name="_137__FDSAUDITLINK__" hidden="1">{"fdsup://directions/FAT Viewer?action=UPDATE&amp;creator=factset&amp;DYN_ARGS=TRUE&amp;DOC_NAME=FAT:FQL_AUDITING_CLIENT_TEMPLATE.FAT&amp;display_string=Audit&amp;VAR:KEY=DORCPQTATM&amp;VAR:QUERY=RkZfTkVUX0lOQyhDQUwsMjAxMCk=&amp;WINDOW=FIRST_POPUP&amp;HEIGHT=450&amp;WIDTH=450&amp;START_MAXIMIZED=","FALSE&amp;VAR:CALENDAR=US&amp;VAR:SYMBOL=TEN&amp;VAR:INDEX=0"}</definedName>
    <definedName name="_138__FDSAUDITLINK__" hidden="1">{"fdsup://directions/FAT Viewer?action=UPDATE&amp;creator=factset&amp;DYN_ARGS=TRUE&amp;DOC_NAME=FAT:FQL_AUDITING_CLIENT_TEMPLATE.FAT&amp;display_string=Audit&amp;VAR:KEY=IZMZMLMXMT&amp;VAR:QUERY=RkZfTkVUX0lOQyhDQUwsMjAxMCk=&amp;WINDOW=FIRST_POPUP&amp;HEIGHT=450&amp;WIDTH=450&amp;START_MAXIMIZED=","FALSE&amp;VAR:CALENDAR=FIVEDAY&amp;VAR:SYMBOL=BWA&amp;VAR:INDEX=0"}</definedName>
    <definedName name="_139__FDSAUDITLINK__" hidden="1">{"fdsup://directions/FAT Viewer?action=UPDATE&amp;creator=factset&amp;DYN_ARGS=TRUE&amp;DOC_NAME=FAT:FQL_AUDITING_CLIENT_TEMPLATE.FAT&amp;display_string=Audit&amp;VAR:KEY=BORSHUDCVW&amp;VAR:QUERY=RkZfTkVUX0lOQyhDQUwsMjAwOSk=&amp;WINDOW=FIRST_POPUP&amp;HEIGHT=450&amp;WIDTH=450&amp;START_MAXIMIZED=","FALSE&amp;VAR:CALENDAR=US&amp;VAR:SYMBOL=674399&amp;VAR:INDEX=0"}</definedName>
    <definedName name="_14__FDSAUDITLINK__" hidden="1">{"fdsup://directions/FAT Viewer?action=UPDATE&amp;creator=factset&amp;DYN_ARGS=TRUE&amp;DOC_NAME=FAT:FQL_AUDITING_CLIENT_TEMPLATE.FAT&amp;display_string=Audit&amp;VAR:KEY=JMLOHKXGDG&amp;VAR:QUERY=KEZGX0lOVF9FWFBfTkVUKExUTSw0MTA5OSlARkZfSU5UX0VYUF9ORVQoTFRNX1NFTUksNDEwOTkpKQ==&amp;WIND","OW=FIRST_POPUP&amp;HEIGHT=450&amp;WIDTH=450&amp;START_MAXIMIZED=FALSE&amp;VAR:CALENDAR=FIVEDAY&amp;VAR:SYMBOL=TRW&amp;VAR:INDEX=0"}</definedName>
    <definedName name="_140__FDSAUDITLINK__" hidden="1">{"fdsup://directions/FAT Viewer?action=UPDATE&amp;creator=factset&amp;DYN_ARGS=TRUE&amp;DOC_NAME=FAT:FQL_AUDITING_CLIENT_TEMPLATE.FAT&amp;display_string=Audit&amp;VAR:KEY=MVIFEZKXYV&amp;VAR:QUERY=RkZfTkVUX0lOQyhDQUwsMjAwOSk=&amp;WINDOW=FIRST_POPUP&amp;HEIGHT=450&amp;WIDTH=450&amp;START_MAXIMIZED=","FALSE&amp;VAR:CALENDAR=US&amp;VAR:SYMBOL=713283&amp;VAR:INDEX=0"}</definedName>
    <definedName name="_141__FDSAUDITLINK__" hidden="1">{"fdsup://directions/FAT Viewer?action=UPDATE&amp;creator=factset&amp;DYN_ARGS=TRUE&amp;DOC_NAME=FAT:FQL_AUDITING_CLIENT_TEMPLATE.FAT&amp;display_string=Audit&amp;VAR:KEY=XQVARMFGDC&amp;VAR:QUERY=RkZfTkVUX0lOQyhDQUwsMjAwOSk=&amp;WINDOW=FIRST_POPUP&amp;HEIGHT=450&amp;WIDTH=450&amp;START_MAXIMIZED=","FALSE&amp;VAR:CALENDAR=US&amp;VAR:SYMBOL=642872&amp;VAR:INDEX=0"}</definedName>
    <definedName name="_142__FDSAUDITLINK__" hidden="1">{"fdsup://directions/FAT Viewer?action=UPDATE&amp;creator=factset&amp;DYN_ARGS=TRUE&amp;DOC_NAME=FAT:FQL_AUDITING_CLIENT_TEMPLATE.FAT&amp;display_string=Audit&amp;VAR:KEY=CXMHMJGXGZ&amp;VAR:QUERY=RkZfTkVUX0lOQyhDQUwsMjAwOSk=&amp;WINDOW=FIRST_POPUP&amp;HEIGHT=450&amp;WIDTH=450&amp;START_MAXIMIZED=","FALSE&amp;VAR:CALENDAR=US&amp;VAR:SYMBOL=577325&amp;VAR:INDEX=0"}</definedName>
    <definedName name="_143__FDSAUDITLINK__" hidden="1">{"fdsup://directions/FAT Viewer?action=UPDATE&amp;creator=factset&amp;DYN_ARGS=TRUE&amp;DOC_NAME=FAT:FQL_AUDITING_CLIENT_TEMPLATE.FAT&amp;display_string=Audit&amp;VAR:KEY=RKFCDMLUNC&amp;VAR:QUERY=RkZfTkVUX0lOQyhDQUwsMjAwOSk=&amp;WINDOW=FIRST_POPUP&amp;HEIGHT=450&amp;WIDTH=450&amp;START_MAXIMIZED=","FALSE&amp;VAR:CALENDAR=US&amp;VAR:SYMBOL=MOLX&amp;VAR:INDEX=0"}</definedName>
    <definedName name="_144__FDSAUDITLINK__" hidden="1">{"fdsup://directions/FAT Viewer?action=UPDATE&amp;creator=factset&amp;DYN_ARGS=TRUE&amp;DOC_NAME=FAT:FQL_AUDITING_CLIENT_TEMPLATE.FAT&amp;display_string=Audit&amp;VAR:KEY=FOLADCDGJW&amp;VAR:QUERY=RkZfTkVUX0lOQyhDQUwsMjAwOSk=&amp;WINDOW=FIRST_POPUP&amp;HEIGHT=450&amp;WIDTH=450&amp;START_MAXIMIZED=","FALSE&amp;VAR:CALENDAR=US&amp;VAR:SYMBOL=TEL&amp;VAR:INDEX=0"}</definedName>
    <definedName name="_145__FDSAUDITLINK__" hidden="1">{"fdsup://directions/FAT Viewer?action=UPDATE&amp;creator=factset&amp;DYN_ARGS=TRUE&amp;DOC_NAME=FAT:FQL_AUDITING_CLIENT_TEMPLATE.FAT&amp;display_string=Audit&amp;VAR:KEY=FYXQPETEBU&amp;VAR:QUERY=RkZfTkVUX0lOQyhDQUwsMjAwOSk=&amp;WINDOW=FIRST_POPUP&amp;HEIGHT=450&amp;WIDTH=450&amp;START_MAXIMIZED=","FALSE&amp;VAR:CALENDAR=US&amp;VAR:SYMBOL=685870&amp;VAR:INDEX=0"}</definedName>
    <definedName name="_146__FDSAUDITLINK__" hidden="1">{"fdsup://directions/FAT Viewer?action=UPDATE&amp;creator=factset&amp;DYN_ARGS=TRUE&amp;DOC_NAME=FAT:FQL_AUDITING_CLIENT_TEMPLATE.FAT&amp;display_string=Audit&amp;VAR:KEY=MVODSJSLYV&amp;VAR:QUERY=RkZfTkVUX0lOQyhDQUwsMjAwOSk=&amp;WINDOW=FIRST_POPUP&amp;HEIGHT=450&amp;WIDTH=450&amp;START_MAXIMIZED=","FALSE&amp;VAR:CALENDAR=US&amp;VAR:SYMBOL=APH&amp;VAR:INDEX=0"}</definedName>
    <definedName name="_147__FDSAUDITLINK__" hidden="1">{"fdsup://directions/FAT Viewer?action=UPDATE&amp;creator=factset&amp;DYN_ARGS=TRUE&amp;DOC_NAME=FAT:FQL_AUDITING_CLIENT_TEMPLATE.FAT&amp;display_string=Audit&amp;VAR:KEY=IPIRAHAJWJ&amp;VAR:QUERY=RkZfTkVUX0lOQyhDQUwsMjAwOSk=&amp;WINDOW=FIRST_POPUP&amp;HEIGHT=450&amp;WIDTH=450&amp;START_MAXIMIZED=","FALSE&amp;VAR:CALENDAR=US&amp;VAR:SYMBOL=VC&amp;VAR:INDEX=0"}</definedName>
    <definedName name="_148__FDSAUDITLINK__" hidden="1">{"fdsup://directions/FAT Viewer?action=UPDATE&amp;creator=factset&amp;DYN_ARGS=TRUE&amp;DOC_NAME=FAT:FQL_AUDITING_CLIENT_TEMPLATE.FAT&amp;display_string=Audit&amp;VAR:KEY=CVGROZAXSV&amp;VAR:QUERY=RkZfTkVUX0lOQyhDQUwsMjAwOSk=&amp;WINDOW=FIRST_POPUP&amp;HEIGHT=450&amp;WIDTH=450&amp;START_MAXIMIZED=","FALSE&amp;VAR:CALENDAR=US&amp;VAR:SYMBOL=AXL&amp;VAR:INDEX=0"}</definedName>
    <definedName name="_149__FDSAUDITLINK__" hidden="1">{"fdsup://directions/FAT Viewer?action=UPDATE&amp;creator=factset&amp;DYN_ARGS=TRUE&amp;DOC_NAME=FAT:FQL_AUDITING_CLIENT_TEMPLATE.FAT&amp;display_string=Audit&amp;VAR:KEY=UVINEVOHCB&amp;VAR:QUERY=RkZfTkVUX0lOQyhDQUwsMjAwOSk=&amp;WINDOW=FIRST_POPUP&amp;HEIGHT=450&amp;WIDTH=450&amp;START_MAXIMIZED=","FALSE&amp;VAR:CALENDAR=US&amp;VAR:SYMBOL=DAN&amp;VAR:INDEX=0"}</definedName>
    <definedName name="_15__FDSAUDITLINK__" hidden="1">{"fdsup://directions/FAT Viewer?action=UPDATE&amp;creator=factset&amp;DYN_ARGS=TRUE&amp;DOC_NAME=FAT:FQL_AUDITING_CLIENT_TEMPLATE.FAT&amp;display_string=Audit&amp;VAR:KEY=BSZAVYFOZA&amp;VAR:QUERY=KEZGX0lOVF9FWFBfTkVUKExUTSw0MTA5OSlARkZfSU5UX0VYUF9ORVQoTFRNX1NFTUksNDEwOTkpKQ==&amp;WIND","OW=FIRST_POPUP&amp;HEIGHT=450&amp;WIDTH=450&amp;START_MAXIMIZED=FALSE&amp;VAR:CALENDAR=FIVEDAY&amp;VAR:SYMBOL=FDML&amp;VAR:INDEX=0"}</definedName>
    <definedName name="_150__FDSAUDITLINK__" hidden="1">{"fdsup://directions/FAT Viewer?action=UPDATE&amp;creator=factset&amp;DYN_ARGS=TRUE&amp;DOC_NAME=FAT:FQL_AUDITING_CLIENT_TEMPLATE.FAT&amp;display_string=Audit&amp;VAR:KEY=IRUFAJMRER&amp;VAR:QUERY=RkZfTkVUX0lOQyhDQUwsMjAwOSk=&amp;WINDOW=FIRST_POPUP&amp;HEIGHT=450&amp;WIDTH=450&amp;START_MAXIMIZED=","FALSE&amp;VAR:CALENDAR=US&amp;VAR:SYMBOL=255447&amp;VAR:INDEX=0"}</definedName>
    <definedName name="_151__FDSAUDITLINK__" hidden="1">{"fdsup://directions/FAT Viewer?action=UPDATE&amp;creator=factset&amp;DYN_ARGS=TRUE&amp;DOC_NAME=FAT:FQL_AUDITING_CLIENT_TEMPLATE.FAT&amp;display_string=Audit&amp;VAR:KEY=BCXEBERAFI&amp;VAR:QUERY=RkZfTkVUX0lOQyhDQUwsMjAwOSk=&amp;WINDOW=FIRST_POPUP&amp;HEIGHT=450&amp;WIDTH=450&amp;START_MAXIMIZED=","FALSE&amp;VAR:CALENDAR=US&amp;VAR:SYMBOL=ALV&amp;VAR:INDEX=0"}</definedName>
    <definedName name="_152__FDSAUDITLINK__" hidden="1">{"fdsup://directions/FAT Viewer?action=UPDATE&amp;creator=factset&amp;DYN_ARGS=TRUE&amp;DOC_NAME=FAT:FQL_AUDITING_CLIENT_TEMPLATE.FAT&amp;display_string=Audit&amp;VAR:KEY=DCRMPGDEVM&amp;VAR:QUERY=RkZfTkVUX0lOQyhDQUwsMjAwOSk=&amp;WINDOW=FIRST_POPUP&amp;HEIGHT=450&amp;WIDTH=450&amp;START_MAXIMIZED=","FALSE&amp;VAR:CALENDAR=US&amp;VAR:SYMBOL=JCI&amp;VAR:INDEX=0"}</definedName>
    <definedName name="_153__FDSAUDITLINK__" hidden="1">{"fdsup://directions/FAT Viewer?action=UPDATE&amp;creator=factset&amp;DYN_ARGS=TRUE&amp;DOC_NAME=FAT:FQL_AUDITING_CLIENT_TEMPLATE.FAT&amp;display_string=Audit&amp;VAR:KEY=ZYFOJYTSFY&amp;VAR:QUERY=RkZfTkVUX0lOQyhDQUwsMjAwOSk=&amp;WINDOW=FIRST_POPUP&amp;HEIGHT=450&amp;WIDTH=450&amp;START_MAXIMIZED=","FALSE&amp;VAR:CALENDAR=US&amp;VAR:SYMBOL=LEA&amp;VAR:INDEX=0"}</definedName>
    <definedName name="_154__FDSAUDITLINK__" hidden="1">{"fdsup://directions/FAT Viewer?action=UPDATE&amp;creator=factset&amp;DYN_ARGS=TRUE&amp;DOC_NAME=FAT:FQL_AUDITING_CLIENT_TEMPLATE.FAT&amp;display_string=Audit&amp;VAR:KEY=DYREXGNYZW&amp;VAR:QUERY=RkZfTkVUX0lOQyhDQUwsMjAwOSk=&amp;WINDOW=FIRST_POPUP&amp;HEIGHT=450&amp;WIDTH=450&amp;START_MAXIMIZED=","FALSE&amp;VAR:CALENDAR=US&amp;VAR:SYMBOL=TRW&amp;VAR:INDEX=0"}</definedName>
    <definedName name="_155__FDSAUDITLINK__" hidden="1">{"fdsup://directions/FAT Viewer?action=UPDATE&amp;creator=factset&amp;DYN_ARGS=TRUE&amp;DOC_NAME=FAT:FQL_AUDITING_CLIENT_TEMPLATE.FAT&amp;display_string=Audit&amp;VAR:KEY=RMHORQJKRG&amp;VAR:QUERY=RkZfTkVUX0lOQyhDQUwsMjAwOSk=&amp;WINDOW=FIRST_POPUP&amp;HEIGHT=450&amp;WIDTH=450&amp;START_MAXIMIZED=","FALSE&amp;VAR:CALENDAR=US&amp;VAR:SYMBOL=FDML&amp;VAR:INDEX=0"}</definedName>
    <definedName name="_156__FDSAUDITLINK__" hidden="1">{"fdsup://directions/FAT Viewer?action=UPDATE&amp;creator=factset&amp;DYN_ARGS=TRUE&amp;DOC_NAME=FAT:FQL_AUDITING_CLIENT_TEMPLATE.FAT&amp;display_string=Audit&amp;VAR:KEY=HQVSDWFYNM&amp;VAR:QUERY=RkZfTkVUX0lOQyhDQUwsMjAwOSk=&amp;WINDOW=FIRST_POPUP&amp;HEIGHT=450&amp;WIDTH=450&amp;START_MAXIMIZED=","FALSE&amp;VAR:CALENDAR=US&amp;VAR:SYMBOL=TEN&amp;VAR:INDEX=0"}</definedName>
    <definedName name="_157__FDSAUDITLINK__" hidden="1">{"fdsup://directions/FAT Viewer?action=UPDATE&amp;creator=factset&amp;DYN_ARGS=TRUE&amp;DOC_NAME=FAT:FQL_AUDITING_CLIENT_TEMPLATE.FAT&amp;display_string=Audit&amp;VAR:KEY=UJUBYVYNSR&amp;VAR:QUERY=RkZfTkVUX0lOQyhDQUwsMjAwOSk=&amp;WINDOW=FIRST_POPUP&amp;HEIGHT=450&amp;WIDTH=450&amp;START_MAXIMIZED=","FALSE&amp;VAR:CALENDAR=FIVEDAY&amp;VAR:SYMBOL=BWA&amp;VAR:INDEX=0"}</definedName>
    <definedName name="_158__FDSAUDITLINK__" hidden="1">{"fdsup://directions/FAT Viewer?action=UPDATE&amp;creator=factset&amp;DYN_ARGS=TRUE&amp;DOC_NAME=FAT:FQL_AUDITING_CLIENT_TEMPLATE.FAT&amp;display_string=Audit&amp;VAR:KEY=HOFQRABABI&amp;VAR:QUERY=RkZfTkVUX0lOQyhDQUwsMjAwOCk=&amp;WINDOW=FIRST_POPUP&amp;HEIGHT=450&amp;WIDTH=450&amp;START_MAXIMIZED=","FALSE&amp;VAR:CALENDAR=US&amp;VAR:SYMBOL=674399&amp;VAR:INDEX=0"}</definedName>
    <definedName name="_159__FDSAUDITLINK__" hidden="1">{"fdsup://directions/FAT Viewer?action=UPDATE&amp;creator=factset&amp;DYN_ARGS=TRUE&amp;DOC_NAME=FAT:FQL_AUDITING_CLIENT_TEMPLATE.FAT&amp;display_string=Audit&amp;VAR:KEY=IRSVCRQTKZ&amp;VAR:QUERY=RkZfTkVUX0lOQyhDQUwsMjAwOCk=&amp;WINDOW=FIRST_POPUP&amp;HEIGHT=450&amp;WIDTH=450&amp;START_MAXIMIZED=","FALSE&amp;VAR:CALENDAR=US&amp;VAR:SYMBOL=713283&amp;VAR:INDEX=0"}</definedName>
    <definedName name="_16__FDSAUDITLINK__" hidden="1">{"fdsup://directions/FAT Viewer?action=UPDATE&amp;creator=factset&amp;DYN_ARGS=TRUE&amp;DOC_NAME=FAT:FQL_AUDITING_CLIENT_TEMPLATE.FAT&amp;display_string=Audit&amp;VAR:KEY=VWPQDOXYHQ&amp;VAR:QUERY=KEZGX0lOVF9FWFBfTkVUKExUTSw0MTA5OSlARkZfSU5UX0VYUF9ORVQoTFRNX1NFTUksNDEwOTkpKQ==&amp;WIND","OW=FIRST_POPUP&amp;HEIGHT=450&amp;WIDTH=450&amp;START_MAXIMIZED=FALSE&amp;VAR:CALENDAR=FIVEDAY&amp;VAR:SYMBOL=TEN&amp;VAR:INDEX=0"}</definedName>
    <definedName name="_160__FDSAUDITLINK__" hidden="1">{"fdsup://directions/FAT Viewer?action=UPDATE&amp;creator=factset&amp;DYN_ARGS=TRUE&amp;DOC_NAME=FAT:FQL_AUDITING_CLIENT_TEMPLATE.FAT&amp;display_string=Audit&amp;VAR:KEY=JAFIFAXOJA&amp;VAR:QUERY=RkZfTkVUX0lOQyhDQUwsMjAwOCk=&amp;WINDOW=FIRST_POPUP&amp;HEIGHT=450&amp;WIDTH=450&amp;START_MAXIMIZED=","FALSE&amp;VAR:CALENDAR=US&amp;VAR:SYMBOL=642872&amp;VAR:INDEX=0"}</definedName>
    <definedName name="_161__FDSAUDITLINK__" hidden="1">{"fdsup://directions/FAT Viewer?action=UPDATE&amp;creator=factset&amp;DYN_ARGS=TRUE&amp;DOC_NAME=FAT:FQL_AUDITING_CLIENT_TEMPLATE.FAT&amp;display_string=Audit&amp;VAR:KEY=QHSXSVERKV&amp;VAR:QUERY=RkZfTkVUX0lOQyhDQUwsMjAwOCk=&amp;WINDOW=FIRST_POPUP&amp;HEIGHT=450&amp;WIDTH=450&amp;START_MAXIMIZED=","FALSE&amp;VAR:CALENDAR=US&amp;VAR:SYMBOL=577325&amp;VAR:INDEX=0"}</definedName>
    <definedName name="_162__FDSAUDITLINK__" hidden="1">{"fdsup://directions/FAT Viewer?action=UPDATE&amp;creator=factset&amp;DYN_ARGS=TRUE&amp;DOC_NAME=FAT:FQL_AUDITING_CLIENT_TEMPLATE.FAT&amp;display_string=Audit&amp;VAR:KEY=XCJYBUNOJS&amp;VAR:QUERY=RkZfTkVUX0lOQyhDQUwsMjAwOCk=&amp;WINDOW=FIRST_POPUP&amp;HEIGHT=450&amp;WIDTH=450&amp;START_MAXIMIZED=","FALSE&amp;VAR:CALENDAR=US&amp;VAR:SYMBOL=MOLX&amp;VAR:INDEX=0"}</definedName>
    <definedName name="_163__FDSAUDITLINK__" hidden="1">{"fdsup://directions/FAT Viewer?action=UPDATE&amp;creator=factset&amp;DYN_ARGS=TRUE&amp;DOC_NAME=FAT:FQL_AUDITING_CLIENT_TEMPLATE.FAT&amp;display_string=Audit&amp;VAR:KEY=NEBIHIRURC&amp;VAR:QUERY=RkZfTkVUX0lOQyhDQUwsMjAwOCk=&amp;WINDOW=FIRST_POPUP&amp;HEIGHT=450&amp;WIDTH=450&amp;START_MAXIMIZED=","FALSE&amp;VAR:CALENDAR=US&amp;VAR:SYMBOL=TEL&amp;VAR:INDEX=0"}</definedName>
    <definedName name="_164__FDSAUDITLINK__" hidden="1">{"fdsup://directions/FAT Viewer?action=UPDATE&amp;creator=factset&amp;DYN_ARGS=TRUE&amp;DOC_NAME=FAT:FQL_AUDITING_CLIENT_TEMPLATE.FAT&amp;display_string=Audit&amp;VAR:KEY=NUJMDQLUXM&amp;VAR:QUERY=RkZfTkVUX0lOQyhDQUwsMjAwOCk=&amp;WINDOW=FIRST_POPUP&amp;HEIGHT=450&amp;WIDTH=450&amp;START_MAXIMIZED=","FALSE&amp;VAR:CALENDAR=US&amp;VAR:SYMBOL=685870&amp;VAR:INDEX=0"}</definedName>
    <definedName name="_165__FDSAUDITLINK__" hidden="1">{"fdsup://directions/FAT Viewer?action=UPDATE&amp;creator=factset&amp;DYN_ARGS=TRUE&amp;DOC_NAME=FAT:FQL_AUDITING_CLIENT_TEMPLATE.FAT&amp;display_string=Audit&amp;VAR:KEY=MXURYPCBYV&amp;VAR:QUERY=RkZfTkVUX0lOQyhDQUwsMjAwOCk=&amp;WINDOW=FIRST_POPUP&amp;HEIGHT=450&amp;WIDTH=450&amp;START_MAXIMIZED=","FALSE&amp;VAR:CALENDAR=US&amp;VAR:SYMBOL=APH&amp;VAR:INDEX=0"}</definedName>
    <definedName name="_166__FDSAUDITLINK__" hidden="1">{"fdsup://directions/FAT Viewer?action=UPDATE&amp;creator=factset&amp;DYN_ARGS=TRUE&amp;DOC_NAME=FAT:FQL_AUDITING_CLIENT_TEMPLATE.FAT&amp;display_string=Audit&amp;VAR:KEY=AZAZWLKLUJ&amp;VAR:QUERY=RkZfTkVUX0lOQyhDQUwsMjAwOCk=&amp;WINDOW=FIRST_POPUP&amp;HEIGHT=450&amp;WIDTH=450&amp;START_MAXIMIZED=","FALSE&amp;VAR:CALENDAR=US&amp;VAR:SYMBOL=VC&amp;VAR:INDEX=0"}</definedName>
    <definedName name="_167__FDSAUDITLINK__" hidden="1">{"fdsup://directions/FAT Viewer?action=UPDATE&amp;creator=factset&amp;DYN_ARGS=TRUE&amp;DOC_NAME=FAT:FQL_AUDITING_CLIENT_TEMPLATE.FAT&amp;display_string=Audit&amp;VAR:KEY=APSVOFIVGL&amp;VAR:QUERY=RkZfTkVUX0lOQyhDQUwsMjAwOCk=&amp;WINDOW=FIRST_POPUP&amp;HEIGHT=450&amp;WIDTH=450&amp;START_MAXIMIZED=","FALSE&amp;VAR:CALENDAR=US&amp;VAR:SYMBOL=AXL&amp;VAR:INDEX=0"}</definedName>
    <definedName name="_168__FDSAUDITLINK__" hidden="1">{"fdsup://directions/FAT Viewer?action=UPDATE&amp;creator=factset&amp;DYN_ARGS=TRUE&amp;DOC_NAME=FAT:FQL_AUDITING_CLIENT_TEMPLATE.FAT&amp;display_string=Audit&amp;VAR:KEY=OZCFIHMRUV&amp;VAR:QUERY=RkZfTkVUX0lOQyhDQUwsMjAwOCk=&amp;WINDOW=FIRST_POPUP&amp;HEIGHT=450&amp;WIDTH=450&amp;START_MAXIMIZED=","FALSE&amp;VAR:CALENDAR=US&amp;VAR:SYMBOL=DAN&amp;VAR:INDEX=0"}</definedName>
    <definedName name="_169__FDSAUDITLINK__" hidden="1">{"fdsup://directions/FAT Viewer?action=UPDATE&amp;creator=factset&amp;DYN_ARGS=TRUE&amp;DOC_NAME=FAT:FQL_AUDITING_CLIENT_TEMPLATE.FAT&amp;display_string=Audit&amp;VAR:KEY=YJQRWFKTQN&amp;VAR:QUERY=RkZfTkVUX0lOQyhDQUwsMjAwOCk=&amp;WINDOW=FIRST_POPUP&amp;HEIGHT=450&amp;WIDTH=450&amp;START_MAXIMIZED=","FALSE&amp;VAR:CALENDAR=US&amp;VAR:SYMBOL=255447&amp;VAR:INDEX=0"}</definedName>
    <definedName name="_17__FDSAUDITLINK__" hidden="1">{"fdsup://directions/FAT Viewer?action=UPDATE&amp;creator=factset&amp;DYN_ARGS=TRUE&amp;DOC_NAME=FAT:FQL_AUDITING_CLIENT_TEMPLATE.FAT&amp;display_string=Audit&amp;VAR:KEY=TQZUFOBYDK&amp;VAR:QUERY=KEZGX0lOVF9FWFBfTkVUKExUTSw0MTA3NClARkZfSU5UX0VYUF9ORVQoTFRNX1NFTUksNDEwNzQpKQ==&amp;WIND","OW=FIRST_POPUP&amp;HEIGHT=450&amp;WIDTH=450&amp;START_MAXIMIZED=FALSE&amp;VAR:CALENDAR=US&amp;VAR:SYMBOL=JCI&amp;VAR:INDEX=0"}</definedName>
    <definedName name="_170__FDSAUDITLINK__" hidden="1">{"fdsup://directions/FAT Viewer?action=UPDATE&amp;creator=factset&amp;DYN_ARGS=TRUE&amp;DOC_NAME=FAT:FQL_AUDITING_CLIENT_TEMPLATE.FAT&amp;display_string=Audit&amp;VAR:KEY=JWJODMJYVA&amp;VAR:QUERY=RkZfTkVUX0lOQyhDQUwsMjAwOCk=&amp;WINDOW=FIRST_POPUP&amp;HEIGHT=450&amp;WIDTH=450&amp;START_MAXIMIZED=","FALSE&amp;VAR:CALENDAR=US&amp;VAR:SYMBOL=ALV&amp;VAR:INDEX=0"}</definedName>
    <definedName name="_171__FDSAUDITLINK__" hidden="1">{"fdsup://directions/FAT Viewer?action=UPDATE&amp;creator=factset&amp;DYN_ARGS=TRUE&amp;DOC_NAME=FAT:FQL_AUDITING_CLIENT_TEMPLATE.FAT&amp;display_string=Audit&amp;VAR:KEY=JMZUZUHIDQ&amp;VAR:QUERY=RkZfTkVUX0lOQyhDQUwsMjAwOCk=&amp;WINDOW=FIRST_POPUP&amp;HEIGHT=450&amp;WIDTH=450&amp;START_MAXIMIZED=","FALSE&amp;VAR:CALENDAR=US&amp;VAR:SYMBOL=JCI&amp;VAR:INDEX=0"}</definedName>
    <definedName name="_172__FDSAUDITLINK__" hidden="1">{"fdsup://directions/FAT Viewer?action=UPDATE&amp;creator=factset&amp;DYN_ARGS=TRUE&amp;DOC_NAME=FAT:FQL_AUDITING_CLIENT_TEMPLATE.FAT&amp;display_string=Audit&amp;VAR:KEY=TGTWDOVKDK&amp;VAR:QUERY=RkZfTkVUX0lOQyhDQUwsMjAwOCk=&amp;WINDOW=FIRST_POPUP&amp;HEIGHT=450&amp;WIDTH=450&amp;START_MAXIMIZED=","FALSE&amp;VAR:CALENDAR=US&amp;VAR:SYMBOL=LEA&amp;VAR:INDEX=0"}</definedName>
    <definedName name="_173__FDSAUDITLINK__" hidden="1">{"fdsup://directions/FAT Viewer?action=UPDATE&amp;creator=factset&amp;DYN_ARGS=TRUE&amp;DOC_NAME=FAT:FQL_AUDITING_CLIENT_TEMPLATE.FAT&amp;display_string=Audit&amp;VAR:KEY=HCHUZMFOPI&amp;VAR:QUERY=RkZfTkVUX0lOQyhDQUwsMjAwOCk=&amp;WINDOW=FIRST_POPUP&amp;HEIGHT=450&amp;WIDTH=450&amp;START_MAXIMIZED=","FALSE&amp;VAR:CALENDAR=US&amp;VAR:SYMBOL=TRW&amp;VAR:INDEX=0"}</definedName>
    <definedName name="_174__FDSAUDITLINK__" hidden="1">{"fdsup://directions/FAT Viewer?action=UPDATE&amp;creator=factset&amp;DYN_ARGS=TRUE&amp;DOC_NAME=FAT:FQL_AUDITING_CLIENT_TEMPLATE.FAT&amp;display_string=Audit&amp;VAR:KEY=LYHABOZCVS&amp;VAR:QUERY=RkZfTkVUX0lOQyhDQUwsMjAwOCk=&amp;WINDOW=FIRST_POPUP&amp;HEIGHT=450&amp;WIDTH=450&amp;START_MAXIMIZED=","FALSE&amp;VAR:CALENDAR=US&amp;VAR:SYMBOL=FDML&amp;VAR:INDEX=0"}</definedName>
    <definedName name="_175__FDSAUDITLINK__" hidden="1">{"fdsup://directions/FAT Viewer?action=UPDATE&amp;creator=factset&amp;DYN_ARGS=TRUE&amp;DOC_NAME=FAT:FQL_AUDITING_CLIENT_TEMPLATE.FAT&amp;display_string=Audit&amp;VAR:KEY=TCTIXMHUHO&amp;VAR:QUERY=RkZfTkVUX0lOQyhDQUwsMjAwOCk=&amp;WINDOW=FIRST_POPUP&amp;HEIGHT=450&amp;WIDTH=450&amp;START_MAXIMIZED=","FALSE&amp;VAR:CALENDAR=US&amp;VAR:SYMBOL=TEN&amp;VAR:INDEX=0"}</definedName>
    <definedName name="_176__FDSAUDITLINK__" hidden="1">{"fdsup://directions/FAT Viewer?action=UPDATE&amp;creator=factset&amp;DYN_ARGS=TRUE&amp;DOC_NAME=FAT:FQL_AUDITING_CLIENT_TEMPLATE.FAT&amp;display_string=Audit&amp;VAR:KEY=PSRIXIZEFK&amp;VAR:QUERY=RkZfTkVUX0lOQyhDQUwsMjAwOSk=&amp;WINDOW=FIRST_POPUP&amp;HEIGHT=450&amp;WIDTH=450&amp;START_MAXIMIZED=","FALSE&amp;VAR:CALENDAR=FIVEDAY&amp;VAR:SYMBOL=BWA&amp;VAR:INDEX=0"}</definedName>
    <definedName name="_177__FDSAUDITLINK__" hidden="1">{"fdsup://directions/FAT Viewer?action=UPDATE&amp;creator=factset&amp;DYN_ARGS=TRUE&amp;DOC_NAME=FAT:FQL_AUDITING_CLIENT_TEMPLATE.FAT&amp;display_string=Audit&amp;VAR:KEY=ZAJQXKDMHI&amp;VAR:QUERY=RkZfQ0FQRVgoQ0FMLDIwMTEp&amp;WINDOW=FIRST_POPUP&amp;HEIGHT=450&amp;WIDTH=450&amp;START_MAXIMIZED=FALS","E&amp;VAR:CALENDAR=FIVEDAY&amp;VAR:SYMBOL=DLPH&amp;VAR:INDEX=0"}</definedName>
    <definedName name="_178__FDSAUDITLINK__" hidden="1">{"fdsup://directions/FAT Viewer?action=UPDATE&amp;creator=factset&amp;DYN_ARGS=TRUE&amp;DOC_NAME=FAT:FQL_AUDITING_CLIENT_TEMPLATE.FAT&amp;display_string=Audit&amp;VAR:KEY=UVURWHANKZ&amp;VAR:QUERY=RkZfQ0FQRVgoQ0FMLDIwMTEp&amp;WINDOW=FIRST_POPUP&amp;HEIGHT=450&amp;WIDTH=450&amp;START_MAXIMIZED=FALS","E&amp;VAR:CALENDAR=FIVEDAY&amp;VAR:SYMBOL=674399&amp;VAR:INDEX=0"}</definedName>
    <definedName name="_179__FDSAUDITLINK__" hidden="1">{"fdsup://directions/FAT Viewer?action=UPDATE&amp;creator=factset&amp;DYN_ARGS=TRUE&amp;DOC_NAME=FAT:FQL_AUDITING_CLIENT_TEMPLATE.FAT&amp;display_string=Audit&amp;VAR:KEY=MNWNWXYFEX&amp;VAR:QUERY=RkZfQ0FQRVgoQ0FMLDIwMTEp&amp;WINDOW=FIRST_POPUP&amp;HEIGHT=450&amp;WIDTH=450&amp;START_MAXIMIZED=FALS","E&amp;VAR:CALENDAR=FIVEDAY&amp;VAR:SYMBOL=713283&amp;VAR:INDEX=0"}</definedName>
    <definedName name="_18__FDSAUDITLINK__" hidden="1">{"fdsup://directions/FAT Viewer?action=UPDATE&amp;creator=factset&amp;DYN_ARGS=TRUE&amp;DOC_NAME=FAT:FQL_AUDITING_CLIENT_TEMPLATE.FAT&amp;display_string=Audit&amp;VAR:KEY=DUJOJYLCVI&amp;VAR:QUERY=KEZGX0lOVF9FWFBfTkVUKExUTSwpQEZGX0lOVF9FWFBfTkVUKExUTV9TRU1JLCkp&amp;WINDOW=FIRST_POPUP&amp;H","EIGHT=450&amp;WIDTH=450&amp;START_MAXIMIZED=FALSE&amp;VAR:CALENDAR=FIVEDAY&amp;VAR:SYMBOL=TEL&amp;VAR:INDEX=0"}</definedName>
    <definedName name="_180__FDSAUDITLINK__" hidden="1">{"fdsup://directions/FAT Viewer?action=UPDATE&amp;creator=factset&amp;DYN_ARGS=TRUE&amp;DOC_NAME=FAT:FQL_AUDITING_CLIENT_TEMPLATE.FAT&amp;display_string=Audit&amp;VAR:KEY=TUPQPOVWDM&amp;VAR:QUERY=RkZfQ0FQRVgoQ0FMLDIwMTEp&amp;WINDOW=FIRST_POPUP&amp;HEIGHT=450&amp;WIDTH=450&amp;START_MAXIMIZED=FALS","E&amp;VAR:CALENDAR=FIVEDAY&amp;VAR:SYMBOL=642872&amp;VAR:INDEX=0"}</definedName>
    <definedName name="_181__FDSAUDITLINK__" hidden="1">{"fdsup://directions/FAT Viewer?action=UPDATE&amp;creator=factset&amp;DYN_ARGS=TRUE&amp;DOC_NAME=FAT:FQL_AUDITING_CLIENT_TEMPLATE.FAT&amp;display_string=Audit&amp;VAR:KEY=QHWPAJQBKR&amp;VAR:QUERY=RkZfQ0FQRVgoQ0FMLDIwMTEp&amp;WINDOW=FIRST_POPUP&amp;HEIGHT=450&amp;WIDTH=450&amp;START_MAXIMIZED=FALS","E&amp;VAR:CALENDAR=FIVEDAY&amp;VAR:SYMBOL=577325&amp;VAR:INDEX=0"}</definedName>
    <definedName name="_182__FDSAUDITLINK__" hidden="1">{"fdsup://directions/FAT Viewer?action=UPDATE&amp;creator=factset&amp;DYN_ARGS=TRUE&amp;DOC_NAME=FAT:FQL_AUDITING_CLIENT_TEMPLATE.FAT&amp;display_string=Audit&amp;VAR:KEY=JQBCFERQDI&amp;VAR:QUERY=RkZfQ0FQRVgoQ0FMLDIwMTEp&amp;WINDOW=FIRST_POPUP&amp;HEIGHT=450&amp;WIDTH=450&amp;START_MAXIMIZED=FALS","E&amp;VAR:CALENDAR=FIVEDAY&amp;VAR:SYMBOL=MOLX&amp;VAR:INDEX=0"}</definedName>
    <definedName name="_183__FDSAUDITLINK__" hidden="1">{"fdsup://directions/FAT Viewer?action=UPDATE&amp;creator=factset&amp;DYN_ARGS=TRUE&amp;DOC_NAME=FAT:FQL_AUDITING_CLIENT_TEMPLATE.FAT&amp;display_string=Audit&amp;VAR:KEY=HGTOXQPGNA&amp;VAR:QUERY=RkZfQ0FQRVgoQ0FMLDIwMTEp&amp;WINDOW=FIRST_POPUP&amp;HEIGHT=450&amp;WIDTH=450&amp;START_MAXIMIZED=FALS","E&amp;VAR:CALENDAR=FIVEDAY&amp;VAR:SYMBOL=TEL&amp;VAR:INDEX=0"}</definedName>
    <definedName name="_184__FDSAUDITLINK__" hidden="1">{"fdsup://directions/FAT Viewer?action=UPDATE&amp;creator=factset&amp;DYN_ARGS=TRUE&amp;DOC_NAME=FAT:FQL_AUDITING_CLIENT_TEMPLATE.FAT&amp;display_string=Audit&amp;VAR:KEY=RCLYLYPAVG&amp;VAR:QUERY=RkZfQ0FQRVgoQ0FMLDIwMTEp&amp;WINDOW=FIRST_POPUP&amp;HEIGHT=450&amp;WIDTH=450&amp;START_MAXIMIZED=FALS","E&amp;VAR:CALENDAR=FIVEDAY&amp;VAR:SYMBOL=685870&amp;VAR:INDEX=0"}</definedName>
    <definedName name="_185__FDSAUDITLINK__" hidden="1">{"fdsup://directions/FAT Viewer?action=UPDATE&amp;creator=factset&amp;DYN_ARGS=TRUE&amp;DOC_NAME=FAT:FQL_AUDITING_CLIENT_TEMPLATE.FAT&amp;display_string=Audit&amp;VAR:KEY=GXAPKDEBYP&amp;VAR:QUERY=RkZfQ0FQRVgoQ0FMLDIwMTEp&amp;WINDOW=FIRST_POPUP&amp;HEIGHT=450&amp;WIDTH=450&amp;START_MAXIMIZED=FALS","E&amp;VAR:CALENDAR=FIVEDAY&amp;VAR:SYMBOL=APH&amp;VAR:INDEX=0"}</definedName>
    <definedName name="_186__FDSAUDITLINK__" hidden="1">{"fdsup://directions/FAT Viewer?action=UPDATE&amp;creator=factset&amp;DYN_ARGS=TRUE&amp;DOC_NAME=FAT:FQL_AUDITING_CLIENT_TEMPLATE.FAT&amp;display_string=Audit&amp;VAR:KEY=IPCNCDQTGN&amp;VAR:QUERY=RkZfQ0FQRVgoQ0FMLDIwMTEp&amp;WINDOW=FIRST_POPUP&amp;HEIGHT=450&amp;WIDTH=450&amp;START_MAXIMIZED=FALS","E&amp;VAR:CALENDAR=FIVEDAY&amp;VAR:SYMBOL=VC&amp;VAR:INDEX=0"}</definedName>
    <definedName name="_187__FDSAUDITLINK__" hidden="1">{"fdsup://directions/FAT Viewer?action=UPDATE&amp;creator=factset&amp;DYN_ARGS=TRUE&amp;DOC_NAME=FAT:FQL_AUDITING_CLIENT_TEMPLATE.FAT&amp;display_string=Audit&amp;VAR:KEY=GDCPETENUR&amp;VAR:QUERY=RkZfQ0FQRVgoQ0FMLDIwMTEp&amp;WINDOW=FIRST_POPUP&amp;HEIGHT=450&amp;WIDTH=450&amp;START_MAXIMIZED=FALS","E&amp;VAR:CALENDAR=FIVEDAY&amp;VAR:SYMBOL=AXL&amp;VAR:INDEX=0"}</definedName>
    <definedName name="_188__FDSAUDITLINK__" hidden="1">{"fdsup://directions/FAT Viewer?action=UPDATE&amp;creator=factset&amp;DYN_ARGS=TRUE&amp;DOC_NAME=FAT:FQL_AUDITING_CLIENT_TEMPLATE.FAT&amp;display_string=Audit&amp;VAR:KEY=SHKDUPMVKX&amp;VAR:QUERY=RkZfQ0FQRVgoQ0FMLDIwMTEp&amp;WINDOW=FIRST_POPUP&amp;HEIGHT=450&amp;WIDTH=450&amp;START_MAXIMIZED=FALS","E&amp;VAR:CALENDAR=FIVEDAY&amp;VAR:SYMBOL=DAN&amp;VAR:INDEX=0"}</definedName>
    <definedName name="_189__FDSAUDITLINK__" hidden="1">{"fdsup://directions/FAT Viewer?action=UPDATE&amp;creator=factset&amp;DYN_ARGS=TRUE&amp;DOC_NAME=FAT:FQL_AUDITING_CLIENT_TEMPLATE.FAT&amp;display_string=Audit&amp;VAR:KEY=MHOJAVCHKN&amp;VAR:QUERY=RkZfQ0FQRVgoQ0FMLDIwMTEp&amp;WINDOW=FIRST_POPUP&amp;HEIGHT=450&amp;WIDTH=450&amp;START_MAXIMIZED=FALS","E&amp;VAR:CALENDAR=FIVEDAY&amp;VAR:SYMBOL=255447&amp;VAR:INDEX=0"}</definedName>
    <definedName name="_19__FDSAUDITLINK__" hidden="1">{"fdsup://directions/FAT Viewer?action=UPDATE&amp;creator=factset&amp;DYN_ARGS=TRUE&amp;DOC_NAME=FAT:FQL_AUDITING_CLIENT_TEMPLATE.FAT&amp;display_string=Audit&amp;VAR:KEY=FKZOLAZWDY&amp;VAR:QUERY=KEZGX05FVF9JTkMoTFRNLDQxMDk5KUBGRl9ORVRfSU5DKExUTV9TRU1JLDQxMDk5KSk=&amp;WINDOW=FIRST_POP","UP&amp;HEIGHT=450&amp;WIDTH=450&amp;START_MAXIMIZED=FALSE&amp;VAR:CALENDAR=FIVEDAY&amp;VAR:SYMBOL=674399&amp;VAR:INDEX=0"}</definedName>
    <definedName name="_190__FDSAUDITLINK__" hidden="1">{"fdsup://directions/FAT Viewer?action=UPDATE&amp;creator=factset&amp;DYN_ARGS=TRUE&amp;DOC_NAME=FAT:FQL_AUDITING_CLIENT_TEMPLATE.FAT&amp;display_string=Audit&amp;VAR:KEY=LYLUFCZQXG&amp;VAR:QUERY=RkZfQ0FQRVgoQ0FMLDIwMTEp&amp;WINDOW=FIRST_POPUP&amp;HEIGHT=450&amp;WIDTH=450&amp;START_MAXIMIZED=FALS","E&amp;VAR:CALENDAR=FIVEDAY&amp;VAR:SYMBOL=ALV&amp;VAR:INDEX=0"}</definedName>
    <definedName name="_191__FDSAUDITLINK__" hidden="1">{"fdsup://directions/FAT Viewer?action=UPDATE&amp;creator=factset&amp;DYN_ARGS=TRUE&amp;DOC_NAME=FAT:FQL_AUDITING_CLIENT_TEMPLATE.FAT&amp;display_string=Audit&amp;VAR:KEY=NWXSDGZQZQ&amp;VAR:QUERY=RkZfQ0FQRVgoQ0FMLDIwMTEp&amp;WINDOW=FIRST_POPUP&amp;HEIGHT=450&amp;WIDTH=450&amp;START_MAXIMIZED=FALS","E&amp;VAR:CALENDAR=FIVEDAY&amp;VAR:SYMBOL=JCI&amp;VAR:INDEX=0"}</definedName>
    <definedName name="_192__FDSAUDITLINK__" hidden="1">{"fdsup://directions/FAT Viewer?action=UPDATE&amp;creator=factset&amp;DYN_ARGS=TRUE&amp;DOC_NAME=FAT:FQL_AUDITING_CLIENT_TEMPLATE.FAT&amp;display_string=Audit&amp;VAR:KEY=HUXEFCRCXU&amp;VAR:QUERY=RkZfQ0FQRVgoQ0FMLDIwMTEp&amp;WINDOW=FIRST_POPUP&amp;HEIGHT=450&amp;WIDTH=450&amp;START_MAXIMIZED=FALS","E&amp;VAR:CALENDAR=FIVEDAY&amp;VAR:SYMBOL=LEA&amp;VAR:INDEX=0"}</definedName>
    <definedName name="_193__FDSAUDITLINK__" hidden="1">{"fdsup://directions/FAT Viewer?action=UPDATE&amp;creator=factset&amp;DYN_ARGS=TRUE&amp;DOC_NAME=FAT:FQL_AUDITING_CLIENT_TEMPLATE.FAT&amp;display_string=Audit&amp;VAR:KEY=VOXEBMLKHI&amp;VAR:QUERY=RkZfQ0FQRVgoQ0FMLDIwMTEp&amp;WINDOW=FIRST_POPUP&amp;HEIGHT=450&amp;WIDTH=450&amp;START_MAXIMIZED=FALS","E&amp;VAR:CALENDAR=FIVEDAY&amp;VAR:SYMBOL=TRW&amp;VAR:INDEX=0"}</definedName>
    <definedName name="_194__FDSAUDITLINK__" hidden="1">{"fdsup://directions/FAT Viewer?action=UPDATE&amp;creator=factset&amp;DYN_ARGS=TRUE&amp;DOC_NAME=FAT:FQL_AUDITING_CLIENT_TEMPLATE.FAT&amp;display_string=Audit&amp;VAR:KEY=NSPEPULONY&amp;VAR:QUERY=RkZfQ0FQRVgoQ0FMLDIwMTEp&amp;WINDOW=FIRST_POPUP&amp;HEIGHT=450&amp;WIDTH=450&amp;START_MAXIMIZED=FALS","E&amp;VAR:CALENDAR=FIVEDAY&amp;VAR:SYMBOL=FDML&amp;VAR:INDEX=0"}</definedName>
    <definedName name="_195__FDSAUDITLINK__" hidden="1">{"fdsup://directions/FAT Viewer?action=UPDATE&amp;creator=factset&amp;DYN_ARGS=TRUE&amp;DOC_NAME=FAT:FQL_AUDITING_CLIENT_TEMPLATE.FAT&amp;display_string=Audit&amp;VAR:KEY=LMXQBMDYHM&amp;VAR:QUERY=RkZfQ0FQRVgoQ0FMLDIwMTEp&amp;WINDOW=FIRST_POPUP&amp;HEIGHT=450&amp;WIDTH=450&amp;START_MAXIMIZED=FALS","E&amp;VAR:CALENDAR=FIVEDAY&amp;VAR:SYMBOL=TEN&amp;VAR:INDEX=0"}</definedName>
    <definedName name="_196__FDSAUDITLINK__" hidden="1">{"fdsup://directions/FAT Viewer?action=UPDATE&amp;creator=factset&amp;DYN_ARGS=TRUE&amp;DOC_NAME=FAT:FQL_AUDITING_CLIENT_TEMPLATE.FAT&amp;display_string=Audit&amp;VAR:KEY=JABCNMLCHS&amp;VAR:QUERY=RkZfQ0FQRVgoQ0FMLDIwMTEp&amp;WINDOW=FIRST_POPUP&amp;HEIGHT=450&amp;WIDTH=450&amp;START_MAXIMIZED=FALS","E&amp;VAR:CALENDAR=FIVEDAY&amp;VAR:SYMBOL=BWA&amp;VAR:INDEX=0"}</definedName>
    <definedName name="_197__FDSAUDITLINK__" hidden="1">{"fdsup://directions/FAT Viewer?action=UPDATE&amp;creator=factset&amp;DYN_ARGS=TRUE&amp;DOC_NAME=FAT:FQL_AUDITING_CLIENT_TEMPLATE.FAT&amp;display_string=Audit&amp;VAR:KEY=QDGHAFYZQD&amp;VAR:QUERY=RkZfQ0FQRVgoQ0FMLDIwMTAp&amp;WINDOW=FIRST_POPUP&amp;HEIGHT=450&amp;WIDTH=450&amp;START_MAXIMIZED=FALS","E&amp;VAR:CALENDAR=FIVEDAY&amp;VAR:SYMBOL=713283&amp;VAR:INDEX=0"}</definedName>
    <definedName name="_198__FDSAUDITLINK__" hidden="1">{"fdsup://directions/FAT Viewer?action=UPDATE&amp;creator=factset&amp;DYN_ARGS=TRUE&amp;DOC_NAME=FAT:FQL_AUDITING_CLIENT_TEMPLATE.FAT&amp;display_string=Audit&amp;VAR:KEY=TABGBIDKTA&amp;VAR:QUERY=RkZfQ0FQRVgoQ0FMLDIwMTAp&amp;WINDOW=FIRST_POPUP&amp;HEIGHT=450&amp;WIDTH=450&amp;START_MAXIMIZED=FALS","E&amp;VAR:CALENDAR=FIVEDAY&amp;VAR:SYMBOL=642872&amp;VAR:INDEX=0"}</definedName>
    <definedName name="_199__FDSAUDITLINK__" hidden="1">{"fdsup://directions/FAT Viewer?action=UPDATE&amp;creator=factset&amp;DYN_ARGS=TRUE&amp;DOC_NAME=FAT:FQL_AUDITING_CLIENT_TEMPLATE.FAT&amp;display_string=Audit&amp;VAR:KEY=GFIRMHCRMB&amp;VAR:QUERY=RkZfQ0FQRVgoQ0FMLDIwMTAp&amp;WINDOW=FIRST_POPUP&amp;HEIGHT=450&amp;WIDTH=450&amp;START_MAXIMIZED=FALS","E&amp;VAR:CALENDAR=FIVEDAY&amp;VAR:SYMBOL=577325&amp;VAR:INDEX=0"}</definedName>
    <definedName name="_2__FDSAUDITLINK__" hidden="1">{"fdsup://directions/FAT Viewer?action=UPDATE&amp;creator=factset&amp;DYN_ARGS=TRUE&amp;DOC_NAME=FAT:FQL_AUDITING_CLIENT_TEMPLATE.FAT&amp;display_string=Audit&amp;VAR:KEY=EPWHAPWXQD&amp;VAR:QUERY=KEZGX0lOVF9FWFBfTkVUKExUTSw0MTA5OSlARkZfSU5UX0VYUF9ORVQoTFRNX1NFTUksNDEwOTkpKQ==&amp;WIND","OW=FIRST_POPUP&amp;HEIGHT=450&amp;WIDTH=450&amp;START_MAXIMIZED=FALSE&amp;VAR:CALENDAR=FIVEDAY&amp;VAR:SYMBOL=577325&amp;VAR:INDEX=0"}</definedName>
    <definedName name="_20__FDSAUDITLINK__" hidden="1">{"fdsup://directions/FAT Viewer?action=UPDATE&amp;creator=factset&amp;DYN_ARGS=TRUE&amp;DOC_NAME=FAT:FQL_AUDITING_CLIENT_TEMPLATE.FAT&amp;display_string=Audit&amp;VAR:KEY=BIDINELYDG&amp;VAR:QUERY=KEZGX0lOVF9FWFBfTkVUKExUTSw0MTA3NClARkZfSU5UX0VYUF9ORVQoTFRNX1NFTUksNDEwNzQpKQ==&amp;WIND","OW=FIRST_POPUP&amp;HEIGHT=450&amp;WIDTH=450&amp;START_MAXIMIZED=FALSE&amp;VAR:CALENDAR=US&amp;VAR:SYMBOL=FDML&amp;VAR:INDEX=0"}</definedName>
    <definedName name="_200__FDSAUDITLINK__" hidden="1">{"fdsup://directions/FAT Viewer?action=UPDATE&amp;creator=factset&amp;DYN_ARGS=TRUE&amp;DOC_NAME=FAT:FQL_AUDITING_CLIENT_TEMPLATE.FAT&amp;display_string=Audit&amp;VAR:KEY=ZGZOJULYVK&amp;VAR:QUERY=RkZfQ0FQRVgoQ0FMLDIwMTAp&amp;WINDOW=FIRST_POPUP&amp;HEIGHT=450&amp;WIDTH=450&amp;START_MAXIMIZED=FALS","E&amp;VAR:CALENDAR=FIVEDAY&amp;VAR:SYMBOL=MOLX&amp;VAR:INDEX=0"}</definedName>
    <definedName name="_201__FDSAUDITLINK__" hidden="1">{"fdsup://directions/FAT Viewer?action=UPDATE&amp;creator=factset&amp;DYN_ARGS=TRUE&amp;DOC_NAME=FAT:FQL_AUDITING_CLIENT_TEMPLATE.FAT&amp;display_string=Audit&amp;VAR:KEY=RGZGDCZIFY&amp;VAR:QUERY=RkZfQ0FQRVgoQ0FMLDIwMTAp&amp;WINDOW=FIRST_POPUP&amp;HEIGHT=450&amp;WIDTH=450&amp;START_MAXIMIZED=FALS","E&amp;VAR:CALENDAR=FIVEDAY&amp;VAR:SYMBOL=TEL&amp;VAR:INDEX=0"}</definedName>
    <definedName name="_202__FDSAUDITLINK__" hidden="1">{"fdsup://directions/FAT Viewer?action=UPDATE&amp;creator=factset&amp;DYN_ARGS=TRUE&amp;DOC_NAME=FAT:FQL_AUDITING_CLIENT_TEMPLATE.FAT&amp;display_string=Audit&amp;VAR:KEY=LAHAVUPCTO&amp;VAR:QUERY=RkZfQ0FQRVgoQ0FMLDIwMTAp&amp;WINDOW=FIRST_POPUP&amp;HEIGHT=450&amp;WIDTH=450&amp;START_MAXIMIZED=FALS","E&amp;VAR:CALENDAR=FIVEDAY&amp;VAR:SYMBOL=685870&amp;VAR:INDEX=0"}</definedName>
    <definedName name="_203__FDSAUDITLINK__" hidden="1">{"fdsup://directions/FAT Viewer?action=UPDATE&amp;creator=factset&amp;DYN_ARGS=TRUE&amp;DOC_NAME=FAT:FQL_AUDITING_CLIENT_TEMPLATE.FAT&amp;display_string=Audit&amp;VAR:KEY=INITMDSHMV&amp;VAR:QUERY=RkZfQ0FQRVgoQ0FMLDIwMTAp&amp;WINDOW=FIRST_POPUP&amp;HEIGHT=450&amp;WIDTH=450&amp;START_MAXIMIZED=FALS","E&amp;VAR:CALENDAR=FIVEDAY&amp;VAR:SYMBOL=APH&amp;VAR:INDEX=0"}</definedName>
    <definedName name="_204__FDSAUDITLINK__" hidden="1">{"fdsup://directions/FAT Viewer?action=UPDATE&amp;creator=factset&amp;DYN_ARGS=TRUE&amp;DOC_NAME=FAT:FQL_AUDITING_CLIENT_TEMPLATE.FAT&amp;display_string=Audit&amp;VAR:KEY=GFGRQVOHSH&amp;VAR:QUERY=RkZfQ0FQRVgoQ0FMLDIwMTAp&amp;WINDOW=FIRST_POPUP&amp;HEIGHT=450&amp;WIDTH=450&amp;START_MAXIMIZED=FALS","E&amp;VAR:CALENDAR=FIVEDAY&amp;VAR:SYMBOL=VC&amp;VAR:INDEX=0"}</definedName>
    <definedName name="_205__FDSAUDITLINK__" hidden="1">{"fdsup://directions/FAT Viewer?action=UPDATE&amp;creator=factset&amp;DYN_ARGS=TRUE&amp;DOC_NAME=FAT:FQL_AUDITING_CLIENT_TEMPLATE.FAT&amp;display_string=Audit&amp;VAR:KEY=GRUTGJGVCR&amp;VAR:QUERY=RkZfQ0FQRVgoQ0FMLDIwMTAp&amp;WINDOW=FIRST_POPUP&amp;HEIGHT=450&amp;WIDTH=450&amp;START_MAXIMIZED=FALS","E&amp;VAR:CALENDAR=FIVEDAY&amp;VAR:SYMBOL=AXL&amp;VAR:INDEX=0"}</definedName>
    <definedName name="_206__FDSAUDITLINK__" hidden="1">{"fdsup://directions/FAT Viewer?action=UPDATE&amp;creator=factset&amp;DYN_ARGS=TRUE&amp;DOC_NAME=FAT:FQL_AUDITING_CLIENT_TEMPLATE.FAT&amp;display_string=Audit&amp;VAR:KEY=ADAZQBAFMX&amp;VAR:QUERY=RkZfQ0FQRVgoQ0FMLDIwMTAp&amp;WINDOW=FIRST_POPUP&amp;HEIGHT=450&amp;WIDTH=450&amp;START_MAXIMIZED=FALS","E&amp;VAR:CALENDAR=FIVEDAY&amp;VAR:SYMBOL=DAN&amp;VAR:INDEX=0"}</definedName>
    <definedName name="_207__FDSAUDITLINK__" hidden="1">{"fdsup://directions/FAT Viewer?action=UPDATE&amp;creator=factset&amp;DYN_ARGS=TRUE&amp;DOC_NAME=FAT:FQL_AUDITING_CLIENT_TEMPLATE.FAT&amp;display_string=Audit&amp;VAR:KEY=WFKZULAJSF&amp;VAR:QUERY=RkZfQ0FQRVgoQ0FMLDIwMTAp&amp;WINDOW=FIRST_POPUP&amp;HEIGHT=450&amp;WIDTH=450&amp;START_MAXIMIZED=FALS","E&amp;VAR:CALENDAR=FIVEDAY&amp;VAR:SYMBOL=255447&amp;VAR:INDEX=0"}</definedName>
    <definedName name="_208__FDSAUDITLINK__" hidden="1">{"fdsup://directions/FAT Viewer?action=UPDATE&amp;creator=factset&amp;DYN_ARGS=TRUE&amp;DOC_NAME=FAT:FQL_AUDITING_CLIENT_TEMPLATE.FAT&amp;display_string=Audit&amp;VAR:KEY=NYNGBWJSJS&amp;VAR:QUERY=RkZfQ0FQRVgoQ0FMLDIwMTAp&amp;WINDOW=FIRST_POPUP&amp;HEIGHT=450&amp;WIDTH=450&amp;START_MAXIMIZED=FALS","E&amp;VAR:CALENDAR=FIVEDAY&amp;VAR:SYMBOL=ALV&amp;VAR:INDEX=0"}</definedName>
    <definedName name="_209__FDSAUDITLINK__" hidden="1">{"fdsup://directions/FAT Viewer?action=UPDATE&amp;creator=factset&amp;DYN_ARGS=TRUE&amp;DOC_NAME=FAT:FQL_AUDITING_CLIENT_TEMPLATE.FAT&amp;display_string=Audit&amp;VAR:KEY=TKRCPSRSFC&amp;VAR:QUERY=RkZfQ0FQRVgoQ0FMLDIwMTAp&amp;WINDOW=FIRST_POPUP&amp;HEIGHT=450&amp;WIDTH=450&amp;START_MAXIMIZED=FALS","E&amp;VAR:CALENDAR=FIVEDAY&amp;VAR:SYMBOL=JCI&amp;VAR:INDEX=0"}</definedName>
    <definedName name="_21__FDSAUDITLINK__" hidden="1">{"fdsup://directions/FAT Viewer?action=UPDATE&amp;creator=factset&amp;DYN_ARGS=TRUE&amp;DOC_NAME=FAT:FQL_AUDITING_CLIENT_TEMPLATE.FAT&amp;display_string=Audit&amp;VAR:KEY=KZCBULWZOD&amp;VAR:QUERY=KEZGX05FVF9JTkMoTFRNLDQxMDk5KUBGRl9ORVRfSU5DKExUTV9TRU1JLDQxMDk5KSk=&amp;WINDOW=FIRST_POP","UP&amp;HEIGHT=450&amp;WIDTH=450&amp;START_MAXIMIZED=FALSE&amp;VAR:CALENDAR=FIVEDAY&amp;VAR:SYMBOL=713283&amp;VAR:INDEX=0"}</definedName>
    <definedName name="_210__FDSAUDITLINK__" hidden="1">{"fdsup://directions/FAT Viewer?action=UPDATE&amp;creator=factset&amp;DYN_ARGS=TRUE&amp;DOC_NAME=FAT:FQL_AUDITING_CLIENT_TEMPLATE.FAT&amp;display_string=Audit&amp;VAR:KEY=TWDGPSDSFK&amp;VAR:QUERY=RkZfQ0FQRVgoQ0FMLDIwMTAp&amp;WINDOW=FIRST_POPUP&amp;HEIGHT=450&amp;WIDTH=450&amp;START_MAXIMIZED=FALS","E&amp;VAR:CALENDAR=FIVEDAY&amp;VAR:SYMBOL=LEA&amp;VAR:INDEX=0"}</definedName>
    <definedName name="_211__FDSAUDITLINK__" hidden="1">{"fdsup://directions/FAT Viewer?action=UPDATE&amp;creator=factset&amp;DYN_ARGS=TRUE&amp;DOC_NAME=FAT:FQL_AUDITING_CLIENT_TEMPLATE.FAT&amp;display_string=Audit&amp;VAR:KEY=RGXWTWLULW&amp;VAR:QUERY=RkZfQ0FQRVgoQ0FMLDIwMTAp&amp;WINDOW=FIRST_POPUP&amp;HEIGHT=450&amp;WIDTH=450&amp;START_MAXIMIZED=FALS","E&amp;VAR:CALENDAR=FIVEDAY&amp;VAR:SYMBOL=TRW&amp;VAR:INDEX=0"}</definedName>
    <definedName name="_212__FDSAUDITLINK__" hidden="1">{"fdsup://directions/FAT Viewer?action=UPDATE&amp;creator=factset&amp;DYN_ARGS=TRUE&amp;DOC_NAME=FAT:FQL_AUDITING_CLIENT_TEMPLATE.FAT&amp;display_string=Audit&amp;VAR:KEY=VSTUZEZYBC&amp;VAR:QUERY=RkZfQ0FQRVgoQ0FMLDIwMTAp&amp;WINDOW=FIRST_POPUP&amp;HEIGHT=450&amp;WIDTH=450&amp;START_MAXIMIZED=FALS","E&amp;VAR:CALENDAR=FIVEDAY&amp;VAR:SYMBOL=FDML&amp;VAR:INDEX=0"}</definedName>
    <definedName name="_213__FDSAUDITLINK__" hidden="1">{"fdsup://directions/FAT Viewer?action=UPDATE&amp;creator=factset&amp;DYN_ARGS=TRUE&amp;DOC_NAME=FAT:FQL_AUDITING_CLIENT_TEMPLATE.FAT&amp;display_string=Audit&amp;VAR:KEY=ZONEXUPKHO&amp;VAR:QUERY=RkZfQ0FQRVgoQ0FMLDIwMTAp&amp;WINDOW=FIRST_POPUP&amp;HEIGHT=450&amp;WIDTH=450&amp;START_MAXIMIZED=FALS","E&amp;VAR:CALENDAR=FIVEDAY&amp;VAR:SYMBOL=TEN&amp;VAR:INDEX=0"}</definedName>
    <definedName name="_214__FDSAUDITLINK__" hidden="1">{"fdsup://directions/FAT Viewer?action=UPDATE&amp;creator=factset&amp;DYN_ARGS=TRUE&amp;DOC_NAME=FAT:FQL_AUDITING_CLIENT_TEMPLATE.FAT&amp;display_string=Audit&amp;VAR:KEY=ZMXCDUJCHS&amp;VAR:QUERY=RkZfQ0FQRVgoQ0FMLDIwMTAp&amp;WINDOW=FIRST_POPUP&amp;HEIGHT=450&amp;WIDTH=450&amp;START_MAXIMIZED=FALS","E&amp;VAR:CALENDAR=FIVEDAY&amp;VAR:SYMBOL=BWA&amp;VAR:INDEX=0"}</definedName>
    <definedName name="_215__FDSAUDITLINK__" hidden="1">{"fdsup://directions/FAT Viewer?action=UPDATE&amp;creator=factset&amp;DYN_ARGS=TRUE&amp;DOC_NAME=FAT:FQL_AUDITING_CLIENT_TEMPLATE.FAT&amp;display_string=Audit&amp;VAR:KEY=AJAVIDOPKZ&amp;VAR:QUERY=RkZfQ0FQRVgoQ0FMLDIwMDkp&amp;WINDOW=FIRST_POPUP&amp;HEIGHT=450&amp;WIDTH=450&amp;START_MAXIMIZED=FALS","E&amp;VAR:CALENDAR=FIVEDAY&amp;VAR:SYMBOL=713283&amp;VAR:INDEX=0"}</definedName>
    <definedName name="_216__FDSAUDITLINK__" hidden="1">{"fdsup://directions/FAT Viewer?action=UPDATE&amp;creator=factset&amp;DYN_ARGS=TRUE&amp;DOC_NAME=FAT:FQL_AUDITING_CLIENT_TEMPLATE.FAT&amp;display_string=Audit&amp;VAR:KEY=RGNEJIXEBC&amp;VAR:QUERY=RkZfQ0FQRVgoQ0FMLDIwMDkp&amp;WINDOW=FIRST_POPUP&amp;HEIGHT=450&amp;WIDTH=450&amp;START_MAXIMIZED=FALS","E&amp;VAR:CALENDAR=FIVEDAY&amp;VAR:SYMBOL=642872&amp;VAR:INDEX=0"}</definedName>
    <definedName name="_217__FDSAUDITLINK__" hidden="1">{"fdsup://directions/FAT Viewer?action=UPDATE&amp;creator=factset&amp;DYN_ARGS=TRUE&amp;DOC_NAME=FAT:FQL_AUDITING_CLIENT_TEMPLATE.FAT&amp;display_string=Audit&amp;VAR:KEY=ALULGHOVCL&amp;VAR:QUERY=RkZfQ0FQRVgoQ0FMLDIwMDkp&amp;WINDOW=FIRST_POPUP&amp;HEIGHT=450&amp;WIDTH=450&amp;START_MAXIMIZED=FALS","E&amp;VAR:CALENDAR=FIVEDAY&amp;VAR:SYMBOL=577325&amp;VAR:INDEX=0"}</definedName>
    <definedName name="_218__FDSAUDITLINK__" hidden="1">{"fdsup://directions/FAT Viewer?action=UPDATE&amp;creator=factset&amp;DYN_ARGS=TRUE&amp;DOC_NAME=FAT:FQL_AUDITING_CLIENT_TEMPLATE.FAT&amp;display_string=Audit&amp;VAR:KEY=NOVWPUPCTE&amp;VAR:QUERY=RkZfQ0FQRVgoQ0FMLDIwMDkp&amp;WINDOW=FIRST_POPUP&amp;HEIGHT=450&amp;WIDTH=450&amp;START_MAXIMIZED=FALS","E&amp;VAR:CALENDAR=FIVEDAY&amp;VAR:SYMBOL=MOLX&amp;VAR:INDEX=0"}</definedName>
    <definedName name="_219__FDSAUDITLINK__" hidden="1">{"fdsup://directions/FAT Viewer?action=UPDATE&amp;creator=factset&amp;DYN_ARGS=TRUE&amp;DOC_NAME=FAT:FQL_AUDITING_CLIENT_TEMPLATE.FAT&amp;display_string=Audit&amp;VAR:KEY=PEBMHORQBQ&amp;VAR:QUERY=RkZfQ0FQRVgoQ0FMLDIwMDkp&amp;WINDOW=FIRST_POPUP&amp;HEIGHT=450&amp;WIDTH=450&amp;START_MAXIMIZED=FALS","E&amp;VAR:CALENDAR=FIVEDAY&amp;VAR:SYMBOL=TEL&amp;VAR:INDEX=0"}</definedName>
    <definedName name="_22__FDSAUDITLINK__" hidden="1">{"fdsup://directions/FAT Viewer?action=UPDATE&amp;creator=factset&amp;DYN_ARGS=TRUE&amp;DOC_NAME=FAT:FQL_AUDITING_CLIENT_TEMPLATE.FAT&amp;display_string=Audit&amp;VAR:KEY=HMTWVMROFU&amp;VAR:QUERY=KEZGX05FVF9JTkMoTFRNLDQxMDk5KUBGRl9ORVRfSU5DKExUTV9TRU1JLDQxMDk5KSk=&amp;WINDOW=FIRST_POP","UP&amp;HEIGHT=450&amp;WIDTH=450&amp;START_MAXIMIZED=FALSE&amp;VAR:CALENDAR=FIVEDAY&amp;VAR:SYMBOL=642872&amp;VAR:INDEX=0"}</definedName>
    <definedName name="_220__FDSAUDITLINK__" hidden="1">{"fdsup://directions/FAT Viewer?action=UPDATE&amp;creator=factset&amp;DYN_ARGS=TRUE&amp;DOC_NAME=FAT:FQL_AUDITING_CLIENT_TEMPLATE.FAT&amp;display_string=Audit&amp;VAR:KEY=TMXWXARUZO&amp;VAR:QUERY=RkZfQ0FQRVgoQ0FMLDIwMDkp&amp;WINDOW=FIRST_POPUP&amp;HEIGHT=450&amp;WIDTH=450&amp;START_MAXIMIZED=FALS","E&amp;VAR:CALENDAR=FIVEDAY&amp;VAR:SYMBOL=685870&amp;VAR:INDEX=0"}</definedName>
    <definedName name="_221__FDSAUDITLINK__" hidden="1">{"fdsup://directions/FAT Viewer?action=UPDATE&amp;creator=factset&amp;DYN_ARGS=TRUE&amp;DOC_NAME=FAT:FQL_AUDITING_CLIENT_TEMPLATE.FAT&amp;display_string=Audit&amp;VAR:KEY=YBIPWFEHUV&amp;VAR:QUERY=RkZfQ0FQRVgoQ0FMLDIwMDkp&amp;WINDOW=FIRST_POPUP&amp;HEIGHT=450&amp;WIDTH=450&amp;START_MAXIMIZED=FALS","E&amp;VAR:CALENDAR=FIVEDAY&amp;VAR:SYMBOL=APH&amp;VAR:INDEX=0"}</definedName>
    <definedName name="_222__FDSAUDITLINK__" hidden="1">{"fdsup://directions/FAT Viewer?action=UPDATE&amp;creator=factset&amp;DYN_ARGS=TRUE&amp;DOC_NAME=FAT:FQL_AUDITING_CLIENT_TEMPLATE.FAT&amp;display_string=Audit&amp;VAR:KEY=IJIROHSJWP&amp;VAR:QUERY=RkZfQ0FQRVgoQ0FMLDIwMDkp&amp;WINDOW=FIRST_POPUP&amp;HEIGHT=450&amp;WIDTH=450&amp;START_MAXIMIZED=FALS","E&amp;VAR:CALENDAR=FIVEDAY&amp;VAR:SYMBOL=VC&amp;VAR:INDEX=0"}</definedName>
    <definedName name="_223__FDSAUDITLINK__" hidden="1">{"fdsup://directions/FAT Viewer?action=UPDATE&amp;creator=factset&amp;DYN_ARGS=TRUE&amp;DOC_NAME=FAT:FQL_AUDITING_CLIENT_TEMPLATE.FAT&amp;display_string=Audit&amp;VAR:KEY=OLCNSBGNKN&amp;VAR:QUERY=RkZfQ0FQRVgoQ0FMLDIwMDkp&amp;WINDOW=FIRST_POPUP&amp;HEIGHT=450&amp;WIDTH=450&amp;START_MAXIMIZED=FALS","E&amp;VAR:CALENDAR=FIVEDAY&amp;VAR:SYMBOL=AXL&amp;VAR:INDEX=0"}</definedName>
    <definedName name="_224__FDSAUDITLINK__" hidden="1">{"fdsup://directions/FAT Viewer?action=UPDATE&amp;creator=factset&amp;DYN_ARGS=TRUE&amp;DOC_NAME=FAT:FQL_AUDITING_CLIENT_TEMPLATE.FAT&amp;display_string=Audit&amp;VAR:KEY=MPQRCDSRQP&amp;VAR:QUERY=RkZfQ0FQRVgoQ0FMLDIwMDkp&amp;WINDOW=FIRST_POPUP&amp;HEIGHT=450&amp;WIDTH=450&amp;START_MAXIMIZED=FALS","E&amp;VAR:CALENDAR=FIVEDAY&amp;VAR:SYMBOL=DAN&amp;VAR:INDEX=0"}</definedName>
    <definedName name="_225__FDSAUDITLINK__" hidden="1">{"fdsup://directions/FAT Viewer?action=UPDATE&amp;creator=factset&amp;DYN_ARGS=TRUE&amp;DOC_NAME=FAT:FQL_AUDITING_CLIENT_TEMPLATE.FAT&amp;display_string=Audit&amp;VAR:KEY=MFWRCDUPAB&amp;VAR:QUERY=RkZfQ0FQRVgoQ0FMLDIwMDkp&amp;WINDOW=FIRST_POPUP&amp;HEIGHT=450&amp;WIDTH=450&amp;START_MAXIMIZED=FALS","E&amp;VAR:CALENDAR=FIVEDAY&amp;VAR:SYMBOL=255447&amp;VAR:INDEX=0"}</definedName>
    <definedName name="_226__FDSAUDITLINK__" hidden="1">{"fdsup://directions/FAT Viewer?action=UPDATE&amp;creator=factset&amp;DYN_ARGS=TRUE&amp;DOC_NAME=FAT:FQL_AUDITING_CLIENT_TEMPLATE.FAT&amp;display_string=Audit&amp;VAR:KEY=DGBWRETMZQ&amp;VAR:QUERY=RkZfQ0FQRVgoQ0FMLDIwMDkp&amp;WINDOW=FIRST_POPUP&amp;HEIGHT=450&amp;WIDTH=450&amp;START_MAXIMIZED=FALS","E&amp;VAR:CALENDAR=FIVEDAY&amp;VAR:SYMBOL=ALV&amp;VAR:INDEX=0"}</definedName>
    <definedName name="_227__FDSAUDITLINK__" hidden="1">{"fdsup://directions/FAT Viewer?action=UPDATE&amp;creator=factset&amp;DYN_ARGS=TRUE&amp;DOC_NAME=FAT:FQL_AUDITING_CLIENT_TEMPLATE.FAT&amp;display_string=Audit&amp;VAR:KEY=TAFGHMRSZA&amp;VAR:QUERY=RkZfQ0FQRVgoQ0FMLDIwMDkp&amp;WINDOW=FIRST_POPUP&amp;HEIGHT=450&amp;WIDTH=450&amp;START_MAXIMIZED=FALS","E&amp;VAR:CALENDAR=FIVEDAY&amp;VAR:SYMBOL=JCI&amp;VAR:INDEX=0"}</definedName>
    <definedName name="_228__FDSAUDITLINK__" hidden="1">{"fdsup://directions/FAT Viewer?action=UPDATE&amp;creator=factset&amp;DYN_ARGS=TRUE&amp;DOC_NAME=FAT:FQL_AUDITING_CLIENT_TEMPLATE.FAT&amp;display_string=Audit&amp;VAR:KEY=BCRUNAVCFA&amp;VAR:QUERY=RkZfQ0FQRVgoQ0FMLDIwMDkp&amp;WINDOW=FIRST_POPUP&amp;HEIGHT=450&amp;WIDTH=450&amp;START_MAXIMIZED=FALS","E&amp;VAR:CALENDAR=FIVEDAY&amp;VAR:SYMBOL=LEA&amp;VAR:INDEX=0"}</definedName>
    <definedName name="_229__FDSAUDITLINK__" hidden="1">{"fdsup://directions/FAT Viewer?action=UPDATE&amp;creator=factset&amp;DYN_ARGS=TRUE&amp;DOC_NAME=FAT:FQL_AUDITING_CLIENT_TEMPLATE.FAT&amp;display_string=Audit&amp;VAR:KEY=FULUJQRGTU&amp;VAR:QUERY=RkZfQ0FQRVgoQ0FMLDIwMDkp&amp;WINDOW=FIRST_POPUP&amp;HEIGHT=450&amp;WIDTH=450&amp;START_MAXIMIZED=FALS","E&amp;VAR:CALENDAR=FIVEDAY&amp;VAR:SYMBOL=TRW&amp;VAR:INDEX=0"}</definedName>
    <definedName name="_23__FDSAUDITLINK__" hidden="1">{"fdsup://directions/FAT Viewer?action=UPDATE&amp;creator=factset&amp;DYN_ARGS=TRUE&amp;DOC_NAME=FAT:FQL_AUDITING_CLIENT_TEMPLATE.FAT&amp;display_string=Audit&amp;VAR:KEY=QZYVMBEJYR&amp;VAR:QUERY=KEZGX05FVF9JTkMoTFRNLDQxMDk5KUBGRl9ORVRfSU5DKExUTV9TRU1JLDQxMDk5KSk=&amp;WINDOW=FIRST_POP","UP&amp;HEIGHT=450&amp;WIDTH=450&amp;START_MAXIMIZED=FALSE&amp;VAR:CALENDAR=FIVEDAY&amp;VAR:SYMBOL=577325&amp;VAR:INDEX=0"}</definedName>
    <definedName name="_230__FDSAUDITLINK__" hidden="1">{"fdsup://directions/FAT Viewer?action=UPDATE&amp;creator=factset&amp;DYN_ARGS=TRUE&amp;DOC_NAME=FAT:FQL_AUDITING_CLIENT_TEMPLATE.FAT&amp;display_string=Audit&amp;VAR:KEY=LYTKBCHWJG&amp;VAR:QUERY=RkZfQ0FQRVgoQ0FMLDIwMDkp&amp;WINDOW=FIRST_POPUP&amp;HEIGHT=450&amp;WIDTH=450&amp;START_MAXIMIZED=FALS","E&amp;VAR:CALENDAR=FIVEDAY&amp;VAR:SYMBOL=FDML&amp;VAR:INDEX=0"}</definedName>
    <definedName name="_231__FDSAUDITLINK__" hidden="1">{"fdsup://directions/FAT Viewer?action=UPDATE&amp;creator=factset&amp;DYN_ARGS=TRUE&amp;DOC_NAME=FAT:FQL_AUDITING_CLIENT_TEMPLATE.FAT&amp;display_string=Audit&amp;VAR:KEY=VSBSDGDMBA&amp;VAR:QUERY=RkZfQ0FQRVgoQ0FMLDIwMDkp&amp;WINDOW=FIRST_POPUP&amp;HEIGHT=450&amp;WIDTH=450&amp;START_MAXIMIZED=FALS","E&amp;VAR:CALENDAR=FIVEDAY&amp;VAR:SYMBOL=TEN&amp;VAR:INDEX=0"}</definedName>
    <definedName name="_232__FDSAUDITLINK__" hidden="1">{"fdsup://directions/FAT Viewer?action=UPDATE&amp;creator=factset&amp;DYN_ARGS=TRUE&amp;DOC_NAME=FAT:FQL_AUDITING_CLIENT_TEMPLATE.FAT&amp;display_string=Audit&amp;VAR:KEY=BUPKDODGZM&amp;VAR:QUERY=RkZfQ0FQRVgoQ0FMLDIwMDkp&amp;WINDOW=FIRST_POPUP&amp;HEIGHT=450&amp;WIDTH=450&amp;START_MAXIMIZED=FALS","E&amp;VAR:CALENDAR=FIVEDAY&amp;VAR:SYMBOL=BWA&amp;VAR:INDEX=0"}</definedName>
    <definedName name="_233__FDSAUDITLINK__" hidden="1">{"fdsup://directions/FAT Viewer?action=UPDATE&amp;creator=factset&amp;DYN_ARGS=TRUE&amp;DOC_NAME=FAT:FQL_AUDITING_CLIENT_TEMPLATE.FAT&amp;display_string=Audit&amp;VAR:KEY=FERSBUBCJY&amp;VAR:QUERY=RkZfQ0FQRVgoQ0FMLDIwMTAp&amp;WINDOW=FIRST_POPUP&amp;HEIGHT=450&amp;WIDTH=450&amp;START_MAXIMIZED=FALS","E&amp;VAR:CALENDAR=FIVEDAY&amp;VAR:SYMBOL=DLPH&amp;VAR:INDEX=0"}</definedName>
    <definedName name="_234__FDSAUDITLINK__" hidden="1">{"fdsup://directions/FAT Viewer?action=UPDATE&amp;creator=factset&amp;DYN_ARGS=TRUE&amp;DOC_NAME=FAT:FQL_AUDITING_CLIENT_TEMPLATE.FAT&amp;display_string=Audit&amp;VAR:KEY=DIDEVORSJE&amp;VAR:QUERY=RkZfQ0FQRVgoQ0FMLDIwMDkp&amp;WINDOW=FIRST_POPUP&amp;HEIGHT=450&amp;WIDTH=450&amp;START_MAXIMIZED=FALS","E&amp;VAR:CALENDAR=FIVEDAY&amp;VAR:SYMBOL=DLPH&amp;VAR:INDEX=0"}</definedName>
    <definedName name="_235__FDSAUDITLINK__" hidden="1">{"fdsup://directions/FAT Viewer?action=UPDATE&amp;creator=factset&amp;DYN_ARGS=TRUE&amp;DOC_NAME=FAT:FQL_AUDITING_CLIENT_TEMPLATE.FAT&amp;display_string=Audit&amp;VAR:KEY=STUDSNWNYL&amp;VAR:QUERY=RkZfRVBTX0RJTF9CRUZfVU5VU1VBTChDQUwsMjAxMSk=&amp;WINDOW=FIRST_POPUP&amp;HEIGHT=450&amp;WIDTH=450&amp;","START_MAXIMIZED=FALSE&amp;VAR:CALENDAR=FIVEDAY&amp;VAR:SYMBOL=DLPH&amp;VAR:INDEX=0"}</definedName>
    <definedName name="_236__FDSAUDITLINK__" hidden="1">{"fdsup://directions/FAT Viewer?action=UPDATE&amp;creator=factset&amp;DYN_ARGS=TRUE&amp;DOC_NAME=FAT:FQL_AUDITING_CLIENT_TEMPLATE.FAT&amp;display_string=Audit&amp;VAR:KEY=UTSLSPYDIL&amp;VAR:QUERY=RkZfRVBTX0RJTF9CRUZfVU5VU1VBTChDQUwsMjAxMSk=&amp;WINDOW=FIRST_POPUP&amp;HEIGHT=450&amp;WIDTH=450&amp;","START_MAXIMIZED=FALSE&amp;VAR:CALENDAR=FIVEDAY&amp;VAR:SYMBOL=674399&amp;VAR:INDEX=0"}</definedName>
    <definedName name="_237__FDSAUDITLINK__" hidden="1">{"fdsup://directions/FAT Viewer?action=UPDATE&amp;creator=factset&amp;DYN_ARGS=TRUE&amp;DOC_NAME=FAT:FQL_AUDITING_CLIENT_TEMPLATE.FAT&amp;display_string=Audit&amp;VAR:KEY=BUXGBAPCJA&amp;VAR:QUERY=RkZfRVBTX0RJTF9CRUZfVU5VU1VBTChDQUwsMjAxMSk=&amp;WINDOW=FIRST_POPUP&amp;HEIGHT=450&amp;WIDTH=450&amp;","START_MAXIMIZED=FALSE&amp;VAR:CALENDAR=FIVEDAY&amp;VAR:SYMBOL=713283&amp;VAR:INDEX=0"}</definedName>
    <definedName name="_238__FDSAUDITLINK__" hidden="1">{"fdsup://directions/FAT Viewer?action=UPDATE&amp;creator=factset&amp;DYN_ARGS=TRUE&amp;DOC_NAME=FAT:FQL_AUDITING_CLIENT_TEMPLATE.FAT&amp;display_string=Audit&amp;VAR:KEY=GDOLEHODCZ&amp;VAR:QUERY=RkZfRVBTX0RJTF9CRUZfVU5VU1VBTChDQUwsMjAxMSk=&amp;WINDOW=FIRST_POPUP&amp;HEIGHT=450&amp;WIDTH=450&amp;","START_MAXIMIZED=FALSE&amp;VAR:CALENDAR=FIVEDAY&amp;VAR:SYMBOL=642872&amp;VAR:INDEX=0"}</definedName>
    <definedName name="_239__FDSAUDITLINK__" hidden="1">{"fdsup://directions/FAT Viewer?action=UPDATE&amp;creator=factset&amp;DYN_ARGS=TRUE&amp;DOC_NAME=FAT:FQL_AUDITING_CLIENT_TEMPLATE.FAT&amp;display_string=Audit&amp;VAR:KEY=TGPUFKVMVY&amp;VAR:QUERY=RkZfRVBTX0RJTF9CRUZfVU5VU1VBTChDQUwsMjAxMSk=&amp;WINDOW=FIRST_POPUP&amp;HEIGHT=450&amp;WIDTH=450&amp;","START_MAXIMIZED=FALSE&amp;VAR:CALENDAR=FIVEDAY&amp;VAR:SYMBOL=577325&amp;VAR:INDEX=0"}</definedName>
    <definedName name="_24__FDSAUDITLINK__" hidden="1">{"fdsup://directions/FAT Viewer?action=UPDATE&amp;creator=factset&amp;DYN_ARGS=TRUE&amp;DOC_NAME=FAT:FQL_AUDITING_CLIENT_TEMPLATE.FAT&amp;display_string=Audit&amp;VAR:KEY=TEBETSRIHU&amp;VAR:QUERY=KEZGX05FVF9JTkMoTFRNLDQxMDk5KUBGRl9ORVRfSU5DKExUTV9TRU1JLDQxMDk5KSk=&amp;WINDOW=FIRST_POP","UP&amp;HEIGHT=450&amp;WIDTH=450&amp;START_MAXIMIZED=FALSE&amp;VAR:CALENDAR=FIVEDAY&amp;VAR:SYMBOL=MOLX&amp;VAR:INDEX=0"}</definedName>
    <definedName name="_240__FDSAUDITLINK__" hidden="1">{"fdsup://directions/FAT Viewer?action=UPDATE&amp;creator=factset&amp;DYN_ARGS=TRUE&amp;DOC_NAME=FAT:FQL_AUDITING_CLIENT_TEMPLATE.FAT&amp;display_string=Audit&amp;VAR:KEY=GHGLIVKXQN&amp;VAR:QUERY=RkZfRVBTX0RJTF9CRUZfVU5VU1VBTChDQUwsMjAxMSk=&amp;WINDOW=FIRST_POPUP&amp;HEIGHT=450&amp;WIDTH=450&amp;","START_MAXIMIZED=FALSE&amp;VAR:CALENDAR=FIVEDAY&amp;VAR:SYMBOL=MOLX&amp;VAR:INDEX=0"}</definedName>
    <definedName name="_241__FDSAUDITLINK__" hidden="1">{"fdsup://directions/FAT Viewer?action=UPDATE&amp;creator=factset&amp;DYN_ARGS=TRUE&amp;DOC_NAME=FAT:FQL_AUDITING_CLIENT_TEMPLATE.FAT&amp;display_string=Audit&amp;VAR:KEY=GRCNAHEBIJ&amp;VAR:QUERY=RkZfRVBTX0RJTF9CRUZfVU5VU1VBTChDQUwsMjAxMSk=&amp;WINDOW=FIRST_POPUP&amp;HEIGHT=450&amp;WIDTH=450&amp;","START_MAXIMIZED=FALSE&amp;VAR:CALENDAR=FIVEDAY&amp;VAR:SYMBOL=TEL&amp;VAR:INDEX=0"}</definedName>
    <definedName name="_242__FDSAUDITLINK__" hidden="1">{"fdsup://directions/FAT Viewer?action=UPDATE&amp;creator=factset&amp;DYN_ARGS=TRUE&amp;DOC_NAME=FAT:FQL_AUDITING_CLIENT_TEMPLATE.FAT&amp;display_string=Audit&amp;VAR:KEY=KNELODQBMH&amp;VAR:QUERY=RkZfRVBTX0RJTF9CRUZfVU5VU1VBTChDQUwsMjAxMSk=&amp;WINDOW=FIRST_POPUP&amp;HEIGHT=450&amp;WIDTH=450&amp;","START_MAXIMIZED=FALSE&amp;VAR:CALENDAR=FIVEDAY&amp;VAR:SYMBOL=685870&amp;VAR:INDEX=0"}</definedName>
    <definedName name="_243__FDSAUDITLINK__" hidden="1">{"fdsup://directions/FAT Viewer?action=UPDATE&amp;creator=factset&amp;DYN_ARGS=TRUE&amp;DOC_NAME=FAT:FQL_AUDITING_CLIENT_TEMPLATE.FAT&amp;display_string=Audit&amp;VAR:KEY=JIFGVSBIDI&amp;VAR:QUERY=RkZfRVBTX0RJTF9CRUZfVU5VU1VBTChDQUwsMjAxMSk=&amp;WINDOW=FIRST_POPUP&amp;HEIGHT=450&amp;WIDTH=450&amp;","START_MAXIMIZED=FALSE&amp;VAR:CALENDAR=FIVEDAY&amp;VAR:SYMBOL=APH&amp;VAR:INDEX=0"}</definedName>
    <definedName name="_244__FDSAUDITLINK__" hidden="1">{"fdsup://directions/FAT Viewer?action=UPDATE&amp;creator=factset&amp;DYN_ARGS=TRUE&amp;DOC_NAME=FAT:FQL_AUDITING_CLIENT_TEMPLATE.FAT&amp;display_string=Audit&amp;VAR:KEY=REFSBQHGPA&amp;VAR:QUERY=RkZfRVBTX0RJTF9CRUZfVU5VU1VBTChDQUwsMjAxMSk=&amp;WINDOW=FIRST_POPUP&amp;HEIGHT=450&amp;WIDTH=450&amp;","START_MAXIMIZED=FALSE&amp;VAR:CALENDAR=FIVEDAY&amp;VAR:SYMBOL=VC&amp;VAR:INDEX=0"}</definedName>
    <definedName name="_245__FDSAUDITLINK__" hidden="1">{"fdsup://directions/FAT Viewer?action=UPDATE&amp;creator=factset&amp;DYN_ARGS=TRUE&amp;DOC_NAME=FAT:FQL_AUDITING_CLIENT_TEMPLATE.FAT&amp;display_string=Audit&amp;VAR:KEY=HCRERODEVK&amp;VAR:QUERY=RkZfRVBTX0RJTF9CRUZfVU5VU1VBTChDQUwsMjAxMSk=&amp;WINDOW=FIRST_POPUP&amp;HEIGHT=450&amp;WIDTH=450&amp;","START_MAXIMIZED=FALSE&amp;VAR:CALENDAR=FIVEDAY&amp;VAR:SYMBOL=AXL&amp;VAR:INDEX=0"}</definedName>
    <definedName name="_246__FDSAUDITLINK__" hidden="1">{"fdsup://directions/FAT Viewer?action=UPDATE&amp;creator=factset&amp;DYN_ARGS=TRUE&amp;DOC_NAME=FAT:FQL_AUDITING_CLIENT_TEMPLATE.FAT&amp;display_string=Audit&amp;VAR:KEY=JOBSRQNODC&amp;VAR:QUERY=RkZfRVBTX0RJTF9CRUZfVU5VU1VBTChDQUwsMjAxMSk=&amp;WINDOW=FIRST_POPUP&amp;HEIGHT=450&amp;WIDTH=450&amp;","START_MAXIMIZED=FALSE&amp;VAR:CALENDAR=FIVEDAY&amp;VAR:SYMBOL=DAN&amp;VAR:INDEX=0"}</definedName>
    <definedName name="_247__FDSAUDITLINK__" hidden="1">{"fdsup://directions/FAT Viewer?action=UPDATE&amp;creator=factset&amp;DYN_ARGS=TRUE&amp;DOC_NAME=FAT:FQL_AUDITING_CLIENT_TEMPLATE.FAT&amp;display_string=Audit&amp;VAR:KEY=NEPAZMZONK&amp;VAR:QUERY=RkZfRVBTX0RJTF9CRUZfVU5VU1VBTChDQUwsMjAxMSk=&amp;WINDOW=FIRST_POPUP&amp;HEIGHT=450&amp;WIDTH=450&amp;","START_MAXIMIZED=FALSE&amp;VAR:CALENDAR=FIVEDAY&amp;VAR:SYMBOL=255447&amp;VAR:INDEX=0"}</definedName>
    <definedName name="_248__FDSAUDITLINK__" hidden="1">{"fdsup://directions/FAT Viewer?action=UPDATE&amp;creator=factset&amp;DYN_ARGS=TRUE&amp;DOC_NAME=FAT:FQL_AUDITING_CLIENT_TEMPLATE.FAT&amp;display_string=Audit&amp;VAR:KEY=YLGTKHUXWZ&amp;VAR:QUERY=RkZfRVBTX0RJTF9CRUZfVU5VU1VBTChDQUwsMjAxMSk=&amp;WINDOW=FIRST_POPUP&amp;HEIGHT=450&amp;WIDTH=450&amp;","START_MAXIMIZED=FALSE&amp;VAR:CALENDAR=FIVEDAY&amp;VAR:SYMBOL=ALV&amp;VAR:INDEX=0"}</definedName>
    <definedName name="_249__FDSAUDITLINK__" hidden="1">{"fdsup://directions/FAT Viewer?action=UPDATE&amp;creator=factset&amp;DYN_ARGS=TRUE&amp;DOC_NAME=FAT:FQL_AUDITING_CLIENT_TEMPLATE.FAT&amp;display_string=Audit&amp;VAR:KEY=AJQRQREPOL&amp;VAR:QUERY=RkZfRVBTX0RJTF9CRUZfVU5VU1VBTChDQUwsMjAxMSk=&amp;WINDOW=FIRST_POPUP&amp;HEIGHT=450&amp;WIDTH=450&amp;","START_MAXIMIZED=FALSE&amp;VAR:CALENDAR=FIVEDAY&amp;VAR:SYMBOL=JCI&amp;VAR:INDEX=0"}</definedName>
    <definedName name="_25__FDSAUDITLINK__" hidden="1">{"fdsup://directions/FAT Viewer?action=UPDATE&amp;creator=factset&amp;DYN_ARGS=TRUE&amp;DOC_NAME=FAT:FQL_AUDITING_CLIENT_TEMPLATE.FAT&amp;display_string=Audit&amp;VAR:KEY=VIRWZIPKHU&amp;VAR:QUERY=KEZGX05FVF9JTkMoTFRNLDQxMDk5KUBGRl9ORVRfSU5DKExUTV9TRU1JLDQxMDk5KSk=&amp;WINDOW=FIRST_POP","UP&amp;HEIGHT=450&amp;WIDTH=450&amp;START_MAXIMIZED=FALSE&amp;VAR:CALENDAR=FIVEDAY&amp;VAR:SYMBOL=TEL&amp;VAR:INDEX=0"}</definedName>
    <definedName name="_250__FDSAUDITLINK__" hidden="1">{"fdsup://directions/FAT Viewer?action=UPDATE&amp;creator=factset&amp;DYN_ARGS=TRUE&amp;DOC_NAME=FAT:FQL_AUDITING_CLIENT_TEMPLATE.FAT&amp;display_string=Audit&amp;VAR:KEY=URENYFSNKJ&amp;VAR:QUERY=RkZfRVBTX0RJTF9CRUZfVU5VU1VBTChDQUwsMjAxMSk=&amp;WINDOW=FIRST_POPUP&amp;HEIGHT=450&amp;WIDTH=450&amp;","START_MAXIMIZED=FALSE&amp;VAR:CALENDAR=FIVEDAY&amp;VAR:SYMBOL=LEA&amp;VAR:INDEX=0"}</definedName>
    <definedName name="_251__FDSAUDITLINK__" hidden="1">{"fdsup://directions/FAT Viewer?action=UPDATE&amp;creator=factset&amp;DYN_ARGS=TRUE&amp;DOC_NAME=FAT:FQL_AUDITING_CLIENT_TEMPLATE.FAT&amp;display_string=Audit&amp;VAR:KEY=EVQPKPGRIL&amp;VAR:QUERY=RkZfRVBTX0RJTF9CRUZfVU5VU1VBTChDQUwsMjAxMSk=&amp;WINDOW=FIRST_POPUP&amp;HEIGHT=450&amp;WIDTH=450&amp;","START_MAXIMIZED=FALSE&amp;VAR:CALENDAR=FIVEDAY&amp;VAR:SYMBOL=TRW&amp;VAR:INDEX=0"}</definedName>
    <definedName name="_252__FDSAUDITLINK__" hidden="1">{"fdsup://directions/FAT Viewer?action=UPDATE&amp;creator=factset&amp;DYN_ARGS=TRUE&amp;DOC_NAME=FAT:FQL_AUDITING_CLIENT_TEMPLATE.FAT&amp;display_string=Audit&amp;VAR:KEY=KDEVATGBGV&amp;VAR:QUERY=RkZfRVBTX0RJTF9CRUZfVU5VU1VBTChDQUwsMjAxMSk=&amp;WINDOW=FIRST_POPUP&amp;HEIGHT=450&amp;WIDTH=450&amp;","START_MAXIMIZED=FALSE&amp;VAR:CALENDAR=FIVEDAY&amp;VAR:SYMBOL=FDML&amp;VAR:INDEX=0"}</definedName>
    <definedName name="_253__FDSAUDITLINK__" hidden="1">{"fdsup://directions/FAT Viewer?action=UPDATE&amp;creator=factset&amp;DYN_ARGS=TRUE&amp;DOC_NAME=FAT:FQL_AUDITING_CLIENT_TEMPLATE.FAT&amp;display_string=Audit&amp;VAR:KEY=WNGNYHAZOV&amp;VAR:QUERY=RkZfRVBTX0RJTF9CRUZfVU5VU1VBTChDQUwsMjAxMSk=&amp;WINDOW=FIRST_POPUP&amp;HEIGHT=450&amp;WIDTH=450&amp;","START_MAXIMIZED=FALSE&amp;VAR:CALENDAR=FIVEDAY&amp;VAR:SYMBOL=TEN&amp;VAR:INDEX=0"}</definedName>
    <definedName name="_254__FDSAUDITLINK__" hidden="1">{"fdsup://directions/FAT Viewer?action=UPDATE&amp;creator=factset&amp;DYN_ARGS=TRUE&amp;DOC_NAME=FAT:FQL_AUDITING_CLIENT_TEMPLATE.FAT&amp;display_string=Audit&amp;VAR:KEY=OTSDYPCNYP&amp;VAR:QUERY=RkZfRVBTX0RJTF9CRUZfVU5VU1VBTChDQUwsMjAxMSk=&amp;WINDOW=FIRST_POPUP&amp;HEIGHT=450&amp;WIDTH=450&amp;","START_MAXIMIZED=FALSE&amp;VAR:CALENDAR=FIVEDAY&amp;VAR:SYMBOL=BWA&amp;VAR:INDEX=0"}</definedName>
    <definedName name="_255__FDSAUDITLINK__" hidden="1">{"fdsup://directions/FAT Viewer?action=UPDATE&amp;creator=factset&amp;DYN_ARGS=TRUE&amp;DOC_NAME=FAT:FQL_AUDITING_CLIENT_TEMPLATE.FAT&amp;display_string=Audit&amp;VAR:KEY=NAZWNUXENC&amp;VAR:QUERY=RkZfRVBTX0RJTF9CRUZfVU5VU1VBTChDQUwsMjAxMSk=&amp;WINDOW=FIRST_POPUP&amp;HEIGHT=450&amp;WIDTH=450&amp;","START_MAXIMIZED=FALSE&amp;VAR:CALENDAR=FIVEDAY&amp;VAR:SYMBOL=674399&amp;VAR:INDEX=0"}</definedName>
    <definedName name="_256__FDSAUDITLINK__" hidden="1">{"fdsup://directions/FAT Viewer?action=UPDATE&amp;creator=factset&amp;DYN_ARGS=TRUE&amp;DOC_NAME=FAT:FQL_AUDITING_CLIENT_TEMPLATE.FAT&amp;display_string=Audit&amp;VAR:KEY=ALIRUPORYV&amp;VAR:QUERY=RkZfRVBTX0RJTF9CRUZfVU5VU1VBTChDQUwsMjAxMSk=&amp;WINDOW=FIRST_POPUP&amp;HEIGHT=450&amp;WIDTH=450&amp;","START_MAXIMIZED=FALSE&amp;VAR:CALENDAR=FIVEDAY&amp;VAR:SYMBOL=713283&amp;VAR:INDEX=0"}</definedName>
    <definedName name="_257__FDSAUDITLINK__" hidden="1">{"fdsup://directions/FAT Viewer?action=UPDATE&amp;creator=factset&amp;DYN_ARGS=TRUE&amp;DOC_NAME=FAT:FQL_AUDITING_CLIENT_TEMPLATE.FAT&amp;display_string=Audit&amp;VAR:KEY=BWRQFQHEVY&amp;VAR:QUERY=RkZfRVBTX0RJTF9CRUZfVU5VU1VBTChDQUwsMjAxMSk=&amp;WINDOW=FIRST_POPUP&amp;HEIGHT=450&amp;WIDTH=450&amp;","START_MAXIMIZED=FALSE&amp;VAR:CALENDAR=FIVEDAY&amp;VAR:SYMBOL=642872&amp;VAR:INDEX=0"}</definedName>
    <definedName name="_258__FDSAUDITLINK__" hidden="1">{"fdsup://directions/FAT Viewer?action=UPDATE&amp;creator=factset&amp;DYN_ARGS=TRUE&amp;DOC_NAME=FAT:FQL_AUDITING_CLIENT_TEMPLATE.FAT&amp;display_string=Audit&amp;VAR:KEY=QLYLSFWPWT&amp;VAR:QUERY=RkZfRVBTX0RJTF9CRUZfVU5VU1VBTChDQUwsMjAxMSk=&amp;WINDOW=FIRST_POPUP&amp;HEIGHT=450&amp;WIDTH=450&amp;","START_MAXIMIZED=FALSE&amp;VAR:CALENDAR=FIVEDAY&amp;VAR:SYMBOL=577325&amp;VAR:INDEX=0"}</definedName>
    <definedName name="_259__FDSAUDITLINK__" hidden="1">{"fdsup://directions/FAT Viewer?action=UPDATE&amp;creator=factset&amp;DYN_ARGS=TRUE&amp;DOC_NAME=FAT:FQL_AUDITING_CLIENT_TEMPLATE.FAT&amp;display_string=Audit&amp;VAR:KEY=ZYXYDOJWVA&amp;VAR:QUERY=RkZfRVBTX0RJTF9CRUZfVU5VU1VBTChDQUwsMjAxMSk=&amp;WINDOW=FIRST_POPUP&amp;HEIGHT=450&amp;WIDTH=450&amp;","START_MAXIMIZED=FALSE&amp;VAR:CALENDAR=FIVEDAY&amp;VAR:SYMBOL=MOLX&amp;VAR:INDEX=0"}</definedName>
    <definedName name="_26__FDSAUDITLINK__" hidden="1">{"fdsup://directions/FAT Viewer?action=UPDATE&amp;creator=factset&amp;DYN_ARGS=TRUE&amp;DOC_NAME=FAT:FQL_AUDITING_CLIENT_TEMPLATE.FAT&amp;display_string=Audit&amp;VAR:KEY=VIBYPSTKFO&amp;VAR:QUERY=KEZGX05FVF9JTkMoTFRNLDQxMDk5KUBGRl9ORVRfSU5DKExUTV9TRU1JLDQxMDk5KSk=&amp;WINDOW=FIRST_POP","UP&amp;HEIGHT=450&amp;WIDTH=450&amp;START_MAXIMIZED=FALSE&amp;VAR:CALENDAR=FIVEDAY&amp;VAR:SYMBOL=685870&amp;VAR:INDEX=0"}</definedName>
    <definedName name="_260__FDSAUDITLINK__" hidden="1">{"fdsup://directions/FAT Viewer?action=UPDATE&amp;creator=factset&amp;DYN_ARGS=TRUE&amp;DOC_NAME=FAT:FQL_AUDITING_CLIENT_TEMPLATE.FAT&amp;display_string=Audit&amp;VAR:KEY=ZIDSPULSRK&amp;VAR:QUERY=RkZfRVBTX0RJTF9CRUZfVU5VU1VBTChDQUwsMjAxMSk=&amp;WINDOW=FIRST_POPUP&amp;HEIGHT=450&amp;WIDTH=450&amp;","START_MAXIMIZED=FALSE&amp;VAR:CALENDAR=FIVEDAY&amp;VAR:SYMBOL=TEL&amp;VAR:INDEX=0"}</definedName>
    <definedName name="_261__FDSAUDITLINK__" hidden="1">{"fdsup://directions/FAT Viewer?action=UPDATE&amp;creator=factset&amp;DYN_ARGS=TRUE&amp;DOC_NAME=FAT:FQL_AUDITING_CLIENT_TEMPLATE.FAT&amp;display_string=Audit&amp;VAR:KEY=BMBQFCBOLM&amp;VAR:QUERY=RkZfRVBTX0RJTF9CRUZfVU5VU1VBTChDQUwsMjAxMSk=&amp;WINDOW=FIRST_POPUP&amp;HEIGHT=450&amp;WIDTH=450&amp;","START_MAXIMIZED=FALSE&amp;VAR:CALENDAR=FIVEDAY&amp;VAR:SYMBOL=685870&amp;VAR:INDEX=0"}</definedName>
    <definedName name="_262__FDSAUDITLINK__" hidden="1">{"fdsup://directions/FAT Viewer?action=UPDATE&amp;creator=factset&amp;DYN_ARGS=TRUE&amp;DOC_NAME=FAT:FQL_AUDITING_CLIENT_TEMPLATE.FAT&amp;display_string=Audit&amp;VAR:KEY=QZAVGFQBON&amp;VAR:QUERY=RkZfRVBTX0RJTF9CRUZfVU5VU1VBTChDQUwsMjAxMSk=&amp;WINDOW=FIRST_POPUP&amp;HEIGHT=450&amp;WIDTH=450&amp;","START_MAXIMIZED=FALSE&amp;VAR:CALENDAR=FIVEDAY&amp;VAR:SYMBOL=APH&amp;VAR:INDEX=0"}</definedName>
    <definedName name="_263__FDSAUDITLINK__" hidden="1">{"fdsup://directions/FAT Viewer?action=UPDATE&amp;creator=factset&amp;DYN_ARGS=TRUE&amp;DOC_NAME=FAT:FQL_AUDITING_CLIENT_TEMPLATE.FAT&amp;display_string=Audit&amp;VAR:KEY=ABMZIDSLYP&amp;VAR:QUERY=RkZfRVBTX0RJTF9CRUZfVU5VU1VBTChDQUwsMjAxMSk=&amp;WINDOW=FIRST_POPUP&amp;HEIGHT=450&amp;WIDTH=450&amp;","START_MAXIMIZED=FALSE&amp;VAR:CALENDAR=FIVEDAY&amp;VAR:SYMBOL=VC&amp;VAR:INDEX=0"}</definedName>
    <definedName name="_264__FDSAUDITLINK__" hidden="1">{"fdsup://directions/FAT Viewer?action=UPDATE&amp;creator=factset&amp;DYN_ARGS=TRUE&amp;DOC_NAME=FAT:FQL_AUDITING_CLIENT_TEMPLATE.FAT&amp;display_string=Audit&amp;VAR:KEY=EZGHOJWLIL&amp;VAR:QUERY=RkZfRVBTX0RJTF9CRUZfVU5VU1VBTChDQUwsMjAxMSk=&amp;WINDOW=FIRST_POPUP&amp;HEIGHT=450&amp;WIDTH=450&amp;","START_MAXIMIZED=FALSE&amp;VAR:CALENDAR=FIVEDAY&amp;VAR:SYMBOL=AXL&amp;VAR:INDEX=0"}</definedName>
    <definedName name="_265__FDSAUDITLINK__" hidden="1">{"fdsup://directions/FAT Viewer?action=UPDATE&amp;creator=factset&amp;DYN_ARGS=TRUE&amp;DOC_NAME=FAT:FQL_AUDITING_CLIENT_TEMPLATE.FAT&amp;display_string=Audit&amp;VAR:KEY=APOBQXEDOZ&amp;VAR:QUERY=RkZfRVBTX0RJTF9CRUZfVU5VU1VBTChDQUwsMjAxMSk=&amp;WINDOW=FIRST_POPUP&amp;HEIGHT=450&amp;WIDTH=450&amp;","START_MAXIMIZED=FALSE&amp;VAR:CALENDAR=FIVEDAY&amp;VAR:SYMBOL=DAN&amp;VAR:INDEX=0"}</definedName>
    <definedName name="_266__FDSAUDITLINK__" hidden="1">{"fdsup://directions/FAT Viewer?action=UPDATE&amp;creator=factset&amp;DYN_ARGS=TRUE&amp;DOC_NAME=FAT:FQL_AUDITING_CLIENT_TEMPLATE.FAT&amp;display_string=Audit&amp;VAR:KEY=YRQRIDOVKV&amp;VAR:QUERY=RkZfRVBTX0RJTF9CRUZfVU5VU1VBTChDQUwsMjAxMSk=&amp;WINDOW=FIRST_POPUP&amp;HEIGHT=450&amp;WIDTH=450&amp;","START_MAXIMIZED=FALSE&amp;VAR:CALENDAR=FIVEDAY&amp;VAR:SYMBOL=255447&amp;VAR:INDEX=0"}</definedName>
    <definedName name="_267__FDSAUDITLINK__" hidden="1">{"fdsup://directions/FAT Viewer?action=UPDATE&amp;creator=factset&amp;DYN_ARGS=TRUE&amp;DOC_NAME=FAT:FQL_AUDITING_CLIENT_TEMPLATE.FAT&amp;display_string=Audit&amp;VAR:KEY=LKPOZEBOVW&amp;VAR:QUERY=RkZfRVBTX0RJTF9CRUZfVU5VU1VBTChDQUwsMjAxMSk=&amp;WINDOW=FIRST_POPUP&amp;HEIGHT=450&amp;WIDTH=450&amp;","START_MAXIMIZED=FALSE&amp;VAR:CALENDAR=FIVEDAY&amp;VAR:SYMBOL=ALV&amp;VAR:INDEX=0"}</definedName>
    <definedName name="_268__FDSAUDITLINK__" hidden="1">{"fdsup://directions/FAT Viewer?action=UPDATE&amp;creator=factset&amp;DYN_ARGS=TRUE&amp;DOC_NAME=FAT:FQL_AUDITING_CLIENT_TEMPLATE.FAT&amp;display_string=Audit&amp;VAR:KEY=JSTUTGVWVI&amp;VAR:QUERY=RkZfRVBTX0RJTF9CRUZfVU5VU1VBTChDQUwsMjAxMSk=&amp;WINDOW=FIRST_POPUP&amp;HEIGHT=450&amp;WIDTH=450&amp;","START_MAXIMIZED=FALSE&amp;VAR:CALENDAR=FIVEDAY&amp;VAR:SYMBOL=JCI&amp;VAR:INDEX=0"}</definedName>
    <definedName name="_269__FDSAUDITLINK__" hidden="1">{"fdsup://directions/FAT Viewer?action=UPDATE&amp;creator=factset&amp;DYN_ARGS=TRUE&amp;DOC_NAME=FAT:FQL_AUDITING_CLIENT_TEMPLATE.FAT&amp;display_string=Audit&amp;VAR:KEY=RSTMTEZYHC&amp;VAR:QUERY=RkZfRVBTX0RJTF9CRUZfVU5VU1VBTChDQUwsMjAxMSk=&amp;WINDOW=FIRST_POPUP&amp;HEIGHT=450&amp;WIDTH=450&amp;","START_MAXIMIZED=FALSE&amp;VAR:CALENDAR=FIVEDAY&amp;VAR:SYMBOL=LEA&amp;VAR:INDEX=0"}</definedName>
    <definedName name="_27__FDSAUDITLINK__" hidden="1">{"fdsup://directions/FAT Viewer?action=UPDATE&amp;creator=factset&amp;DYN_ARGS=TRUE&amp;DOC_NAME=FAT:FQL_AUDITING_CLIENT_TEMPLATE.FAT&amp;display_string=Audit&amp;VAR:KEY=ILMVGDIFOH&amp;VAR:QUERY=KEZGX05FVF9JTkMoTFRNLDQxMDk5KUBGRl9ORVRfSU5DKExUTV9TRU1JLDQxMDk5KSk=&amp;WINDOW=FIRST_POP","UP&amp;HEIGHT=450&amp;WIDTH=450&amp;START_MAXIMIZED=FALSE&amp;VAR:CALENDAR=FIVEDAY&amp;VAR:SYMBOL=APH&amp;VAR:INDEX=0"}</definedName>
    <definedName name="_270__FDSAUDITLINK__" hidden="1">{"fdsup://directions/FAT Viewer?action=UPDATE&amp;creator=factset&amp;DYN_ARGS=TRUE&amp;DOC_NAME=FAT:FQL_AUDITING_CLIENT_TEMPLATE.FAT&amp;display_string=Audit&amp;VAR:KEY=HATWDSXMFA&amp;VAR:QUERY=RkZfRVBTX0RJTF9CRUZfVU5VU1VBTChDQUwsMjAxMSk=&amp;WINDOW=FIRST_POPUP&amp;HEIGHT=450&amp;WIDTH=450&amp;","START_MAXIMIZED=FALSE&amp;VAR:CALENDAR=FIVEDAY&amp;VAR:SYMBOL=TRW&amp;VAR:INDEX=0"}</definedName>
    <definedName name="_271__FDSAUDITLINK__" hidden="1">{"fdsup://directions/FAT Viewer?action=UPDATE&amp;creator=factset&amp;DYN_ARGS=TRUE&amp;DOC_NAME=FAT:FQL_AUDITING_CLIENT_TEMPLATE.FAT&amp;display_string=Audit&amp;VAR:KEY=PODANIBGZC&amp;VAR:QUERY=RkZfRVBTX0RJTF9CRUZfVU5VU1VBTChDQUwsMjAxMSk=&amp;WINDOW=FIRST_POPUP&amp;HEIGHT=450&amp;WIDTH=450&amp;","START_MAXIMIZED=FALSE&amp;VAR:CALENDAR=FIVEDAY&amp;VAR:SYMBOL=FDML&amp;VAR:INDEX=0"}</definedName>
    <definedName name="_272__FDSAUDITLINK__" hidden="1">{"fdsup://directions/FAT Viewer?action=UPDATE&amp;creator=factset&amp;DYN_ARGS=TRUE&amp;DOC_NAME=FAT:FQL_AUDITING_CLIENT_TEMPLATE.FAT&amp;display_string=Audit&amp;VAR:KEY=FKBEBIDYPO&amp;VAR:QUERY=RkZfRVBTX0RJTF9CRUZfVU5VU1VBTChDQUwsMjAxMSk=&amp;WINDOW=FIRST_POPUP&amp;HEIGHT=450&amp;WIDTH=450&amp;","START_MAXIMIZED=FALSE&amp;VAR:CALENDAR=FIVEDAY&amp;VAR:SYMBOL=TEN&amp;VAR:INDEX=0"}</definedName>
    <definedName name="_273__FDSAUDITLINK__" hidden="1">{"fdsup://directions/FAT Viewer?action=UPDATE&amp;creator=factset&amp;DYN_ARGS=TRUE&amp;DOC_NAME=FAT:FQL_AUDITING_CLIENT_TEMPLATE.FAT&amp;display_string=Audit&amp;VAR:KEY=LGZCFIDUZE&amp;VAR:QUERY=RkZfRVBTX0RJTF9CRUZfVU5VU1VBTChDQUwsMjAxMSk=&amp;WINDOW=FIRST_POPUP&amp;HEIGHT=450&amp;WIDTH=450&amp;","START_MAXIMIZED=FALSE&amp;VAR:CALENDAR=FIVEDAY&amp;VAR:SYMBOL=BWA&amp;VAR:INDEX=0"}</definedName>
    <definedName name="_274__FDSAUDITLINK__" hidden="1">{"fdsup://directions/FAT Viewer?action=UPDATE&amp;creator=factset&amp;DYN_ARGS=TRUE&amp;DOC_NAME=FAT:FQL_AUDITING_CLIENT_TEMPLATE.FAT&amp;display_string=Audit&amp;VAR:KEY=FAJANEFAJI&amp;VAR:QUERY=RkZfRVBTX0RJTF9CRUZfVU5VU1VBTChDQUwsMjAxMCk=&amp;WINDOW=FIRST_POPUP&amp;HEIGHT=450&amp;WIDTH=450&amp;","START_MAXIMIZED=FALSE&amp;VAR:CALENDAR=FIVEDAY&amp;VAR:SYMBOL=674399&amp;VAR:INDEX=0"}</definedName>
    <definedName name="_275__FDSAUDITLINK__" hidden="1">{"fdsup://directions/FAT Viewer?action=UPDATE&amp;creator=factset&amp;DYN_ARGS=TRUE&amp;DOC_NAME=FAT:FQL_AUDITING_CLIENT_TEMPLATE.FAT&amp;display_string=Audit&amp;VAR:KEY=URQFGHEVCJ&amp;VAR:QUERY=RkZfRVBTX0RJTF9CRUZfVU5VU1VBTChDQUwsMjAxMCk=&amp;WINDOW=FIRST_POPUP&amp;HEIGHT=450&amp;WIDTH=450&amp;","START_MAXIMIZED=FALSE&amp;VAR:CALENDAR=FIVEDAY&amp;VAR:SYMBOL=713283&amp;VAR:INDEX=0"}</definedName>
    <definedName name="_276__FDSAUDITLINK__" hidden="1">{"fdsup://directions/FAT Viewer?action=UPDATE&amp;creator=factset&amp;DYN_ARGS=TRUE&amp;DOC_NAME=FAT:FQL_AUDITING_CLIENT_TEMPLATE.FAT&amp;display_string=Audit&amp;VAR:KEY=BWTMPEPEPI&amp;VAR:QUERY=RkZfRVBTX0RJTF9CRUZfVU5VU1VBTChDQUwsMjAxMCk=&amp;WINDOW=FIRST_POPUP&amp;HEIGHT=450&amp;WIDTH=450&amp;","START_MAXIMIZED=FALSE&amp;VAR:CALENDAR=FIVEDAY&amp;VAR:SYMBOL=642872&amp;VAR:INDEX=0"}</definedName>
    <definedName name="_277__FDSAUDITLINK__" hidden="1">{"fdsup://directions/FAT Viewer?action=UPDATE&amp;creator=factset&amp;DYN_ARGS=TRUE&amp;DOC_NAME=FAT:FQL_AUDITING_CLIENT_TEMPLATE.FAT&amp;display_string=Audit&amp;VAR:KEY=KVAREZCVCV&amp;VAR:QUERY=RkZfRVBTX0RJTF9CRUZfVU5VU1VBTChDQUwsMjAxMCk=&amp;WINDOW=FIRST_POPUP&amp;HEIGHT=450&amp;WIDTH=450&amp;","START_MAXIMIZED=FALSE&amp;VAR:CALENDAR=FIVEDAY&amp;VAR:SYMBOL=577325&amp;VAR:INDEX=0"}</definedName>
    <definedName name="_278__FDSAUDITLINK__" hidden="1">{"fdsup://directions/FAT Viewer?action=UPDATE&amp;creator=factset&amp;DYN_ARGS=TRUE&amp;DOC_NAME=FAT:FQL_AUDITING_CLIENT_TEMPLATE.FAT&amp;display_string=Audit&amp;VAR:KEY=ZCRSDQHYLU&amp;VAR:QUERY=RkZfRVBTX0RJTF9CRUZfVU5VU1VBTChDQUwsMjAxMCk=&amp;WINDOW=FIRST_POPUP&amp;HEIGHT=450&amp;WIDTH=450&amp;","START_MAXIMIZED=FALSE&amp;VAR:CALENDAR=FIVEDAY&amp;VAR:SYMBOL=MOLX&amp;VAR:INDEX=0"}</definedName>
    <definedName name="_279__FDSAUDITLINK__" hidden="1">{"fdsup://directions/FAT Viewer?action=UPDATE&amp;creator=factset&amp;DYN_ARGS=TRUE&amp;DOC_NAME=FAT:FQL_AUDITING_CLIENT_TEMPLATE.FAT&amp;display_string=Audit&amp;VAR:KEY=XWLSJADORG&amp;VAR:QUERY=RkZfRVBTX0RJTF9CRUZfVU5VU1VBTChDQUwsMjAxMCk=&amp;WINDOW=FIRST_POPUP&amp;HEIGHT=450&amp;WIDTH=450&amp;","START_MAXIMIZED=FALSE&amp;VAR:CALENDAR=FIVEDAY&amp;VAR:SYMBOL=TEL&amp;VAR:INDEX=0"}</definedName>
    <definedName name="_28__FDSAUDITLINK__" hidden="1">{"fdsup://directions/FAT Viewer?action=UPDATE&amp;creator=factset&amp;DYN_ARGS=TRUE&amp;DOC_NAME=FAT:FQL_AUDITING_CLIENT_TEMPLATE.FAT&amp;display_string=Audit&amp;VAR:KEY=GZODWDIPAR&amp;VAR:QUERY=KEZGX05FVF9JTkMoTFRNLDQxMDk5KUBGRl9ORVRfSU5DKExUTV9TRU1JLDQxMDk5KSk=&amp;WINDOW=FIRST_POP","UP&amp;HEIGHT=450&amp;WIDTH=450&amp;START_MAXIMIZED=FALSE&amp;VAR:CALENDAR=FIVEDAY&amp;VAR:SYMBOL=TEL&amp;VAR:INDEX=0"}</definedName>
    <definedName name="_280__FDSAUDITLINK__" hidden="1">{"fdsup://directions/FAT Viewer?action=UPDATE&amp;creator=factset&amp;DYN_ARGS=TRUE&amp;DOC_NAME=FAT:FQL_AUDITING_CLIENT_TEMPLATE.FAT&amp;display_string=Audit&amp;VAR:KEY=LOBKNCLGBI&amp;VAR:QUERY=RkZfRVBTX0RJTF9CRUZfVU5VU1VBTChDQUwsMjAxMCk=&amp;WINDOW=FIRST_POPUP&amp;HEIGHT=450&amp;WIDTH=450&amp;","START_MAXIMIZED=FALSE&amp;VAR:CALENDAR=FIVEDAY&amp;VAR:SYMBOL=685870&amp;VAR:INDEX=0"}</definedName>
    <definedName name="_281__FDSAUDITLINK__" hidden="1">{"fdsup://directions/FAT Viewer?action=UPDATE&amp;creator=factset&amp;DYN_ARGS=TRUE&amp;DOC_NAME=FAT:FQL_AUDITING_CLIENT_TEMPLATE.FAT&amp;display_string=Audit&amp;VAR:KEY=MHETABWJQH&amp;VAR:QUERY=RkZfRVBTX0RJTF9CRUZfVU5VU1VBTChDQUwsMjAxMCk=&amp;WINDOW=FIRST_POPUP&amp;HEIGHT=450&amp;WIDTH=450&amp;","START_MAXIMIZED=FALSE&amp;VAR:CALENDAR=FIVEDAY&amp;VAR:SYMBOL=APH&amp;VAR:INDEX=0"}</definedName>
    <definedName name="_282__FDSAUDITLINK__" hidden="1">{"fdsup://directions/FAT Viewer?action=UPDATE&amp;creator=factset&amp;DYN_ARGS=TRUE&amp;DOC_NAME=FAT:FQL_AUDITING_CLIENT_TEMPLATE.FAT&amp;display_string=Audit&amp;VAR:KEY=KTULKNSXAB&amp;VAR:QUERY=RkZfRVBTX0RJTF9CRUZfVU5VU1VBTChDQUwsMjAxMCk=&amp;WINDOW=FIRST_POPUP&amp;HEIGHT=450&amp;WIDTH=450&amp;","START_MAXIMIZED=FALSE&amp;VAR:CALENDAR=FIVEDAY&amp;VAR:SYMBOL=VC&amp;VAR:INDEX=0"}</definedName>
    <definedName name="_283__FDSAUDITLINK__" hidden="1">{"fdsup://directions/FAT Viewer?action=UPDATE&amp;creator=factset&amp;DYN_ARGS=TRUE&amp;DOC_NAME=FAT:FQL_AUDITING_CLIENT_TEMPLATE.FAT&amp;display_string=Audit&amp;VAR:KEY=KZKZYJSVGN&amp;VAR:QUERY=RkZfRVBTX0RJTF9CRUZfVU5VU1VBTChDQUwsMjAxMCk=&amp;WINDOW=FIRST_POPUP&amp;HEIGHT=450&amp;WIDTH=450&amp;","START_MAXIMIZED=FALSE&amp;VAR:CALENDAR=FIVEDAY&amp;VAR:SYMBOL=AXL&amp;VAR:INDEX=0"}</definedName>
    <definedName name="_284__FDSAUDITLINK__" hidden="1">{"fdsup://directions/FAT Viewer?action=UPDATE&amp;creator=factset&amp;DYN_ARGS=TRUE&amp;DOC_NAME=FAT:FQL_AUDITING_CLIENT_TEMPLATE.FAT&amp;display_string=Audit&amp;VAR:KEY=EDWHIXSZOX&amp;VAR:QUERY=RkZfRVBTX0RJTF9CRUZfVU5VU1VBTChDQUwsMjAxMCk=&amp;WINDOW=FIRST_POPUP&amp;HEIGHT=450&amp;WIDTH=450&amp;","START_MAXIMIZED=FALSE&amp;VAR:CALENDAR=FIVEDAY&amp;VAR:SYMBOL=DAN&amp;VAR:INDEX=0"}</definedName>
    <definedName name="_285__FDSAUDITLINK__" hidden="1">{"fdsup://directions/FAT Viewer?action=UPDATE&amp;creator=factset&amp;DYN_ARGS=TRUE&amp;DOC_NAME=FAT:FQL_AUDITING_CLIENT_TEMPLATE.FAT&amp;display_string=Audit&amp;VAR:KEY=IDSFUHOJWH&amp;VAR:QUERY=RkZfRVBTX0RJTF9CRUZfVU5VU1VBTChDQUwsMjAxMCk=&amp;WINDOW=FIRST_POPUP&amp;HEIGHT=450&amp;WIDTH=450&amp;","START_MAXIMIZED=FALSE&amp;VAR:CALENDAR=FIVEDAY&amp;VAR:SYMBOL=255447&amp;VAR:INDEX=0"}</definedName>
    <definedName name="_286__FDSAUDITLINK__" hidden="1">{"fdsup://directions/FAT Viewer?action=UPDATE&amp;creator=factset&amp;DYN_ARGS=TRUE&amp;DOC_NAME=FAT:FQL_AUDITING_CLIENT_TEMPLATE.FAT&amp;display_string=Audit&amp;VAR:KEY=FSBGLQHUNE&amp;VAR:QUERY=RkZfRVBTX0RJTF9CRUZfVU5VU1VBTChDQUwsMjAxMCk=&amp;WINDOW=FIRST_POPUP&amp;HEIGHT=450&amp;WIDTH=450&amp;","START_MAXIMIZED=FALSE&amp;VAR:CALENDAR=FIVEDAY&amp;VAR:SYMBOL=ALV&amp;VAR:INDEX=0"}</definedName>
    <definedName name="_287__FDSAUDITLINK__" hidden="1">{"fdsup://directions/FAT Viewer?action=UPDATE&amp;creator=factset&amp;DYN_ARGS=TRUE&amp;DOC_NAME=FAT:FQL_AUDITING_CLIENT_TEMPLATE.FAT&amp;display_string=Audit&amp;VAR:KEY=NWZKBEFYNQ&amp;VAR:QUERY=RkZfRVBTX0RJTF9CRUZfVU5VU1VBTChDQUwsMjAxMCk=&amp;WINDOW=FIRST_POPUP&amp;HEIGHT=450&amp;WIDTH=450&amp;","START_MAXIMIZED=FALSE&amp;VAR:CALENDAR=FIVEDAY&amp;VAR:SYMBOL=JCI&amp;VAR:INDEX=0"}</definedName>
    <definedName name="_288__FDSAUDITLINK__" hidden="1">{"fdsup://directions/FAT Viewer?action=UPDATE&amp;creator=factset&amp;DYN_ARGS=TRUE&amp;DOC_NAME=FAT:FQL_AUDITING_CLIENT_TEMPLATE.FAT&amp;display_string=Audit&amp;VAR:KEY=RYNIRSDEZQ&amp;VAR:QUERY=RkZfRVBTX0RJTF9CRUZfVU5VU1VBTChDQUwsMjAxMCk=&amp;WINDOW=FIRST_POPUP&amp;HEIGHT=450&amp;WIDTH=450&amp;","START_MAXIMIZED=FALSE&amp;VAR:CALENDAR=FIVEDAY&amp;VAR:SYMBOL=LEA&amp;VAR:INDEX=0"}</definedName>
    <definedName name="_289__FDSAUDITLINK__" hidden="1">{"fdsup://directions/FAT Viewer?action=UPDATE&amp;creator=factset&amp;DYN_ARGS=TRUE&amp;DOC_NAME=FAT:FQL_AUDITING_CLIENT_TEMPLATE.FAT&amp;display_string=Audit&amp;VAR:KEY=JSHKZGHCRO&amp;VAR:QUERY=RkZfRVBTX0RJTF9CRUZfVU5VU1VBTChDQUwsMjAxMCk=&amp;WINDOW=FIRST_POPUP&amp;HEIGHT=450&amp;WIDTH=450&amp;","START_MAXIMIZED=FALSE&amp;VAR:CALENDAR=FIVEDAY&amp;VAR:SYMBOL=TRW&amp;VAR:INDEX=0"}</definedName>
    <definedName name="_29__FDSAUDITLINK__" hidden="1">{"fdsup://directions/FAT Viewer?action=UPDATE&amp;creator=factset&amp;DYN_ARGS=TRUE&amp;DOC_NAME=FAT:FQL_AUDITING_CLIENT_TEMPLATE.FAT&amp;display_string=Audit&amp;VAR:KEY=KFEXAFYLEV&amp;VAR:QUERY=KEZGX05FVF9JTkMoTFRNLDQxMDk5KUBGRl9ORVRfSU5DKExUTV9TRU1JLDQxMDk5KSk=&amp;WINDOW=FIRST_POP","UP&amp;HEIGHT=450&amp;WIDTH=450&amp;START_MAXIMIZED=FALSE&amp;VAR:CALENDAR=FIVEDAY&amp;VAR:SYMBOL=AXL&amp;VAR:INDEX=0"}</definedName>
    <definedName name="_290__FDSAUDITLINK__" hidden="1">{"fdsup://directions/FAT Viewer?action=UPDATE&amp;creator=factset&amp;DYN_ARGS=TRUE&amp;DOC_NAME=FAT:FQL_AUDITING_CLIENT_TEMPLATE.FAT&amp;display_string=Audit&amp;VAR:KEY=ZSHSZMXCTE&amp;VAR:QUERY=RkZfRVBTX0RJTF9CRUZfVU5VU1VBTChDQUwsMjAxMCk=&amp;WINDOW=FIRST_POPUP&amp;HEIGHT=450&amp;WIDTH=450&amp;","START_MAXIMIZED=FALSE&amp;VAR:CALENDAR=FIVEDAY&amp;VAR:SYMBOL=FDML&amp;VAR:INDEX=0"}</definedName>
    <definedName name="_291__FDSAUDITLINK__" hidden="1">{"fdsup://directions/FAT Viewer?action=UPDATE&amp;creator=factset&amp;DYN_ARGS=TRUE&amp;DOC_NAME=FAT:FQL_AUDITING_CLIENT_TEMPLATE.FAT&amp;display_string=Audit&amp;VAR:KEY=XAVIDCHORG&amp;VAR:QUERY=RkZfRVBTX0RJTF9CRUZfVU5VU1VBTChDQUwsMjAxMCk=&amp;WINDOW=FIRST_POPUP&amp;HEIGHT=450&amp;WIDTH=450&amp;","START_MAXIMIZED=FALSE&amp;VAR:CALENDAR=FIVEDAY&amp;VAR:SYMBOL=TEN&amp;VAR:INDEX=0"}</definedName>
    <definedName name="_292__FDSAUDITLINK__" hidden="1">{"fdsup://directions/FAT Viewer?action=UPDATE&amp;creator=factset&amp;DYN_ARGS=TRUE&amp;DOC_NAME=FAT:FQL_AUDITING_CLIENT_TEMPLATE.FAT&amp;display_string=Audit&amp;VAR:KEY=BWLUTWJIVW&amp;VAR:QUERY=RkZfRVBTX0RJTF9CRUZfVU5VU1VBTChDQUwsMjAxMCk=&amp;WINDOW=FIRST_POPUP&amp;HEIGHT=450&amp;WIDTH=450&amp;","START_MAXIMIZED=FALSE&amp;VAR:CALENDAR=FIVEDAY&amp;VAR:SYMBOL=BWA&amp;VAR:INDEX=0"}</definedName>
    <definedName name="_293__FDSAUDITLINK__" hidden="1">{"fdsup://directions/FAT Viewer?action=UPDATE&amp;creator=factset&amp;DYN_ARGS=TRUE&amp;DOC_NAME=FAT:FQL_AUDITING_CLIENT_TEMPLATE.FAT&amp;display_string=Audit&amp;VAR:KEY=PCVKPATQZK&amp;VAR:QUERY=RkZfRVBTX0RJTF9CRUZfVU5VU1VBTChDQUwsMjAwOSk=&amp;WINDOW=FIRST_POPUP&amp;HEIGHT=450&amp;WIDTH=450&amp;","START_MAXIMIZED=FALSE&amp;VAR:CALENDAR=FIVEDAY&amp;VAR:SYMBOL=674399&amp;VAR:INDEX=0"}</definedName>
    <definedName name="_294__FDSAUDITLINK__" hidden="1">{"fdsup://directions/FAT Viewer?action=UPDATE&amp;creator=factset&amp;DYN_ARGS=TRUE&amp;DOC_NAME=FAT:FQL_AUDITING_CLIENT_TEMPLATE.FAT&amp;display_string=Audit&amp;VAR:KEY=KLAXMRKNAD&amp;VAR:QUERY=RkZfRVBTX0RJTF9CRUZfVU5VU1VBTChDQUwsMjAwOSk=&amp;WINDOW=FIRST_POPUP&amp;HEIGHT=450&amp;WIDTH=450&amp;","START_MAXIMIZED=FALSE&amp;VAR:CALENDAR=FIVEDAY&amp;VAR:SYMBOL=713283&amp;VAR:INDEX=0"}</definedName>
    <definedName name="_295__FDSAUDITLINK__" hidden="1">{"fdsup://directions/FAT Viewer?action=UPDATE&amp;creator=factset&amp;DYN_ARGS=TRUE&amp;DOC_NAME=FAT:FQL_AUDITING_CLIENT_TEMPLATE.FAT&amp;display_string=Audit&amp;VAR:KEY=XOBIZAHCRA&amp;VAR:QUERY=RkZfRVBTX0RJTF9CRUZfVU5VU1VBTChDQUwsMjAwOSk=&amp;WINDOW=FIRST_POPUP&amp;HEIGHT=450&amp;WIDTH=450&amp;","START_MAXIMIZED=FALSE&amp;VAR:CALENDAR=FIVEDAY&amp;VAR:SYMBOL=642872&amp;VAR:INDEX=0"}</definedName>
    <definedName name="_296__FDSAUDITLINK__" hidden="1">{"fdsup://directions/FAT Viewer?action=UPDATE&amp;creator=factset&amp;DYN_ARGS=TRUE&amp;DOC_NAME=FAT:FQL_AUDITING_CLIENT_TEMPLATE.FAT&amp;display_string=Audit&amp;VAR:KEY=SBIZYXUDWF&amp;VAR:QUERY=RkZfRVBTX0RJTF9CRUZfVU5VU1VBTChDQUwsMjAwOSk=&amp;WINDOW=FIRST_POPUP&amp;HEIGHT=450&amp;WIDTH=450&amp;","START_MAXIMIZED=FALSE&amp;VAR:CALENDAR=FIVEDAY&amp;VAR:SYMBOL=577325&amp;VAR:INDEX=0"}</definedName>
    <definedName name="_297__FDSAUDITLINK__" hidden="1">{"fdsup://directions/FAT Viewer?action=UPDATE&amp;creator=factset&amp;DYN_ARGS=TRUE&amp;DOC_NAME=FAT:FQL_AUDITING_CLIENT_TEMPLATE.FAT&amp;display_string=Audit&amp;VAR:KEY=FQZSTWZQBU&amp;VAR:QUERY=RkZfRVBTX0RJTF9CRUZfVU5VU1VBTChDQUwsMjAwOSk=&amp;WINDOW=FIRST_POPUP&amp;HEIGHT=450&amp;WIDTH=450&amp;","START_MAXIMIZED=FALSE&amp;VAR:CALENDAR=FIVEDAY&amp;VAR:SYMBOL=MOLX&amp;VAR:INDEX=0"}</definedName>
    <definedName name="_298__FDSAUDITLINK__" hidden="1">{"fdsup://directions/FAT Viewer?action=UPDATE&amp;creator=factset&amp;DYN_ARGS=TRUE&amp;DOC_NAME=FAT:FQL_AUDITING_CLIENT_TEMPLATE.FAT&amp;display_string=Audit&amp;VAR:KEY=BATYZMNCXK&amp;VAR:QUERY=RkZfRVBTX0RJTF9CRUZfVU5VU1VBTChDQUwsMjAwOSk=&amp;WINDOW=FIRST_POPUP&amp;HEIGHT=450&amp;WIDTH=450&amp;","START_MAXIMIZED=FALSE&amp;VAR:CALENDAR=FIVEDAY&amp;VAR:SYMBOL=TEL&amp;VAR:INDEX=0"}</definedName>
    <definedName name="_299__FDSAUDITLINK__" hidden="1">{"fdsup://directions/FAT Viewer?action=UPDATE&amp;creator=factset&amp;DYN_ARGS=TRUE&amp;DOC_NAME=FAT:FQL_AUDITING_CLIENT_TEMPLATE.FAT&amp;display_string=Audit&amp;VAR:KEY=FKFCLURITA&amp;VAR:QUERY=RkZfRVBTX0RJTF9CRUZfVU5VU1VBTChDQUwsMjAwOSk=&amp;WINDOW=FIRST_POPUP&amp;HEIGHT=450&amp;WIDTH=450&amp;","START_MAXIMIZED=FALSE&amp;VAR:CALENDAR=FIVEDAY&amp;VAR:SYMBOL=685870&amp;VAR:INDEX=0"}</definedName>
    <definedName name="_3__FDSAUDITLINK__" hidden="1">{"fdsup://directions/FAT Viewer?action=UPDATE&amp;creator=factset&amp;DYN_ARGS=TRUE&amp;DOC_NAME=FAT:FQL_AUDITING_CLIENT_TEMPLATE.FAT&amp;display_string=Audit&amp;VAR:KEY=HEDABUXILO&amp;VAR:QUERY=KEZGX0lOVF9FWFBfTkVUKExUTSw0MTA5OSlARkZfSU5UX0VYUF9ORVQoTFRNX1NFTUksNDEwOTkpKQ==&amp;WIND","OW=FIRST_POPUP&amp;HEIGHT=450&amp;WIDTH=450&amp;START_MAXIMIZED=FALSE&amp;VAR:CALENDAR=FIVEDAY&amp;VAR:SYMBOL=MOLX&amp;VAR:INDEX=0"}</definedName>
    <definedName name="_30__FDSAUDITLINK__" hidden="1">{"fdsup://directions/FAT Viewer?action=UPDATE&amp;creator=factset&amp;DYN_ARGS=TRUE&amp;DOC_NAME=FAT:FQL_AUDITING_CLIENT_TEMPLATE.FAT&amp;display_string=Audit&amp;VAR:KEY=WXGBUVYRYZ&amp;VAR:QUERY=KEZGX05FVF9JTkMoTFRNLDQxMDk5KUBGRl9ORVRfSU5DKExUTV9TRU1JLDQxMDk5KSk=&amp;WINDOW=FIRST_POP","UP&amp;HEIGHT=450&amp;WIDTH=450&amp;START_MAXIMIZED=FALSE&amp;VAR:CALENDAR=FIVEDAY&amp;VAR:SYMBOL=DAN&amp;VAR:INDEX=0"}</definedName>
    <definedName name="_300__FDSAUDITLINK__" hidden="1">{"fdsup://directions/FAT Viewer?action=UPDATE&amp;creator=factset&amp;DYN_ARGS=TRUE&amp;DOC_NAME=FAT:FQL_AUDITING_CLIENT_TEMPLATE.FAT&amp;display_string=Audit&amp;VAR:KEY=EDMZIHADSJ&amp;VAR:QUERY=RkZfRVBTX0RJTF9CRUZfVU5VU1VBTChDQUwsMjAwOSk=&amp;WINDOW=FIRST_POPUP&amp;HEIGHT=450&amp;WIDTH=450&amp;","START_MAXIMIZED=FALSE&amp;VAR:CALENDAR=FIVEDAY&amp;VAR:SYMBOL=APH&amp;VAR:INDEX=0"}</definedName>
    <definedName name="_301__FDSAUDITLINK__" hidden="1">{"fdsup://directions/FAT Viewer?action=UPDATE&amp;creator=factset&amp;DYN_ARGS=TRUE&amp;DOC_NAME=FAT:FQL_AUDITING_CLIENT_TEMPLATE.FAT&amp;display_string=Audit&amp;VAR:KEY=IFCJYHOTWP&amp;VAR:QUERY=RkZfRVBTX0RJTF9CRUZfVU5VU1VBTChDQUwsMjAwOSk=&amp;WINDOW=FIRST_POPUP&amp;HEIGHT=450&amp;WIDTH=450&amp;","START_MAXIMIZED=FALSE&amp;VAR:CALENDAR=FIVEDAY&amp;VAR:SYMBOL=VC&amp;VAR:INDEX=0"}</definedName>
    <definedName name="_302__FDSAUDITLINK__" hidden="1">{"fdsup://directions/FAT Viewer?action=UPDATE&amp;creator=factset&amp;DYN_ARGS=TRUE&amp;DOC_NAME=FAT:FQL_AUDITING_CLIENT_TEMPLATE.FAT&amp;display_string=Audit&amp;VAR:KEY=CTIPUDGNAV&amp;VAR:QUERY=RkZfRVBTX0RJTF9CRUZfVU5VU1VBTChDQUwsMjAwOSk=&amp;WINDOW=FIRST_POPUP&amp;HEIGHT=450&amp;WIDTH=450&amp;","START_MAXIMIZED=FALSE&amp;VAR:CALENDAR=FIVEDAY&amp;VAR:SYMBOL=AXL&amp;VAR:INDEX=0"}</definedName>
    <definedName name="_303__FDSAUDITLINK__" hidden="1">{"fdsup://directions/FAT Viewer?action=UPDATE&amp;creator=factset&amp;DYN_ARGS=TRUE&amp;DOC_NAME=FAT:FQL_AUDITING_CLIENT_TEMPLATE.FAT&amp;display_string=Audit&amp;VAR:KEY=KFGXONAHEL&amp;VAR:QUERY=RkZfRVBTX0RJTF9CRUZfVU5VU1VBTChDQUwsMjAwOSk=&amp;WINDOW=FIRST_POPUP&amp;HEIGHT=450&amp;WIDTH=450&amp;","START_MAXIMIZED=FALSE&amp;VAR:CALENDAR=FIVEDAY&amp;VAR:SYMBOL=DAN&amp;VAR:INDEX=0"}</definedName>
    <definedName name="_304__FDSAUDITLINK__" hidden="1">{"fdsup://directions/FAT Viewer?action=UPDATE&amp;creator=factset&amp;DYN_ARGS=TRUE&amp;DOC_NAME=FAT:FQL_AUDITING_CLIENT_TEMPLATE.FAT&amp;display_string=Audit&amp;VAR:KEY=MNUVQFIRQR&amp;VAR:QUERY=RkZfRVBTX0RJTF9CRUZfVU5VU1VBTChDQUwsMjAwOSk=&amp;WINDOW=FIRST_POPUP&amp;HEIGHT=450&amp;WIDTH=450&amp;","START_MAXIMIZED=FALSE&amp;VAR:CALENDAR=FIVEDAY&amp;VAR:SYMBOL=255447&amp;VAR:INDEX=0"}</definedName>
    <definedName name="_305__FDSAUDITLINK__" hidden="1">{"fdsup://directions/FAT Viewer?action=UPDATE&amp;creator=factset&amp;DYN_ARGS=TRUE&amp;DOC_NAME=FAT:FQL_AUDITING_CLIENT_TEMPLATE.FAT&amp;display_string=Audit&amp;VAR:KEY=BIXCJWDETC&amp;VAR:QUERY=RkZfRVBTX0RJTF9CRUZfVU5VU1VBTChDQUwsMjAwOSk=&amp;WINDOW=FIRST_POPUP&amp;HEIGHT=450&amp;WIDTH=450&amp;","START_MAXIMIZED=FALSE&amp;VAR:CALENDAR=FIVEDAY&amp;VAR:SYMBOL=ALV&amp;VAR:INDEX=0"}</definedName>
    <definedName name="_306__FDSAUDITLINK__" hidden="1">{"fdsup://directions/FAT Viewer?action=UPDATE&amp;creator=factset&amp;DYN_ARGS=TRUE&amp;DOC_NAME=FAT:FQL_AUDITING_CLIENT_TEMPLATE.FAT&amp;display_string=Audit&amp;VAR:KEY=BWBADYFWTA&amp;VAR:QUERY=RkZfRVBTX0RJTF9CRUZfVU5VU1VBTChDQUwsMjAwOSk=&amp;WINDOW=FIRST_POPUP&amp;HEIGHT=450&amp;WIDTH=450&amp;","START_MAXIMIZED=FALSE&amp;VAR:CALENDAR=FIVEDAY&amp;VAR:SYMBOL=JCI&amp;VAR:INDEX=0"}</definedName>
    <definedName name="_307__FDSAUDITLINK__" hidden="1">{"fdsup://directions/FAT Viewer?action=UPDATE&amp;creator=factset&amp;DYN_ARGS=TRUE&amp;DOC_NAME=FAT:FQL_AUDITING_CLIENT_TEMPLATE.FAT&amp;display_string=Audit&amp;VAR:KEY=PCROXQLUDE&amp;VAR:QUERY=RkZfRVBTX0RJTF9CRUZfVU5VU1VBTChDQUwsMjAwOSk=&amp;WINDOW=FIRST_POPUP&amp;HEIGHT=450&amp;WIDTH=450&amp;","START_MAXIMIZED=FALSE&amp;VAR:CALENDAR=FIVEDAY&amp;VAR:SYMBOL=LEA&amp;VAR:INDEX=0"}</definedName>
    <definedName name="_308__FDSAUDITLINK__" hidden="1">{"fdsup://directions/FAT Viewer?action=UPDATE&amp;creator=factset&amp;DYN_ARGS=TRUE&amp;DOC_NAME=FAT:FQL_AUDITING_CLIENT_TEMPLATE.FAT&amp;display_string=Audit&amp;VAR:KEY=HMVMBGREFE&amp;VAR:QUERY=RkZfRVBTX0RJTF9CRUZfVU5VU1VBTChDQUwsMjAwOSk=&amp;WINDOW=FIRST_POPUP&amp;HEIGHT=450&amp;WIDTH=450&amp;","START_MAXIMIZED=FALSE&amp;VAR:CALENDAR=FIVEDAY&amp;VAR:SYMBOL=TRW&amp;VAR:INDEX=0"}</definedName>
    <definedName name="_309__FDSAUDITLINK__" hidden="1">{"fdsup://directions/FAT Viewer?action=UPDATE&amp;creator=factset&amp;DYN_ARGS=TRUE&amp;DOC_NAME=FAT:FQL_AUDITING_CLIENT_TEMPLATE.FAT&amp;display_string=Audit&amp;VAR:KEY=HANQDCFUNS&amp;VAR:QUERY=RkZfRVBTX0RJTF9CRUZfVU5VU1VBTChDQUwsMjAwOSk=&amp;WINDOW=FIRST_POPUP&amp;HEIGHT=450&amp;WIDTH=450&amp;","START_MAXIMIZED=FALSE&amp;VAR:CALENDAR=FIVEDAY&amp;VAR:SYMBOL=FDML&amp;VAR:INDEX=0"}</definedName>
    <definedName name="_31__FDSAUDITLINK__" hidden="1">{"fdsup://directions/FAT Viewer?action=UPDATE&amp;creator=factset&amp;DYN_ARGS=TRUE&amp;DOC_NAME=FAT:FQL_AUDITING_CLIENT_TEMPLATE.FAT&amp;display_string=Audit&amp;VAR:KEY=EHSVSXYJSX&amp;VAR:QUERY=KEZGX05FVF9JTkMoTFRNLDQxMDk5KUBGRl9ORVRfSU5DKExUTV9TRU1JLDQxMDk5KSk=&amp;WINDOW=FIRST_POP","UP&amp;HEIGHT=450&amp;WIDTH=450&amp;START_MAXIMIZED=FALSE&amp;VAR:CALENDAR=FIVEDAY&amp;VAR:SYMBOL=255447&amp;VAR:INDEX=0"}</definedName>
    <definedName name="_310__FDSAUDITLINK__" hidden="1">{"fdsup://directions/FAT Viewer?action=UPDATE&amp;creator=factset&amp;DYN_ARGS=TRUE&amp;DOC_NAME=FAT:FQL_AUDITING_CLIENT_TEMPLATE.FAT&amp;display_string=Audit&amp;VAR:KEY=RGXODYHYLK&amp;VAR:QUERY=RkZfRVBTX0RJTF9CRUZfVU5VU1VBTChDQUwsMjAwOSk=&amp;WINDOW=FIRST_POPUP&amp;HEIGHT=450&amp;WIDTH=450&amp;","START_MAXIMIZED=FALSE&amp;VAR:CALENDAR=FIVEDAY&amp;VAR:SYMBOL=TEN&amp;VAR:INDEX=0"}</definedName>
    <definedName name="_311__FDSAUDITLINK__" hidden="1">{"fdsup://directions/FAT Viewer?action=UPDATE&amp;creator=factset&amp;DYN_ARGS=TRUE&amp;DOC_NAME=FAT:FQL_AUDITING_CLIENT_TEMPLATE.FAT&amp;display_string=Audit&amp;VAR:KEY=JAXGBQBMXM&amp;VAR:QUERY=RkZfRVBTX0RJTF9CRUZfVU5VU1VBTChDQUwsMjAwOSk=&amp;WINDOW=FIRST_POPUP&amp;HEIGHT=450&amp;WIDTH=450&amp;","START_MAXIMIZED=FALSE&amp;VAR:CALENDAR=FIVEDAY&amp;VAR:SYMBOL=BWA&amp;VAR:INDEX=0"}</definedName>
    <definedName name="_312__FDSAUDITLINK__" hidden="1">{"fdsup://directions/FAT Viewer?action=UPDATE&amp;creator=factset&amp;DYN_ARGS=TRUE&amp;DOC_NAME=FAT:FQL_AUDITING_CLIENT_TEMPLATE.FAT&amp;display_string=Audit&amp;VAR:KEY=KPWXKDWVIB&amp;VAR:QUERY=RkZfRUJJVERBX09QRVIoQ0FMLDIwMTEp&amp;WINDOW=FIRST_POPUP&amp;HEIGHT=450&amp;WIDTH=450&amp;START_MAXIMI","ZED=FALSE&amp;VAR:CALENDAR=FIVEDAY&amp;VAR:SYMBOL=674399&amp;VAR:INDEX=0"}</definedName>
    <definedName name="_313__FDSAUDITLINK__" hidden="1">{"fdsup://directions/FAT Viewer?action=UPDATE&amp;creator=factset&amp;DYN_ARGS=TRUE&amp;DOC_NAME=FAT:FQL_AUDITING_CLIENT_TEMPLATE.FAT&amp;display_string=Audit&amp;VAR:KEY=RMBGFWNGFS&amp;VAR:QUERY=RkZfRUJJVERBX09QRVIoQ0FMLDIwMTEp&amp;WINDOW=FIRST_POPUP&amp;HEIGHT=450&amp;WIDTH=450&amp;START_MAXIMI","ZED=FALSE&amp;VAR:CALENDAR=FIVEDAY&amp;VAR:SYMBOL=713283&amp;VAR:INDEX=0"}</definedName>
    <definedName name="_314__FDSAUDITLINK__" hidden="1">{"fdsup://directions/FAT Viewer?action=UPDATE&amp;creator=factset&amp;DYN_ARGS=TRUE&amp;DOC_NAME=FAT:FQL_AUDITING_CLIENT_TEMPLATE.FAT&amp;display_string=Audit&amp;VAR:KEY=INSHQDOFGV&amp;VAR:QUERY=RkZfRUJJVERBX09QRVIoQ0FMLDIwMTEp&amp;WINDOW=FIRST_POPUP&amp;HEIGHT=450&amp;WIDTH=450&amp;START_MAXIMI","ZED=FALSE&amp;VAR:CALENDAR=FIVEDAY&amp;VAR:SYMBOL=642872&amp;VAR:INDEX=0"}</definedName>
    <definedName name="_315__FDSAUDITLINK__" hidden="1">{"fdsup://directions/FAT Viewer?action=UPDATE&amp;creator=factset&amp;DYN_ARGS=TRUE&amp;DOC_NAME=FAT:FQL_AUDITING_CLIENT_TEMPLATE.FAT&amp;display_string=Audit&amp;VAR:KEY=DUXQBGZSHI&amp;VAR:QUERY=RkZfRUJJVERBX09QRVIoQ0FMLDIwMTEp&amp;WINDOW=FIRST_POPUP&amp;HEIGHT=450&amp;WIDTH=450&amp;START_MAXIMI","ZED=FALSE&amp;VAR:CALENDAR=FIVEDAY&amp;VAR:SYMBOL=577325&amp;VAR:INDEX=0"}</definedName>
    <definedName name="_316__FDSAUDITLINK__" hidden="1">{"fdsup://directions/FAT Viewer?action=UPDATE&amp;creator=factset&amp;DYN_ARGS=TRUE&amp;DOC_NAME=FAT:FQL_AUDITING_CLIENT_TEMPLATE.FAT&amp;display_string=Audit&amp;VAR:KEY=QHIZWVKHST&amp;VAR:QUERY=RkZfRUJJVERBX09QRVIoQ0FMLDIwMTEp&amp;WINDOW=FIRST_POPUP&amp;HEIGHT=450&amp;WIDTH=450&amp;START_MAXIMI","ZED=FALSE&amp;VAR:CALENDAR=FIVEDAY&amp;VAR:SYMBOL=MOLX&amp;VAR:INDEX=0"}</definedName>
    <definedName name="_317__FDSAUDITLINK__" hidden="1">{"fdsup://directions/FAT Viewer?action=UPDATE&amp;creator=factset&amp;DYN_ARGS=TRUE&amp;DOC_NAME=FAT:FQL_AUDITING_CLIENT_TEMPLATE.FAT&amp;display_string=Audit&amp;VAR:KEY=CHWLGBGJQH&amp;VAR:QUERY=RkZfRUJJVERBX09QRVIoQ0FMLDIwMTEp&amp;WINDOW=FIRST_POPUP&amp;HEIGHT=450&amp;WIDTH=450&amp;START_MAXIMI","ZED=FALSE&amp;VAR:CALENDAR=FIVEDAY&amp;VAR:SYMBOL=TEL&amp;VAR:INDEX=0"}</definedName>
    <definedName name="_318__FDSAUDITLINK__" hidden="1">{"fdsup://directions/FAT Viewer?action=UPDATE&amp;creator=factset&amp;DYN_ARGS=TRUE&amp;DOC_NAME=FAT:FQL_AUDITING_CLIENT_TEMPLATE.FAT&amp;display_string=Audit&amp;VAR:KEY=IRMRQFMNWX&amp;VAR:QUERY=RkZfRUJJVERBX09QRVIoQ0FMLDIwMTEp&amp;WINDOW=FIRST_POPUP&amp;HEIGHT=450&amp;WIDTH=450&amp;START_MAXIMI","ZED=FALSE&amp;VAR:CALENDAR=FIVEDAY&amp;VAR:SYMBOL=685870&amp;VAR:INDEX=0"}</definedName>
    <definedName name="_319__FDSAUDITLINK__" hidden="1">{"fdsup://directions/FAT Viewer?action=UPDATE&amp;creator=factset&amp;DYN_ARGS=TRUE&amp;DOC_NAME=FAT:FQL_AUDITING_CLIENT_TEMPLATE.FAT&amp;display_string=Audit&amp;VAR:KEY=ZYLSVKFYTU&amp;VAR:QUERY=RkZfRUJJVERBX09QRVIoQ0FMLDIwMTEp&amp;WINDOW=FIRST_POPUP&amp;HEIGHT=450&amp;WIDTH=450&amp;START_MAXIMI","ZED=FALSE&amp;VAR:CALENDAR=FIVEDAY&amp;VAR:SYMBOL=APH&amp;VAR:INDEX=0"}</definedName>
    <definedName name="_32__FDSAUDITLINK__" hidden="1">{"fdsup://directions/FAT Viewer?action=UPDATE&amp;creator=factset&amp;DYN_ARGS=TRUE&amp;DOC_NAME=FAT:FQL_AUDITING_CLIENT_TEMPLATE.FAT&amp;display_string=Audit&amp;VAR:KEY=TMXEXAVURG&amp;VAR:QUERY=KEZGX05FVF9JTkMoTFRNLDQxMDk5KUBGRl9ORVRfSU5DKExUTV9TRU1JLDQxMDk5KSk=&amp;WINDOW=FIRST_POP","UP&amp;HEIGHT=450&amp;WIDTH=450&amp;START_MAXIMIZED=FALSE&amp;VAR:CALENDAR=FIVEDAY&amp;VAR:SYMBOL=ALV&amp;VAR:INDEX=0"}</definedName>
    <definedName name="_320__FDSAUDITLINK__" hidden="1">{"fdsup://directions/FAT Viewer?action=UPDATE&amp;creator=factset&amp;DYN_ARGS=TRUE&amp;DOC_NAME=FAT:FQL_AUDITING_CLIENT_TEMPLATE.FAT&amp;display_string=Audit&amp;VAR:KEY=TONCLQPCVI&amp;VAR:QUERY=RkZfRUJJVERBX09QRVIoQ0FMLDIwMTEp&amp;WINDOW=FIRST_POPUP&amp;HEIGHT=450&amp;WIDTH=450&amp;START_MAXIMI","ZED=FALSE&amp;VAR:CALENDAR=FIVEDAY&amp;VAR:SYMBOL=VC&amp;VAR:INDEX=0"}</definedName>
    <definedName name="_321__FDSAUDITLINK__" hidden="1">{"fdsup://directions/FAT Viewer?action=UPDATE&amp;creator=factset&amp;DYN_ARGS=TRUE&amp;DOC_NAME=FAT:FQL_AUDITING_CLIENT_TEMPLATE.FAT&amp;display_string=Audit&amp;VAR:KEY=RCLKVILALO&amp;VAR:QUERY=RkZfRUJJVERBX09QRVIoQ0FMLDIwMTEp&amp;WINDOW=FIRST_POPUP&amp;HEIGHT=450&amp;WIDTH=450&amp;START_MAXIMI","ZED=FALSE&amp;VAR:CALENDAR=FIVEDAY&amp;VAR:SYMBOL=AXL&amp;VAR:INDEX=0"}</definedName>
    <definedName name="_322__FDSAUDITLINK__" hidden="1">{"fdsup://directions/FAT Viewer?action=UPDATE&amp;creator=factset&amp;DYN_ARGS=TRUE&amp;DOC_NAME=FAT:FQL_AUDITING_CLIENT_TEMPLATE.FAT&amp;display_string=Audit&amp;VAR:KEY=LGDILIXMPI&amp;VAR:QUERY=RkZfRUJJVERBX09QRVIoQ0FMLDIwMTEp&amp;WINDOW=FIRST_POPUP&amp;HEIGHT=450&amp;WIDTH=450&amp;START_MAXIMI","ZED=FALSE&amp;VAR:CALENDAR=FIVEDAY&amp;VAR:SYMBOL=DAN&amp;VAR:INDEX=0"}</definedName>
    <definedName name="_323__FDSAUDITLINK__" hidden="1">{"fdsup://directions/FAT Viewer?action=UPDATE&amp;creator=factset&amp;DYN_ARGS=TRUE&amp;DOC_NAME=FAT:FQL_AUDITING_CLIENT_TEMPLATE.FAT&amp;display_string=Audit&amp;VAR:KEY=LEVGHOJGVA&amp;VAR:QUERY=RkZfRUJJVERBX09QRVIoQ0FMLDIwMTEp&amp;WINDOW=FIRST_POPUP&amp;HEIGHT=450&amp;WIDTH=450&amp;START_MAXIMI","ZED=FALSE&amp;VAR:CALENDAR=FIVEDAY&amp;VAR:SYMBOL=255447&amp;VAR:INDEX=0"}</definedName>
    <definedName name="_324__FDSAUDITLINK__" hidden="1">{"fdsup://directions/FAT Viewer?action=UPDATE&amp;creator=factset&amp;DYN_ARGS=TRUE&amp;DOC_NAME=FAT:FQL_AUDITING_CLIENT_TEMPLATE.FAT&amp;display_string=Audit&amp;VAR:KEY=MREHYDEDMH&amp;VAR:QUERY=RkZfRUJJVERBX09QRVIoQ0FMLDIwMTEp&amp;WINDOW=FIRST_POPUP&amp;HEIGHT=450&amp;WIDTH=450&amp;START_MAXIMI","ZED=FALSE&amp;VAR:CALENDAR=FIVEDAY&amp;VAR:SYMBOL=ALV&amp;VAR:INDEX=0"}</definedName>
    <definedName name="_325__FDSAUDITLINK__" hidden="1">{"fdsup://directions/FAT Viewer?action=UPDATE&amp;creator=factset&amp;DYN_ARGS=TRUE&amp;DOC_NAME=FAT:FQL_AUDITING_CLIENT_TEMPLATE.FAT&amp;display_string=Audit&amp;VAR:KEY=MHUPWFAZEP&amp;VAR:QUERY=RkZfRUJJVERBX09QRVIoQ0FMLDIwMTEp&amp;WINDOW=FIRST_POPUP&amp;HEIGHT=450&amp;WIDTH=450&amp;START_MAXIMI","ZED=FALSE&amp;VAR:CALENDAR=FIVEDAY&amp;VAR:SYMBOL=JCI&amp;VAR:INDEX=0"}</definedName>
    <definedName name="_326__FDSAUDITLINK__" hidden="1">{"fdsup://directions/FAT Viewer?action=UPDATE&amp;creator=factset&amp;DYN_ARGS=TRUE&amp;DOC_NAME=FAT:FQL_AUDITING_CLIENT_TEMPLATE.FAT&amp;display_string=Audit&amp;VAR:KEY=KFWPCFORMZ&amp;VAR:QUERY=RkZfRUJJVERBX09QRVIoQ0FMLDIwMTEp&amp;WINDOW=FIRST_POPUP&amp;HEIGHT=450&amp;WIDTH=450&amp;START_MAXIMI","ZED=FALSE&amp;VAR:CALENDAR=FIVEDAY&amp;VAR:SYMBOL=LEA&amp;VAR:INDEX=0"}</definedName>
    <definedName name="_327__FDSAUDITLINK__" hidden="1">{"fdsup://directions/FAT Viewer?action=UPDATE&amp;creator=factset&amp;DYN_ARGS=TRUE&amp;DOC_NAME=FAT:FQL_AUDITING_CLIENT_TEMPLATE.FAT&amp;display_string=Audit&amp;VAR:KEY=GDKZIVIHSL&amp;VAR:QUERY=RkZfRUJJVERBX09QRVIoQ0FMLDIwMTEp&amp;WINDOW=FIRST_POPUP&amp;HEIGHT=450&amp;WIDTH=450&amp;START_MAXIMI","ZED=FALSE&amp;VAR:CALENDAR=FIVEDAY&amp;VAR:SYMBOL=TRW&amp;VAR:INDEX=0"}</definedName>
    <definedName name="_328__FDSAUDITLINK__" hidden="1">{"fdsup://directions/FAT Viewer?action=UPDATE&amp;creator=factset&amp;DYN_ARGS=TRUE&amp;DOC_NAME=FAT:FQL_AUDITING_CLIENT_TEMPLATE.FAT&amp;display_string=Audit&amp;VAR:KEY=GJGFATWLIB&amp;VAR:QUERY=RkZfRUJJVERBX09QRVIoQ0FMLDIwMTEp&amp;WINDOW=FIRST_POPUP&amp;HEIGHT=450&amp;WIDTH=450&amp;START_MAXIMI","ZED=FALSE&amp;VAR:CALENDAR=FIVEDAY&amp;VAR:SYMBOL=FDML&amp;VAR:INDEX=0"}</definedName>
    <definedName name="_329__FDSAUDITLINK__" hidden="1">{"fdsup://directions/FAT Viewer?action=UPDATE&amp;creator=factset&amp;DYN_ARGS=TRUE&amp;DOC_NAME=FAT:FQL_AUDITING_CLIENT_TEMPLATE.FAT&amp;display_string=Audit&amp;VAR:KEY=KZSVOJMZAP&amp;VAR:QUERY=RkZfRUJJVERBX09QRVIoQ0FMLDIwMTEp&amp;WINDOW=FIRST_POPUP&amp;HEIGHT=450&amp;WIDTH=450&amp;START_MAXIMI","ZED=FALSE&amp;VAR:CALENDAR=FIVEDAY&amp;VAR:SYMBOL=TEN&amp;VAR:INDEX=0"}</definedName>
    <definedName name="_33__FDSAUDITLINK__" hidden="1">{"fdsup://directions/FAT Viewer?action=UPDATE&amp;creator=factset&amp;DYN_ARGS=TRUE&amp;DOC_NAME=FAT:FQL_AUDITING_CLIENT_TEMPLATE.FAT&amp;display_string=Audit&amp;VAR:KEY=FULWVCVCXM&amp;VAR:QUERY=KEZGX05FVF9JTkMoTFRNLDQxMDk5KUBGRl9ORVRfSU5DKExUTV9TRU1JLDQxMDk5KSk=&amp;WINDOW=FIRST_POP","UP&amp;HEIGHT=450&amp;WIDTH=450&amp;START_MAXIMIZED=FALSE&amp;VAR:CALENDAR=FIVEDAY&amp;VAR:SYMBOL=JCI&amp;VAR:INDEX=0"}</definedName>
    <definedName name="_330__FDSAUDITLINK__" hidden="1">{"fdsup://directions/FAT Viewer?action=UPDATE&amp;creator=factset&amp;DYN_ARGS=TRUE&amp;DOC_NAME=FAT:FQL_AUDITING_CLIENT_TEMPLATE.FAT&amp;display_string=Audit&amp;VAR:KEY=CPYBWBELOT&amp;VAR:QUERY=RkZfRUJJVERBX09QRVIoQ0FMLDIwMTEp&amp;WINDOW=FIRST_POPUP&amp;HEIGHT=450&amp;WIDTH=450&amp;START_MAXIMI","ZED=FALSE&amp;VAR:CALENDAR=FIVEDAY&amp;VAR:SYMBOL=BWA&amp;VAR:INDEX=0"}</definedName>
    <definedName name="_331__FDSAUDITLINK__" hidden="1">{"fdsup://directions/FAT Viewer?action=UPDATE&amp;creator=factset&amp;DYN_ARGS=TRUE&amp;DOC_NAME=FAT:FQL_AUDITING_CLIENT_TEMPLATE.FAT&amp;display_string=Audit&amp;VAR:KEY=PYDUFYTKZK&amp;VAR:QUERY=RkZfRUJJVERBX09QRVIoQ0FMLDIwMTEp&amp;WINDOW=FIRST_POPUP&amp;HEIGHT=450&amp;WIDTH=450&amp;START_MAXIMI","ZED=FALSE&amp;VAR:CALENDAR=FIVEDAY&amp;VAR:SYMBOL=SRI&amp;VAR:INDEX=0"}</definedName>
    <definedName name="_332__FDSAUDITLINK__" hidden="1">{"fdsup://directions/FAT Viewer?action=UPDATE&amp;creator=factset&amp;DYN_ARGS=TRUE&amp;DOC_NAME=FAT:FQL_AUDITING_CLIENT_TEMPLATE.FAT&amp;display_string=Audit&amp;VAR:KEY=SNEHMZGHWL&amp;VAR:QUERY=RkZfRUJJVERBX09QRVIoQ0FMLDIwMTEp&amp;WINDOW=FIRST_POPUP&amp;HEIGHT=450&amp;WIDTH=450&amp;START_MAXIMI","ZED=FALSE&amp;VAR:CALENDAR=FIVEDAY&amp;VAR:SYMBOL=713283&amp;VAR:INDEX=0"}</definedName>
    <definedName name="_333__FDSAUDITLINK__" hidden="1">{"fdsup://directions/FAT Viewer?action=UPDATE&amp;creator=factset&amp;DYN_ARGS=TRUE&amp;DOC_NAME=FAT:FQL_AUDITING_CLIENT_TEMPLATE.FAT&amp;display_string=Audit&amp;VAR:KEY=DGVEJSTQTU&amp;VAR:QUERY=RkZfRUJJVERBX09QRVIoQ0FMLDIwMTEp&amp;WINDOW=FIRST_POPUP&amp;HEIGHT=450&amp;WIDTH=450&amp;START_MAXIMI","ZED=FALSE&amp;VAR:CALENDAR=FIVEDAY&amp;VAR:SYMBOL=642872&amp;VAR:INDEX=0"}</definedName>
    <definedName name="_334__FDSAUDITLINK__" hidden="1">{"fdsup://directions/FAT Viewer?action=UPDATE&amp;creator=factset&amp;DYN_ARGS=TRUE&amp;DOC_NAME=FAT:FQL_AUDITING_CLIENT_TEMPLATE.FAT&amp;display_string=Audit&amp;VAR:KEY=GVKPEHSTWF&amp;VAR:QUERY=RkZfRUJJVERBX09QRVIoQ0FMLDIwMTEp&amp;WINDOW=FIRST_POPUP&amp;HEIGHT=450&amp;WIDTH=450&amp;START_MAXIMI","ZED=FALSE&amp;VAR:CALENDAR=FIVEDAY&amp;VAR:SYMBOL=577325&amp;VAR:INDEX=0"}</definedName>
    <definedName name="_335__FDSAUDITLINK__" hidden="1">{"fdsup://directions/FAT Viewer?action=UPDATE&amp;creator=factset&amp;DYN_ARGS=TRUE&amp;DOC_NAME=FAT:FQL_AUDITING_CLIENT_TEMPLATE.FAT&amp;display_string=Audit&amp;VAR:KEY=ZKPEZCNODQ&amp;VAR:QUERY=RkZfRUJJVERBX09QRVIoQ0FMLDIwMTEp&amp;WINDOW=FIRST_POPUP&amp;HEIGHT=450&amp;WIDTH=450&amp;START_MAXIMI","ZED=FALSE&amp;VAR:CALENDAR=FIVEDAY&amp;VAR:SYMBOL=MOLX&amp;VAR:INDEX=0"}</definedName>
    <definedName name="_336__FDSAUDITLINK__" hidden="1">{"fdsup://directions/FAT Viewer?action=UPDATE&amp;creator=factset&amp;DYN_ARGS=TRUE&amp;DOC_NAME=FAT:FQL_AUDITING_CLIENT_TEMPLATE.FAT&amp;display_string=Audit&amp;VAR:KEY=NIVQZARKFU&amp;VAR:QUERY=RkZfRUJJVERBX09QRVIoQ0FMLDIwMTEp&amp;WINDOW=FIRST_POPUP&amp;HEIGHT=450&amp;WIDTH=450&amp;START_MAXIMI","ZED=FALSE&amp;VAR:CALENDAR=FIVEDAY&amp;VAR:SYMBOL=TEL&amp;VAR:INDEX=0"}</definedName>
    <definedName name="_337__FDSAUDITLINK__" hidden="1">{"fdsup://directions/FAT Viewer?action=UPDATE&amp;creator=factset&amp;DYN_ARGS=TRUE&amp;DOC_NAME=FAT:FQL_AUDITING_CLIENT_TEMPLATE.FAT&amp;display_string=Audit&amp;VAR:KEY=PEJUZGBMDW&amp;VAR:QUERY=RkZfRUJJVERBX09QRVIoQ0FMLDIwMTEp&amp;WINDOW=FIRST_POPUP&amp;HEIGHT=450&amp;WIDTH=450&amp;START_MAXIMI","ZED=FALSE&amp;VAR:CALENDAR=FIVEDAY&amp;VAR:SYMBOL=685870&amp;VAR:INDEX=0"}</definedName>
    <definedName name="_338__FDSAUDITLINK__" hidden="1">{"fdsup://directions/FAT Viewer?action=UPDATE&amp;creator=factset&amp;DYN_ARGS=TRUE&amp;DOC_NAME=FAT:FQL_AUDITING_CLIENT_TEMPLATE.FAT&amp;display_string=Audit&amp;VAR:KEY=MTKHOVQDCX&amp;VAR:QUERY=RkZfRUJJVERBX09QRVIoQ0FMLDIwMTEp&amp;WINDOW=FIRST_POPUP&amp;HEIGHT=450&amp;WIDTH=450&amp;START_MAXIMI","ZED=FALSE&amp;VAR:CALENDAR=FIVEDAY&amp;VAR:SYMBOL=APH&amp;VAR:INDEX=0"}</definedName>
    <definedName name="_339__FDSAUDITLINK__" hidden="1">{"fdsup://directions/FAT Viewer?action=UPDATE&amp;creator=factset&amp;DYN_ARGS=TRUE&amp;DOC_NAME=FAT:FQL_AUDITING_CLIENT_TEMPLATE.FAT&amp;display_string=Audit&amp;VAR:KEY=UHIPGPAXOP&amp;VAR:QUERY=RkZfRUJJVERBX09QRVIoQ0FMLDIwMTEp&amp;WINDOW=FIRST_POPUP&amp;HEIGHT=450&amp;WIDTH=450&amp;START_MAXIMI","ZED=FALSE&amp;VAR:CALENDAR=FIVEDAY&amp;VAR:SYMBOL=VC&amp;VAR:INDEX=0"}</definedName>
    <definedName name="_34__FDSAUDITLINK__" hidden="1">{"fdsup://directions/FAT Viewer?action=UPDATE&amp;creator=factset&amp;DYN_ARGS=TRUE&amp;DOC_NAME=FAT:FQL_AUDITING_CLIENT_TEMPLATE.FAT&amp;display_string=Audit&amp;VAR:KEY=NSDCXKJYDW&amp;VAR:QUERY=KEZGX05FVF9JTkMoTFRNLDQxMDk5KUBGRl9ORVRfSU5DKExUTV9TRU1JLDQxMDk5KSk=&amp;WINDOW=FIRST_POP","UP&amp;HEIGHT=450&amp;WIDTH=450&amp;START_MAXIMIZED=FALSE&amp;VAR:CALENDAR=FIVEDAY&amp;VAR:SYMBOL=LEA&amp;VAR:INDEX=0"}</definedName>
    <definedName name="_340__FDSAUDITLINK__" hidden="1">{"fdsup://directions/FAT Viewer?action=UPDATE&amp;creator=factset&amp;DYN_ARGS=TRUE&amp;DOC_NAME=FAT:FQL_AUDITING_CLIENT_TEMPLATE.FAT&amp;display_string=Audit&amp;VAR:KEY=YNMDGRWRCF&amp;VAR:QUERY=RkZfRUJJVERBX09QRVIoQ0FMLDIwMTEp&amp;WINDOW=FIRST_POPUP&amp;HEIGHT=450&amp;WIDTH=450&amp;START_MAXIMI","ZED=FALSE&amp;VAR:CALENDAR=FIVEDAY&amp;VAR:SYMBOL=AXL&amp;VAR:INDEX=0"}</definedName>
    <definedName name="_341__FDSAUDITLINK__" hidden="1">{"fdsup://directions/FAT Viewer?action=UPDATE&amp;creator=factset&amp;DYN_ARGS=TRUE&amp;DOC_NAME=FAT:FQL_AUDITING_CLIENT_TEMPLATE.FAT&amp;display_string=Audit&amp;VAR:KEY=SBKFWVQVIJ&amp;VAR:QUERY=RkZfRUJJVERBX09QRVIoQ0FMLDIwMTEp&amp;WINDOW=FIRST_POPUP&amp;HEIGHT=450&amp;WIDTH=450&amp;START_MAXIMI","ZED=FALSE&amp;VAR:CALENDAR=FIVEDAY&amp;VAR:SYMBOL=DAN&amp;VAR:INDEX=0"}</definedName>
    <definedName name="_342__FDSAUDITLINK__" hidden="1">{"fdsup://directions/FAT Viewer?action=UPDATE&amp;creator=factset&amp;DYN_ARGS=TRUE&amp;DOC_NAME=FAT:FQL_AUDITING_CLIENT_TEMPLATE.FAT&amp;display_string=Audit&amp;VAR:KEY=EBONKRQZGV&amp;VAR:QUERY=RkZfRUJJVERBX09QRVIoQ0FMLDIwMTEp&amp;WINDOW=FIRST_POPUP&amp;HEIGHT=450&amp;WIDTH=450&amp;START_MAXIMI","ZED=FALSE&amp;VAR:CALENDAR=FIVEDAY&amp;VAR:SYMBOL=255447&amp;VAR:INDEX=0"}</definedName>
    <definedName name="_343__FDSAUDITLINK__" hidden="1">{"fdsup://directions/FAT Viewer?action=UPDATE&amp;creator=factset&amp;DYN_ARGS=TRUE&amp;DOC_NAME=FAT:FQL_AUDITING_CLIENT_TEMPLATE.FAT&amp;display_string=Audit&amp;VAR:KEY=JONEBULMDY&amp;VAR:QUERY=RkZfRUJJVERBX09QRVIoQ0FMLDIwMTEp&amp;WINDOW=FIRST_POPUP&amp;HEIGHT=450&amp;WIDTH=450&amp;START_MAXIMI","ZED=FALSE&amp;VAR:CALENDAR=FIVEDAY&amp;VAR:SYMBOL=ALV&amp;VAR:INDEX=0"}</definedName>
    <definedName name="_344__FDSAUDITLINK__" hidden="1">{"fdsup://directions/FAT Viewer?action=UPDATE&amp;creator=factset&amp;DYN_ARGS=TRUE&amp;DOC_NAME=FAT:FQL_AUDITING_CLIENT_TEMPLATE.FAT&amp;display_string=Audit&amp;VAR:KEY=BIJQDIPSXQ&amp;VAR:QUERY=RkZfRUJJVERBX09QRVIoQ0FMLDIwMTEp&amp;WINDOW=FIRST_POPUP&amp;HEIGHT=450&amp;WIDTH=450&amp;START_MAXIMI","ZED=FALSE&amp;VAR:CALENDAR=FIVEDAY&amp;VAR:SYMBOL=JCI&amp;VAR:INDEX=0"}</definedName>
    <definedName name="_345__FDSAUDITLINK__" hidden="1">{"fdsup://directions/FAT Viewer?action=UPDATE&amp;creator=factset&amp;DYN_ARGS=TRUE&amp;DOC_NAME=FAT:FQL_AUDITING_CLIENT_TEMPLATE.FAT&amp;display_string=Audit&amp;VAR:KEY=VIDOZENEBQ&amp;VAR:QUERY=RkZfRUJJVERBX09QRVIoQ0FMLDIwMTEp&amp;WINDOW=FIRST_POPUP&amp;HEIGHT=450&amp;WIDTH=450&amp;START_MAXIMI","ZED=FALSE&amp;VAR:CALENDAR=FIVEDAY&amp;VAR:SYMBOL=LEA&amp;VAR:INDEX=0"}</definedName>
    <definedName name="_346__FDSAUDITLINK__" hidden="1">{"fdsup://directions/FAT Viewer?action=UPDATE&amp;creator=factset&amp;DYN_ARGS=TRUE&amp;DOC_NAME=FAT:FQL_AUDITING_CLIENT_TEMPLATE.FAT&amp;display_string=Audit&amp;VAR:KEY=LQVGHSJILS&amp;VAR:QUERY=RkZfRUJJVERBX09QRVIoQ0FMLDIwMTEp&amp;WINDOW=FIRST_POPUP&amp;HEIGHT=450&amp;WIDTH=450&amp;START_MAXIMI","ZED=FALSE&amp;VAR:CALENDAR=FIVEDAY&amp;VAR:SYMBOL=TRW&amp;VAR:INDEX=0"}</definedName>
    <definedName name="_347__FDSAUDITLINK__" hidden="1">{"fdsup://directions/FAT Viewer?action=UPDATE&amp;creator=factset&amp;DYN_ARGS=TRUE&amp;DOC_NAME=FAT:FQL_AUDITING_CLIENT_TEMPLATE.FAT&amp;display_string=Audit&amp;VAR:KEY=BIJKVUHYRC&amp;VAR:QUERY=RkZfRUJJVERBX09QRVIoQ0FMLDIwMTEp&amp;WINDOW=FIRST_POPUP&amp;HEIGHT=450&amp;WIDTH=450&amp;START_MAXIMI","ZED=FALSE&amp;VAR:CALENDAR=FIVEDAY&amp;VAR:SYMBOL=FDML&amp;VAR:INDEX=0"}</definedName>
    <definedName name="_348__FDSAUDITLINK__" hidden="1">{"fdsup://directions/FAT Viewer?action=UPDATE&amp;creator=factset&amp;DYN_ARGS=TRUE&amp;DOC_NAME=FAT:FQL_AUDITING_CLIENT_TEMPLATE.FAT&amp;display_string=Audit&amp;VAR:KEY=JOFUXYTAZW&amp;VAR:QUERY=RkZfRUJJVERBX09QRVIoQ0FMLDIwMTEp&amp;WINDOW=FIRST_POPUP&amp;HEIGHT=450&amp;WIDTH=450&amp;START_MAXIMI","ZED=FALSE&amp;VAR:CALENDAR=FIVEDAY&amp;VAR:SYMBOL=TEN&amp;VAR:INDEX=0"}</definedName>
    <definedName name="_349__FDSAUDITLINK__" hidden="1">{"fdsup://directions/FAT Viewer?action=UPDATE&amp;creator=factset&amp;DYN_ARGS=TRUE&amp;DOC_NAME=FAT:FQL_AUDITING_CLIENT_TEMPLATE.FAT&amp;display_string=Audit&amp;VAR:KEY=JKJKDKHEHI&amp;VAR:QUERY=RkZfRUJJVERBX09QRVIoQ0FMLDIwMTEp&amp;WINDOW=FIRST_POPUP&amp;HEIGHT=450&amp;WIDTH=450&amp;START_MAXIMI","ZED=FALSE&amp;VAR:CALENDAR=FIVEDAY&amp;VAR:SYMBOL=BWA&amp;VAR:INDEX=0"}</definedName>
    <definedName name="_35__FDSAUDITLINK__" hidden="1">{"fdsup://directions/FAT Viewer?action=UPDATE&amp;creator=factset&amp;DYN_ARGS=TRUE&amp;DOC_NAME=FAT:FQL_AUDITING_CLIENT_TEMPLATE.FAT&amp;display_string=Audit&amp;VAR:KEY=JKJODIPCPA&amp;VAR:QUERY=KEZGX05FVF9JTkMoTFRNLDQxMDk5KUBGRl9ORVRfSU5DKExUTV9TRU1JLDQxMDk5KSk=&amp;WINDOW=FIRST_POP","UP&amp;HEIGHT=450&amp;WIDTH=450&amp;START_MAXIMIZED=FALSE&amp;VAR:CALENDAR=FIVEDAY&amp;VAR:SYMBOL=TRW&amp;VAR:INDEX=0"}</definedName>
    <definedName name="_350__FDSAUDITLINK__" hidden="1">{"fdsup://directions/FAT Viewer?action=UPDATE&amp;creator=factset&amp;DYN_ARGS=TRUE&amp;DOC_NAME=FAT:FQL_AUDITING_CLIENT_TEMPLATE.FAT&amp;display_string=Audit&amp;VAR:KEY=PURITKVQHI&amp;VAR:QUERY=RkZfRUJJVERBX09QRVIoQ0FMLDIwMTAp&amp;WINDOW=FIRST_POPUP&amp;HEIGHT=450&amp;WIDTH=450&amp;START_MAXIMI","ZED=FALSE&amp;VAR:CALENDAR=FIVEDAY&amp;VAR:SYMBOL=SRI&amp;VAR:INDEX=0"}</definedName>
    <definedName name="_351__FDSAUDITLINK__" hidden="1">{"fdsup://directions/FAT Viewer?action=UPDATE&amp;creator=factset&amp;DYN_ARGS=TRUE&amp;DOC_NAME=FAT:FQL_AUDITING_CLIENT_TEMPLATE.FAT&amp;display_string=Audit&amp;VAR:KEY=KTUNUVEFUJ&amp;VAR:QUERY=RkZfRUJJVERBX09QRVIoQ0FMLDIwMTAp&amp;WINDOW=FIRST_POPUP&amp;HEIGHT=450&amp;WIDTH=450&amp;START_MAXIMI","ZED=FALSE&amp;VAR:CALENDAR=FIVEDAY&amp;VAR:SYMBOL=713283&amp;VAR:INDEX=0"}</definedName>
    <definedName name="_352__FDSAUDITLINK__" hidden="1">{"fdsup://directions/FAT Viewer?action=UPDATE&amp;creator=factset&amp;DYN_ARGS=TRUE&amp;DOC_NAME=FAT:FQL_AUDITING_CLIENT_TEMPLATE.FAT&amp;display_string=Audit&amp;VAR:KEY=TQRIJEBWVC&amp;VAR:QUERY=RkZfRUJJVERBX09QRVIoQ0FMLDIwMTAp&amp;WINDOW=FIRST_POPUP&amp;HEIGHT=450&amp;WIDTH=450&amp;START_MAXIMI","ZED=FALSE&amp;VAR:CALENDAR=FIVEDAY&amp;VAR:SYMBOL=642872&amp;VAR:INDEX=0"}</definedName>
    <definedName name="_353__FDSAUDITLINK__" hidden="1">{"fdsup://directions/FAT Viewer?action=UPDATE&amp;creator=factset&amp;DYN_ARGS=TRUE&amp;DOC_NAME=FAT:FQL_AUDITING_CLIENT_TEMPLATE.FAT&amp;display_string=Audit&amp;VAR:KEY=QPUPMHYXQJ&amp;VAR:QUERY=RkZfRUJJVERBX09QRVIoQ0FMLDIwMTAp&amp;WINDOW=FIRST_POPUP&amp;HEIGHT=450&amp;WIDTH=450&amp;START_MAXIMI","ZED=FALSE&amp;VAR:CALENDAR=FIVEDAY&amp;VAR:SYMBOL=577325&amp;VAR:INDEX=0"}</definedName>
    <definedName name="_354__FDSAUDITLINK__" hidden="1">{"fdsup://directions/FAT Viewer?action=UPDATE&amp;creator=factset&amp;DYN_ARGS=TRUE&amp;DOC_NAME=FAT:FQL_AUDITING_CLIENT_TEMPLATE.FAT&amp;display_string=Audit&amp;VAR:KEY=DCFMDOLELG&amp;VAR:QUERY=RkZfRUJJVERBX09QRVIoQ0FMLDIwMTAp&amp;WINDOW=FIRST_POPUP&amp;HEIGHT=450&amp;WIDTH=450&amp;START_MAXIMI","ZED=FALSE&amp;VAR:CALENDAR=FIVEDAY&amp;VAR:SYMBOL=MOLX&amp;VAR:INDEX=0"}</definedName>
    <definedName name="_355__FDSAUDITLINK__" hidden="1">{"fdsup://directions/FAT Viewer?action=UPDATE&amp;creator=factset&amp;DYN_ARGS=TRUE&amp;DOC_NAME=FAT:FQL_AUDITING_CLIENT_TEMPLATE.FAT&amp;display_string=Audit&amp;VAR:KEY=XWXYZORGRE&amp;VAR:QUERY=RkZfRUJJVERBX09QRVIoQ0FMLDIwMTAp&amp;WINDOW=FIRST_POPUP&amp;HEIGHT=450&amp;WIDTH=450&amp;START_MAXIMI","ZED=FALSE&amp;VAR:CALENDAR=FIVEDAY&amp;VAR:SYMBOL=TEL&amp;VAR:INDEX=0"}</definedName>
    <definedName name="_356__FDSAUDITLINK__" hidden="1">{"fdsup://directions/FAT Viewer?action=UPDATE&amp;creator=factset&amp;DYN_ARGS=TRUE&amp;DOC_NAME=FAT:FQL_AUDITING_CLIENT_TEMPLATE.FAT&amp;display_string=Audit&amp;VAR:KEY=LKNMBSLIZI&amp;VAR:QUERY=RkZfRUJJVERBX09QRVIoQ0FMLDIwMTAp&amp;WINDOW=FIRST_POPUP&amp;HEIGHT=450&amp;WIDTH=450&amp;START_MAXIMI","ZED=FALSE&amp;VAR:CALENDAR=FIVEDAY&amp;VAR:SYMBOL=685870&amp;VAR:INDEX=0"}</definedName>
    <definedName name="_357__FDSAUDITLINK__" hidden="1">{"fdsup://directions/FAT Viewer?action=UPDATE&amp;creator=factset&amp;DYN_ARGS=TRUE&amp;DOC_NAME=FAT:FQL_AUDITING_CLIENT_TEMPLATE.FAT&amp;display_string=Audit&amp;VAR:KEY=GRGHONINEN&amp;VAR:QUERY=RkZfRUJJVERBX09QRVIoQ0FMLDIwMTAp&amp;WINDOW=FIRST_POPUP&amp;HEIGHT=450&amp;WIDTH=450&amp;START_MAXIMI","ZED=FALSE&amp;VAR:CALENDAR=FIVEDAY&amp;VAR:SYMBOL=APH&amp;VAR:INDEX=0"}</definedName>
    <definedName name="_358__FDSAUDITLINK__" hidden="1">{"fdsup://directions/FAT Viewer?action=UPDATE&amp;creator=factset&amp;DYN_ARGS=TRUE&amp;DOC_NAME=FAT:FQL_AUDITING_CLIENT_TEMPLATE.FAT&amp;display_string=Audit&amp;VAR:KEY=WDGTATMFEN&amp;VAR:QUERY=RkZfRUJJVERBX09QRVIoQ0FMLDIwMTAp&amp;WINDOW=FIRST_POPUP&amp;HEIGHT=450&amp;WIDTH=450&amp;START_MAXIMI","ZED=FALSE&amp;VAR:CALENDAR=FIVEDAY&amp;VAR:SYMBOL=VC&amp;VAR:INDEX=0"}</definedName>
    <definedName name="_359__FDSAUDITLINK__" hidden="1">{"fdsup://directions/FAT Viewer?action=UPDATE&amp;creator=factset&amp;DYN_ARGS=TRUE&amp;DOC_NAME=FAT:FQL_AUDITING_CLIENT_TEMPLATE.FAT&amp;display_string=Audit&amp;VAR:KEY=OXKNKZQHAN&amp;VAR:QUERY=RkZfRUJJVERBX09QRVIoQ0FMLDIwMTAp&amp;WINDOW=FIRST_POPUP&amp;HEIGHT=450&amp;WIDTH=450&amp;START_MAXIMI","ZED=FALSE&amp;VAR:CALENDAR=FIVEDAY&amp;VAR:SYMBOL=AXL&amp;VAR:INDEX=0"}</definedName>
    <definedName name="_36__FDSAUDITLINK__" hidden="1">{"fdsup://directions/FAT Viewer?action=UPDATE&amp;creator=factset&amp;DYN_ARGS=TRUE&amp;DOC_NAME=FAT:FQL_AUDITING_CLIENT_TEMPLATE.FAT&amp;display_string=Audit&amp;VAR:KEY=NYDAPOZURM&amp;VAR:QUERY=KEZGX05FVF9JTkMoTFRNLDQxMDk5KUBGRl9ORVRfSU5DKExUTV9TRU1JLDQxMDk5KSk=&amp;WINDOW=FIRST_POP","UP&amp;HEIGHT=450&amp;WIDTH=450&amp;START_MAXIMIZED=FALSE&amp;VAR:CALENDAR=FIVEDAY&amp;VAR:SYMBOL=FDML&amp;VAR:INDEX=0"}</definedName>
    <definedName name="_360__FDSAUDITLINK__" hidden="1">{"fdsup://directions/FAT Viewer?action=UPDATE&amp;creator=factset&amp;DYN_ARGS=TRUE&amp;DOC_NAME=FAT:FQL_AUDITING_CLIENT_TEMPLATE.FAT&amp;display_string=Audit&amp;VAR:KEY=WFAFCNEJUT&amp;VAR:QUERY=RkZfRUJJVERBX09QRVIoQ0FMLDIwMTAp&amp;WINDOW=FIRST_POPUP&amp;HEIGHT=450&amp;WIDTH=450&amp;START_MAXIMI","ZED=FALSE&amp;VAR:CALENDAR=FIVEDAY&amp;VAR:SYMBOL=DAN&amp;VAR:INDEX=0"}</definedName>
    <definedName name="_361__FDSAUDITLINK__" hidden="1">{"fdsup://directions/FAT Viewer?action=UPDATE&amp;creator=factset&amp;DYN_ARGS=TRUE&amp;DOC_NAME=FAT:FQL_AUDITING_CLIENT_TEMPLATE.FAT&amp;display_string=Audit&amp;VAR:KEY=IJQZIZIXSR&amp;VAR:QUERY=RkZfRUJJVERBX09QRVIoQ0FMLDIwMTAp&amp;WINDOW=FIRST_POPUP&amp;HEIGHT=450&amp;WIDTH=450&amp;START_MAXIMI","ZED=FALSE&amp;VAR:CALENDAR=FIVEDAY&amp;VAR:SYMBOL=255447&amp;VAR:INDEX=0"}</definedName>
    <definedName name="_362__FDSAUDITLINK__" hidden="1">{"fdsup://directions/FAT Viewer?action=UPDATE&amp;creator=factset&amp;DYN_ARGS=TRUE&amp;DOC_NAME=FAT:FQL_AUDITING_CLIENT_TEMPLATE.FAT&amp;display_string=Audit&amp;VAR:KEY=FURWHOJCBU&amp;VAR:QUERY=RkZfRUJJVERBX09QRVIoQ0FMLDIwMTAp&amp;WINDOW=FIRST_POPUP&amp;HEIGHT=450&amp;WIDTH=450&amp;START_MAXIMI","ZED=FALSE&amp;VAR:CALENDAR=FIVEDAY&amp;VAR:SYMBOL=ALV&amp;VAR:INDEX=0"}</definedName>
    <definedName name="_363__FDSAUDITLINK__" hidden="1">{"fdsup://directions/FAT Viewer?action=UPDATE&amp;creator=factset&amp;DYN_ARGS=TRUE&amp;DOC_NAME=FAT:FQL_AUDITING_CLIENT_TEMPLATE.FAT&amp;display_string=Audit&amp;VAR:KEY=ZILCPQZERA&amp;VAR:QUERY=RkZfRUJJVERBX09QRVIoQ0FMLDIwMTAp&amp;WINDOW=FIRST_POPUP&amp;HEIGHT=450&amp;WIDTH=450&amp;START_MAXIMI","ZED=FALSE&amp;VAR:CALENDAR=FIVEDAY&amp;VAR:SYMBOL=JCI&amp;VAR:INDEX=0"}</definedName>
    <definedName name="_364__FDSAUDITLINK__" hidden="1">{"fdsup://directions/FAT Viewer?action=UPDATE&amp;creator=factset&amp;DYN_ARGS=TRUE&amp;DOC_NAME=FAT:FQL_AUDITING_CLIENT_TEMPLATE.FAT&amp;display_string=Audit&amp;VAR:KEY=JCXIDODGNO&amp;VAR:QUERY=RkZfRUJJVERBX09QRVIoQ0FMLDIwMTAp&amp;WINDOW=FIRST_POPUP&amp;HEIGHT=450&amp;WIDTH=450&amp;START_MAXIMI","ZED=FALSE&amp;VAR:CALENDAR=FIVEDAY&amp;VAR:SYMBOL=LEA&amp;VAR:INDEX=0"}</definedName>
    <definedName name="_365__FDSAUDITLINK__" hidden="1">{"fdsup://directions/FAT Viewer?action=UPDATE&amp;creator=factset&amp;DYN_ARGS=TRUE&amp;DOC_NAME=FAT:FQL_AUDITING_CLIENT_TEMPLATE.FAT&amp;display_string=Audit&amp;VAR:KEY=NGNMVQLIRW&amp;VAR:QUERY=RkZfRUJJVERBX09QRVIoQ0FMLDIwMTAp&amp;WINDOW=FIRST_POPUP&amp;HEIGHT=450&amp;WIDTH=450&amp;START_MAXIMI","ZED=FALSE&amp;VAR:CALENDAR=FIVEDAY&amp;VAR:SYMBOL=TRW&amp;VAR:INDEX=0"}</definedName>
    <definedName name="_366__FDSAUDITLINK__" hidden="1">{"fdsup://directions/FAT Viewer?action=UPDATE&amp;creator=factset&amp;DYN_ARGS=TRUE&amp;DOC_NAME=FAT:FQL_AUDITING_CLIENT_TEMPLATE.FAT&amp;display_string=Audit&amp;VAR:KEY=XOFUJSPOJQ&amp;VAR:QUERY=RkZfRUJJVERBX09QRVIoQ0FMLDIwMTAp&amp;WINDOW=FIRST_POPUP&amp;HEIGHT=450&amp;WIDTH=450&amp;START_MAXIMI","ZED=FALSE&amp;VAR:CALENDAR=FIVEDAY&amp;VAR:SYMBOL=FDML&amp;VAR:INDEX=0"}</definedName>
    <definedName name="_367__FDSAUDITLINK__" hidden="1">{"fdsup://directions/FAT Viewer?action=UPDATE&amp;creator=factset&amp;DYN_ARGS=TRUE&amp;DOC_NAME=FAT:FQL_AUDITING_CLIENT_TEMPLATE.FAT&amp;display_string=Audit&amp;VAR:KEY=BOPINARCFE&amp;VAR:QUERY=RkZfRUJJVERBX09QRVIoQ0FMLDIwMTAp&amp;WINDOW=FIRST_POPUP&amp;HEIGHT=450&amp;WIDTH=450&amp;START_MAXIMI","ZED=FALSE&amp;VAR:CALENDAR=FIVEDAY&amp;VAR:SYMBOL=TEN&amp;VAR:INDEX=0"}</definedName>
    <definedName name="_368__FDSAUDITLINK__" hidden="1">{"fdsup://directions/FAT Viewer?action=UPDATE&amp;creator=factset&amp;DYN_ARGS=TRUE&amp;DOC_NAME=FAT:FQL_AUDITING_CLIENT_TEMPLATE.FAT&amp;display_string=Audit&amp;VAR:KEY=VEXOJMDARS&amp;VAR:QUERY=RkZfRUJJVERBX09QRVIoQ0FMLDIwMTAp&amp;WINDOW=FIRST_POPUP&amp;HEIGHT=450&amp;WIDTH=450&amp;START_MAXIMI","ZED=FALSE&amp;VAR:CALENDAR=FIVEDAY&amp;VAR:SYMBOL=BWA&amp;VAR:INDEX=0"}</definedName>
    <definedName name="_369__FDSAUDITLINK__" hidden="1">{"fdsup://directions/FAT Viewer?action=UPDATE&amp;creator=factset&amp;DYN_ARGS=TRUE&amp;DOC_NAME=FAT:FQL_AUDITING_CLIENT_TEMPLATE.FAT&amp;display_string=Audit&amp;VAR:KEY=PGHUBWDKXW&amp;VAR:QUERY=RkZfRUJJVERBX09QRVIoQ0FMLDIwMDkp&amp;WINDOW=FIRST_POPUP&amp;HEIGHT=450&amp;WIDTH=450&amp;START_MAXIMI","ZED=FALSE&amp;VAR:CALENDAR=FIVEDAY&amp;VAR:SYMBOL=SRI&amp;VAR:INDEX=0"}</definedName>
    <definedName name="_37__FDSAUDITLINK__" hidden="1">{"fdsup://directions/FAT Viewer?action=UPDATE&amp;creator=factset&amp;DYN_ARGS=TRUE&amp;DOC_NAME=FAT:FQL_AUDITING_CLIENT_TEMPLATE.FAT&amp;display_string=Audit&amp;VAR:KEY=FYZABSHUPU&amp;VAR:QUERY=KEZGX05FVF9JTkMoTFRNLDQxMDk5KUBGRl9ORVRfSU5DKExUTV9TRU1JLDQxMDk5KSk=&amp;WINDOW=FIRST_POP","UP&amp;HEIGHT=450&amp;WIDTH=450&amp;START_MAXIMIZED=FALSE&amp;VAR:CALENDAR=FIVEDAY&amp;VAR:SYMBOL=TEN&amp;VAR:INDEX=0"}</definedName>
    <definedName name="_370__FDSAUDITLINK__" hidden="1">{"fdsup://directions/FAT Viewer?action=UPDATE&amp;creator=factset&amp;DYN_ARGS=TRUE&amp;DOC_NAME=FAT:FQL_AUDITING_CLIENT_TEMPLATE.FAT&amp;display_string=Audit&amp;VAR:KEY=YJUFOVIDKT&amp;VAR:QUERY=RkZfRUJJVERBX09QRVIoQ0FMLDIwMDkp&amp;WINDOW=FIRST_POPUP&amp;HEIGHT=450&amp;WIDTH=450&amp;START_MAXIMI","ZED=FALSE&amp;VAR:CALENDAR=FIVEDAY&amp;VAR:SYMBOL=713283&amp;VAR:INDEX=0"}</definedName>
    <definedName name="_371__FDSAUDITLINK__" hidden="1">{"fdsup://directions/FAT Viewer?action=UPDATE&amp;creator=factset&amp;DYN_ARGS=TRUE&amp;DOC_NAME=FAT:FQL_AUDITING_CLIENT_TEMPLATE.FAT&amp;display_string=Audit&amp;VAR:KEY=VOZGFAZQVO&amp;VAR:QUERY=RkZfRUJJVERBX09QRVIoQ0FMLDIwMDkp&amp;WINDOW=FIRST_POPUP&amp;HEIGHT=450&amp;WIDTH=450&amp;START_MAXIMI","ZED=FALSE&amp;VAR:CALENDAR=FIVEDAY&amp;VAR:SYMBOL=642872&amp;VAR:INDEX=0"}</definedName>
    <definedName name="_372__FDSAUDITLINK__" hidden="1">{"fdsup://directions/FAT Viewer?action=UPDATE&amp;creator=factset&amp;DYN_ARGS=TRUE&amp;DOC_NAME=FAT:FQL_AUDITING_CLIENT_TEMPLATE.FAT&amp;display_string=Audit&amp;VAR:KEY=SBILEVQVWH&amp;VAR:QUERY=RkZfRUJJVERBX09QRVIoQ0FMLDIwMDkp&amp;WINDOW=FIRST_POPUP&amp;HEIGHT=450&amp;WIDTH=450&amp;START_MAXIMI","ZED=FALSE&amp;VAR:CALENDAR=FIVEDAY&amp;VAR:SYMBOL=577325&amp;VAR:INDEX=0"}</definedName>
    <definedName name="_373__FDSAUDITLINK__" hidden="1">{"fdsup://directions/FAT Viewer?action=UPDATE&amp;creator=factset&amp;DYN_ARGS=TRUE&amp;DOC_NAME=FAT:FQL_AUDITING_CLIENT_TEMPLATE.FAT&amp;display_string=Audit&amp;VAR:KEY=RAZEJGJIZW&amp;VAR:QUERY=RkZfRUJJVERBX09QRVIoQ0FMLDIwMDkp&amp;WINDOW=FIRST_POPUP&amp;HEIGHT=450&amp;WIDTH=450&amp;START_MAXIMI","ZED=FALSE&amp;VAR:CALENDAR=FIVEDAY&amp;VAR:SYMBOL=MOLX&amp;VAR:INDEX=0"}</definedName>
    <definedName name="_374__FDSAUDITLINK__" hidden="1">{"fdsup://directions/FAT Viewer?action=UPDATE&amp;creator=factset&amp;DYN_ARGS=TRUE&amp;DOC_NAME=FAT:FQL_AUDITING_CLIENT_TEMPLATE.FAT&amp;display_string=Audit&amp;VAR:KEY=HKTEPULOZQ&amp;VAR:QUERY=RkZfRUJJVERBX09QRVIoQ0FMLDIwMDkp&amp;WINDOW=FIRST_POPUP&amp;HEIGHT=450&amp;WIDTH=450&amp;START_MAXIMI","ZED=FALSE&amp;VAR:CALENDAR=FIVEDAY&amp;VAR:SYMBOL=TEL&amp;VAR:INDEX=0"}</definedName>
    <definedName name="_375__FDSAUDITLINK__" hidden="1">{"fdsup://directions/FAT Viewer?action=UPDATE&amp;creator=factset&amp;DYN_ARGS=TRUE&amp;DOC_NAME=FAT:FQL_AUDITING_CLIENT_TEMPLATE.FAT&amp;display_string=Audit&amp;VAR:KEY=HCFSFAPWTI&amp;VAR:QUERY=RkZfRUJJVERBX09QRVIoQ0FMLDIwMDkp&amp;WINDOW=FIRST_POPUP&amp;HEIGHT=450&amp;WIDTH=450&amp;START_MAXIMI","ZED=FALSE&amp;VAR:CALENDAR=FIVEDAY&amp;VAR:SYMBOL=685870&amp;VAR:INDEX=0"}</definedName>
    <definedName name="_376__FDSAUDITLINK__" hidden="1">{"fdsup://directions/FAT Viewer?action=UPDATE&amp;creator=factset&amp;DYN_ARGS=TRUE&amp;DOC_NAME=FAT:FQL_AUDITING_CLIENT_TEMPLATE.FAT&amp;display_string=Audit&amp;VAR:KEY=WNMTSNYNCJ&amp;VAR:QUERY=RkZfRUJJVERBX09QRVIoQ0FMLDIwMDkp&amp;WINDOW=FIRST_POPUP&amp;HEIGHT=450&amp;WIDTH=450&amp;START_MAXIMI","ZED=FALSE&amp;VAR:CALENDAR=FIVEDAY&amp;VAR:SYMBOL=APH&amp;VAR:INDEX=0"}</definedName>
    <definedName name="_377__FDSAUDITLINK__" hidden="1">{"fdsup://directions/FAT Viewer?action=UPDATE&amp;creator=factset&amp;DYN_ARGS=TRUE&amp;DOC_NAME=FAT:FQL_AUDITING_CLIENT_TEMPLATE.FAT&amp;display_string=Audit&amp;VAR:KEY=AHMZWRCZIL&amp;VAR:QUERY=RkZfRUJJVERBX09QRVIoQ0FMLDIwMDkp&amp;WINDOW=FIRST_POPUP&amp;HEIGHT=450&amp;WIDTH=450&amp;START_MAXIMI","ZED=FALSE&amp;VAR:CALENDAR=FIVEDAY&amp;VAR:SYMBOL=VC&amp;VAR:INDEX=0"}</definedName>
    <definedName name="_378__FDSAUDITLINK__" hidden="1">{"fdsup://directions/FAT Viewer?action=UPDATE&amp;creator=factset&amp;DYN_ARGS=TRUE&amp;DOC_NAME=FAT:FQL_AUDITING_CLIENT_TEMPLATE.FAT&amp;display_string=Audit&amp;VAR:KEY=MNMZYBSPQR&amp;VAR:QUERY=RkZfRUJJVERBX09QRVIoQ0FMLDIwMDkp&amp;WINDOW=FIRST_POPUP&amp;HEIGHT=450&amp;WIDTH=450&amp;START_MAXIMI","ZED=FALSE&amp;VAR:CALENDAR=FIVEDAY&amp;VAR:SYMBOL=AXL&amp;VAR:INDEX=0"}</definedName>
    <definedName name="_379__FDSAUDITLINK__" hidden="1">{"fdsup://directions/FAT Viewer?action=UPDATE&amp;creator=factset&amp;DYN_ARGS=TRUE&amp;DOC_NAME=FAT:FQL_AUDITING_CLIENT_TEMPLATE.FAT&amp;display_string=Audit&amp;VAR:KEY=EHAZKFWDKL&amp;VAR:QUERY=RkZfRUJJVERBX09QRVIoQ0FMLDIwMDkp&amp;WINDOW=FIRST_POPUP&amp;HEIGHT=450&amp;WIDTH=450&amp;START_MAXIMI","ZED=FALSE&amp;VAR:CALENDAR=FIVEDAY&amp;VAR:SYMBOL=DAN&amp;VAR:INDEX=0"}</definedName>
    <definedName name="_38__FDSAUDITLINK__" hidden="1">{"fdsup://directions/FAT Viewer?action=UPDATE&amp;creator=factset&amp;DYN_ARGS=TRUE&amp;DOC_NAME=FAT:FQL_AUDITING_CLIENT_TEMPLATE.FAT&amp;display_string=Audit&amp;VAR:KEY=NKZEPENEVE&amp;VAR:QUERY=KEZGX05FVF9JTkMoTFRNLClARkZfTkVUX0lOQyhMVE1fU0VNSSwpKQ==&amp;WINDOW=FIRST_POPUP&amp;HEIGHT=45","0&amp;WIDTH=450&amp;START_MAXIMIZED=FALSE&amp;VAR:CALENDAR=FIVEDAY&amp;VAR:SYMBOL=TEL&amp;VAR:INDEX=0"}</definedName>
    <definedName name="_380__FDSAUDITLINK__" hidden="1">{"fdsup://directions/FAT Viewer?action=UPDATE&amp;creator=factset&amp;DYN_ARGS=TRUE&amp;DOC_NAME=FAT:FQL_AUDITING_CLIENT_TEMPLATE.FAT&amp;display_string=Audit&amp;VAR:KEY=WRIDUJWLOD&amp;VAR:QUERY=RkZfRUJJVERBX09QRVIoQ0FMLDIwMDkp&amp;WINDOW=FIRST_POPUP&amp;HEIGHT=450&amp;WIDTH=450&amp;START_MAXIMI","ZED=FALSE&amp;VAR:CALENDAR=FIVEDAY&amp;VAR:SYMBOL=255447&amp;VAR:INDEX=0"}</definedName>
    <definedName name="_381__FDSAUDITLINK__" hidden="1">{"fdsup://directions/FAT Viewer?action=UPDATE&amp;creator=factset&amp;DYN_ARGS=TRUE&amp;DOC_NAME=FAT:FQL_AUDITING_CLIENT_TEMPLATE.FAT&amp;display_string=Audit&amp;VAR:KEY=PCNCVONYLK&amp;VAR:QUERY=RkZfRUJJVERBX09QRVIoQ0FMLDIwMDkp&amp;WINDOW=FIRST_POPUP&amp;HEIGHT=450&amp;WIDTH=450&amp;START_MAXIMI","ZED=FALSE&amp;VAR:CALENDAR=FIVEDAY&amp;VAR:SYMBOL=ALV&amp;VAR:INDEX=0"}</definedName>
    <definedName name="_382__FDSAUDITLINK__" hidden="1">{"fdsup://directions/FAT Viewer?action=UPDATE&amp;creator=factset&amp;DYN_ARGS=TRUE&amp;DOC_NAME=FAT:FQL_AUDITING_CLIENT_TEMPLATE.FAT&amp;display_string=Audit&amp;VAR:KEY=ZCHEJUJCFK&amp;VAR:QUERY=RkZfRUJJVERBX09QRVIoQ0FMLDIwMDkp&amp;WINDOW=FIRST_POPUP&amp;HEIGHT=450&amp;WIDTH=450&amp;START_MAXIMI","ZED=FALSE&amp;VAR:CALENDAR=FIVEDAY&amp;VAR:SYMBOL=JCI&amp;VAR:INDEX=0"}</definedName>
    <definedName name="_383__FDSAUDITLINK__" hidden="1">{"fdsup://directions/FAT Viewer?action=UPDATE&amp;creator=factset&amp;DYN_ARGS=TRUE&amp;DOC_NAME=FAT:FQL_AUDITING_CLIENT_TEMPLATE.FAT&amp;display_string=Audit&amp;VAR:KEY=PSNOZSZQTK&amp;VAR:QUERY=RkZfRUJJVERBX09QRVIoQ0FMLDIwMDkp&amp;WINDOW=FIRST_POPUP&amp;HEIGHT=450&amp;WIDTH=450&amp;START_MAXIMI","ZED=FALSE&amp;VAR:CALENDAR=FIVEDAY&amp;VAR:SYMBOL=LEA&amp;VAR:INDEX=0"}</definedName>
    <definedName name="_384__FDSAUDITLINK__" hidden="1">{"fdsup://directions/FAT Viewer?action=UPDATE&amp;creator=factset&amp;DYN_ARGS=TRUE&amp;DOC_NAME=FAT:FQL_AUDITING_CLIENT_TEMPLATE.FAT&amp;display_string=Audit&amp;VAR:KEY=HSBALIPGXU&amp;VAR:QUERY=RkZfRUJJVERBX09QRVIoQ0FMLDIwMDkp&amp;WINDOW=FIRST_POPUP&amp;HEIGHT=450&amp;WIDTH=450&amp;START_MAXIMI","ZED=FALSE&amp;VAR:CALENDAR=FIVEDAY&amp;VAR:SYMBOL=TRW&amp;VAR:INDEX=0"}</definedName>
    <definedName name="_385__FDSAUDITLINK__" hidden="1">{"fdsup://directions/FAT Viewer?action=UPDATE&amp;creator=factset&amp;DYN_ARGS=TRUE&amp;DOC_NAME=FAT:FQL_AUDITING_CLIENT_TEMPLATE.FAT&amp;display_string=Audit&amp;VAR:KEY=ZIHELGFIDI&amp;VAR:QUERY=RkZfRUJJVERBX09QRVIoQ0FMLDIwMDkp&amp;WINDOW=FIRST_POPUP&amp;HEIGHT=450&amp;WIDTH=450&amp;START_MAXIMI","ZED=FALSE&amp;VAR:CALENDAR=FIVEDAY&amp;VAR:SYMBOL=FDML&amp;VAR:INDEX=0"}</definedName>
    <definedName name="_386__FDSAUDITLINK__" hidden="1">{"fdsup://directions/FAT Viewer?action=UPDATE&amp;creator=factset&amp;DYN_ARGS=TRUE&amp;DOC_NAME=FAT:FQL_AUDITING_CLIENT_TEMPLATE.FAT&amp;display_string=Audit&amp;VAR:KEY=NOPCHMBQJI&amp;VAR:QUERY=RkZfRUJJVERBX09QRVIoQ0FMLDIwMDkp&amp;WINDOW=FIRST_POPUP&amp;HEIGHT=450&amp;WIDTH=450&amp;START_MAXIMI","ZED=FALSE&amp;VAR:CALENDAR=FIVEDAY&amp;VAR:SYMBOL=TEN&amp;VAR:INDEX=0"}</definedName>
    <definedName name="_387__FDSAUDITLINK__" hidden="1">{"fdsup://directions/FAT Viewer?action=UPDATE&amp;creator=factset&amp;DYN_ARGS=TRUE&amp;DOC_NAME=FAT:FQL_AUDITING_CLIENT_TEMPLATE.FAT&amp;display_string=Audit&amp;VAR:KEY=FQPCTGNIHW&amp;VAR:QUERY=RkZfRUJJVERBX09QRVIoQ0FMLDIwMDkp&amp;WINDOW=FIRST_POPUP&amp;HEIGHT=450&amp;WIDTH=450&amp;START_MAXIMI","ZED=FALSE&amp;VAR:CALENDAR=FIVEDAY&amp;VAR:SYMBOL=BWA&amp;VAR:INDEX=0"}</definedName>
    <definedName name="_388__FDSAUDITLINK__" hidden="1">{"fdsup://directions/FAT Viewer?action=UPDATE&amp;creator=factset&amp;DYN_ARGS=TRUE&amp;DOC_NAME=FAT:FQL_AUDITING_CLIENT_TEMPLATE.FAT&amp;display_string=Audit&amp;VAR:KEY=UNQJKNQXAV&amp;VAR:QUERY=RkZfU0FMRVMoQ0FMLDIwMTEp&amp;WINDOW=FIRST_POPUP&amp;HEIGHT=450&amp;WIDTH=450&amp;START_MAXIMIZED=FALS","E&amp;VAR:CALENDAR=US&amp;VAR:SYMBOL=DLPH&amp;VAR:INDEX=0"}</definedName>
    <definedName name="_389__FDSAUDITLINK__" hidden="1">{"fdsup://directions/FAT Viewer?action=UPDATE&amp;creator=factset&amp;DYN_ARGS=TRUE&amp;DOC_NAME=FAT:FQL_AUDITING_CLIENT_TEMPLATE.FAT&amp;display_string=Audit&amp;VAR:KEY=YPMRIVWPIV&amp;VAR:QUERY=RkZfU0FMRVMoQ0FMLDIwMTEp&amp;WINDOW=FIRST_POPUP&amp;HEIGHT=450&amp;WIDTH=450&amp;START_MAXIMIZED=FALS","E&amp;VAR:CALENDAR=US&amp;VAR:SYMBOL=674399&amp;VAR:INDEX=0"}</definedName>
    <definedName name="_39__FDSAUDITLINK__" hidden="1">{"fdsup://directions/FAT Viewer?action=UPDATE&amp;creator=factset&amp;DYN_ARGS=TRUE&amp;DOC_NAME=FAT:FQL_AUDITING_CLIENT_TEMPLATE.FAT&amp;display_string=Audit&amp;VAR:KEY=FOZGTMZENY&amp;VAR:QUERY=KEZGX0VCSVRfT1BFUihMVE0sNDEwOTkpQEZGX0VCSVRfT1BFUihMVE1fU0VNSSw0MTA5OSkp&amp;WINDOW=FIRST","_POPUP&amp;HEIGHT=450&amp;WIDTH=450&amp;START_MAXIMIZED=FALSE&amp;VAR:CALENDAR=FIVEDAY&amp;VAR:SYMBOL=674399&amp;VAR:INDEX=0"}</definedName>
    <definedName name="_390__FDSAUDITLINK__" hidden="1">{"fdsup://directions/FAT Viewer?action=UPDATE&amp;creator=factset&amp;DYN_ARGS=TRUE&amp;DOC_NAME=FAT:FQL_AUDITING_CLIENT_TEMPLATE.FAT&amp;display_string=Audit&amp;VAR:KEY=NKHGNAFQXK&amp;VAR:QUERY=RkZfU0FMRVMoQ0FMLDIwMTEp&amp;WINDOW=FIRST_POPUP&amp;HEIGHT=450&amp;WIDTH=450&amp;START_MAXIMIZED=FALS","E&amp;VAR:CALENDAR=US&amp;VAR:SYMBOL=713283&amp;VAR:INDEX=0"}</definedName>
    <definedName name="_391__FDSAUDITLINK__" hidden="1">{"fdsup://directions/FAT Viewer?action=UPDATE&amp;creator=factset&amp;DYN_ARGS=TRUE&amp;DOC_NAME=FAT:FQL_AUDITING_CLIENT_TEMPLATE.FAT&amp;display_string=Audit&amp;VAR:KEY=AHWFIFADMR&amp;VAR:QUERY=RkZfU0FMRVMoQ0FMLDIwMTEp&amp;WINDOW=FIRST_POPUP&amp;HEIGHT=450&amp;WIDTH=450&amp;START_MAXIMIZED=FALS","E&amp;VAR:CALENDAR=US&amp;VAR:SYMBOL=642872&amp;VAR:INDEX=0"}</definedName>
    <definedName name="_392__FDSAUDITLINK__" hidden="1">{"fdsup://directions/FAT Viewer?action=UPDATE&amp;creator=factset&amp;DYN_ARGS=TRUE&amp;DOC_NAME=FAT:FQL_AUDITING_CLIENT_TEMPLATE.FAT&amp;display_string=Audit&amp;VAR:KEY=BQTMBYNUHW&amp;VAR:QUERY=RkZfU0FMRVMoQ0FMLDIwMTEp&amp;WINDOW=FIRST_POPUP&amp;HEIGHT=450&amp;WIDTH=450&amp;START_MAXIMIZED=FALS","E&amp;VAR:CALENDAR=US&amp;VAR:SYMBOL=577325&amp;VAR:INDEX=0"}</definedName>
    <definedName name="_393__FDSAUDITLINK__" hidden="1">{"fdsup://directions/FAT Viewer?action=UPDATE&amp;creator=factset&amp;DYN_ARGS=TRUE&amp;DOC_NAME=FAT:FQL_AUDITING_CLIENT_TEMPLATE.FAT&amp;display_string=Audit&amp;VAR:KEY=CLYFEDYTOF&amp;VAR:QUERY=RkZfU0FMRVMoQ0FMLDIwMTEp&amp;WINDOW=FIRST_POPUP&amp;HEIGHT=450&amp;WIDTH=450&amp;START_MAXIMIZED=FALS","E&amp;VAR:CALENDAR=US&amp;VAR:SYMBOL=MOLX&amp;VAR:INDEX=0"}</definedName>
    <definedName name="_394__FDSAUDITLINK__" hidden="1">{"fdsup://directions/FAT Viewer?action=UPDATE&amp;creator=factset&amp;DYN_ARGS=TRUE&amp;DOC_NAME=FAT:FQL_AUDITING_CLIENT_TEMPLATE.FAT&amp;display_string=Audit&amp;VAR:KEY=QTCFKXMHEF&amp;VAR:QUERY=RkZfU0FMRVMoQ0FMLDIwMTEp&amp;WINDOW=FIRST_POPUP&amp;HEIGHT=450&amp;WIDTH=450&amp;START_MAXIMIZED=FALS","E&amp;VAR:CALENDAR=US&amp;VAR:SYMBOL=TEL&amp;VAR:INDEX=0"}</definedName>
    <definedName name="_395__FDSAUDITLINK__" hidden="1">{"fdsup://directions/FAT Viewer?action=UPDATE&amp;creator=factset&amp;DYN_ARGS=TRUE&amp;DOC_NAME=FAT:FQL_AUDITING_CLIENT_TEMPLATE.FAT&amp;display_string=Audit&amp;VAR:KEY=MZGFKDUVOX&amp;VAR:QUERY=RkZfU0FMRVMoQ0FMLDIwMTEp&amp;WINDOW=FIRST_POPUP&amp;HEIGHT=450&amp;WIDTH=450&amp;START_MAXIMIZED=FALS","E&amp;VAR:CALENDAR=US&amp;VAR:SYMBOL=685870&amp;VAR:INDEX=0"}</definedName>
    <definedName name="_396__FDSAUDITLINK__" hidden="1">{"fdsup://directions/FAT Viewer?action=UPDATE&amp;creator=factset&amp;DYN_ARGS=TRUE&amp;DOC_NAME=FAT:FQL_AUDITING_CLIENT_TEMPLATE.FAT&amp;display_string=Audit&amp;VAR:KEY=VMZCRGRYZO&amp;VAR:QUERY=RkZfU0FMRVMoQ0FMLDIwMTEp&amp;WINDOW=FIRST_POPUP&amp;HEIGHT=450&amp;WIDTH=450&amp;START_MAXIMIZED=FALS","E&amp;VAR:CALENDAR=US&amp;VAR:SYMBOL=APH&amp;VAR:INDEX=0"}</definedName>
    <definedName name="_397__FDSAUDITLINK__" hidden="1">{"fdsup://directions/FAT Viewer?action=UPDATE&amp;creator=factset&amp;DYN_ARGS=TRUE&amp;DOC_NAME=FAT:FQL_AUDITING_CLIENT_TEMPLATE.FAT&amp;display_string=Audit&amp;VAR:KEY=RCLEDCPCPK&amp;VAR:QUERY=RkZfU0FMRVMoQ0FMLDIwMTEp&amp;WINDOW=FIRST_POPUP&amp;HEIGHT=450&amp;WIDTH=450&amp;START_MAXIMIZED=FALS","E&amp;VAR:CALENDAR=US&amp;VAR:SYMBOL=VC&amp;VAR:INDEX=0"}</definedName>
    <definedName name="_398__FDSAUDITLINK__" hidden="1">{"fdsup://directions/FAT Viewer?action=UPDATE&amp;creator=factset&amp;DYN_ARGS=TRUE&amp;DOC_NAME=FAT:FQL_AUDITING_CLIENT_TEMPLATE.FAT&amp;display_string=Audit&amp;VAR:KEY=NQTSRKVKHG&amp;VAR:QUERY=RkZfU0FMRVMoQ0FMLDIwMTEp&amp;WINDOW=FIRST_POPUP&amp;HEIGHT=450&amp;WIDTH=450&amp;START_MAXIMIZED=FALS","E&amp;VAR:CALENDAR=US&amp;VAR:SYMBOL=AXL&amp;VAR:INDEX=0"}</definedName>
    <definedName name="_399__FDSAUDITLINK__" hidden="1">{"fdsup://directions/FAT Viewer?action=UPDATE&amp;creator=factset&amp;DYN_ARGS=TRUE&amp;DOC_NAME=FAT:FQL_AUDITING_CLIENT_TEMPLATE.FAT&amp;display_string=Audit&amp;VAR:KEY=PWDMTYDMBO&amp;VAR:QUERY=RkZfU0FMRVMoQ0FMLDIwMTEp&amp;WINDOW=FIRST_POPUP&amp;HEIGHT=450&amp;WIDTH=450&amp;START_MAXIMIZED=FALS","E&amp;VAR:CALENDAR=US&amp;VAR:SYMBOL=DAN&amp;VAR:INDEX=0"}</definedName>
    <definedName name="_4__FDSAUDITLINK__" hidden="1">{"fdsup://directions/FAT Viewer?action=UPDATE&amp;creator=factset&amp;DYN_ARGS=TRUE&amp;DOC_NAME=FAT:FQL_AUDITING_CLIENT_TEMPLATE.FAT&amp;display_string=Audit&amp;VAR:KEY=FOLUVSLYXW&amp;VAR:QUERY=KEZGX0lOVF9FWFBfTkVUKExUTSw0MTA5OSlARkZfSU5UX0VYUF9ORVQoTFRNX1NFTUksNDEwOTkpKQ==&amp;WIND","OW=FIRST_POPUP&amp;HEIGHT=450&amp;WIDTH=450&amp;START_MAXIMIZED=FALSE&amp;VAR:CALENDAR=FIVEDAY&amp;VAR:SYMBOL=TEL&amp;VAR:INDEX=0"}</definedName>
    <definedName name="_40__FDSAUDITLINK__" hidden="1">{"fdsup://directions/FAT Viewer?action=UPDATE&amp;creator=factset&amp;DYN_ARGS=TRUE&amp;DOC_NAME=FAT:FQL_AUDITING_CLIENT_TEMPLATE.FAT&amp;display_string=Audit&amp;VAR:KEY=MHENSPEBEH&amp;VAR:QUERY=KEZGX0VCSVRfT1BFUihMVE0sNDEwOTkpQEZGX0VCSVRfT1BFUihMVE1fU0VNSSw0MTA5OSkp&amp;WINDOW=FIRST","_POPUP&amp;HEIGHT=450&amp;WIDTH=450&amp;START_MAXIMIZED=FALSE&amp;VAR:CALENDAR=FIVEDAY&amp;VAR:SYMBOL=713283&amp;VAR:INDEX=0"}</definedName>
    <definedName name="_400__FDSAUDITLINK__" hidden="1">{"fdsup://directions/FAT Viewer?action=UPDATE&amp;creator=factset&amp;DYN_ARGS=TRUE&amp;DOC_NAME=FAT:FQL_AUDITING_CLIENT_TEMPLATE.FAT&amp;display_string=Audit&amp;VAR:KEY=DOFIRQDEDC&amp;VAR:QUERY=RkZfU0FMRVMoQ0FMLDIwMTEp&amp;WINDOW=FIRST_POPUP&amp;HEIGHT=450&amp;WIDTH=450&amp;START_MAXIMIZED=FALS","E&amp;VAR:CALENDAR=US&amp;VAR:SYMBOL=255447&amp;VAR:INDEX=0"}</definedName>
    <definedName name="_401__FDSAUDITLINK__" hidden="1">{"fdsup://directions/FAT Viewer?action=UPDATE&amp;creator=factset&amp;DYN_ARGS=TRUE&amp;DOC_NAME=FAT:FQL_AUDITING_CLIENT_TEMPLATE.FAT&amp;display_string=Audit&amp;VAR:KEY=GPQTKPEPWB&amp;VAR:QUERY=RkZfU0FMRVMoQ0FMLDIwMTEp&amp;WINDOW=FIRST_POPUP&amp;HEIGHT=450&amp;WIDTH=450&amp;START_MAXIMIZED=FALS","E&amp;VAR:CALENDAR=US&amp;VAR:SYMBOL=ALV&amp;VAR:INDEX=0"}</definedName>
    <definedName name="_402__FDSAUDITLINK__" hidden="1">{"fdsup://directions/FAT Viewer?action=UPDATE&amp;creator=factset&amp;DYN_ARGS=TRUE&amp;DOC_NAME=FAT:FQL_AUDITING_CLIENT_TEMPLATE.FAT&amp;display_string=Audit&amp;VAR:KEY=GVIZWBEVKL&amp;VAR:QUERY=RkZfU0FMRVMoQ0FMLDIwMTEp&amp;WINDOW=FIRST_POPUP&amp;HEIGHT=450&amp;WIDTH=450&amp;START_MAXIMIZED=FALS","E&amp;VAR:CALENDAR=US&amp;VAR:SYMBOL=JCI&amp;VAR:INDEX=0"}</definedName>
    <definedName name="_403__FDSAUDITLINK__" hidden="1">{"fdsup://directions/FAT Viewer?action=UPDATE&amp;creator=factset&amp;DYN_ARGS=TRUE&amp;DOC_NAME=FAT:FQL_AUDITING_CLIENT_TEMPLATE.FAT&amp;display_string=Audit&amp;VAR:KEY=OHCTMBKHQF&amp;VAR:QUERY=RkZfU0FMRVMoQ0FMLDIwMTEp&amp;WINDOW=FIRST_POPUP&amp;HEIGHT=450&amp;WIDTH=450&amp;START_MAXIMIZED=FALS","E&amp;VAR:CALENDAR=US&amp;VAR:SYMBOL=LEA&amp;VAR:INDEX=0"}</definedName>
    <definedName name="_404__FDSAUDITLINK__" hidden="1">{"fdsup://directions/FAT Viewer?action=UPDATE&amp;creator=factset&amp;DYN_ARGS=TRUE&amp;DOC_NAME=FAT:FQL_AUDITING_CLIENT_TEMPLATE.FAT&amp;display_string=Audit&amp;VAR:KEY=ENQZGPOFOH&amp;VAR:QUERY=RkZfU0FMRVMoQ0FMLDIwMTEp&amp;WINDOW=FIRST_POPUP&amp;HEIGHT=450&amp;WIDTH=450&amp;START_MAXIMIZED=FALS","E&amp;VAR:CALENDAR=US&amp;VAR:SYMBOL=TRW&amp;VAR:INDEX=0"}</definedName>
    <definedName name="_405__FDSAUDITLINK__" hidden="1">{"fdsup://directions/FAT Viewer?action=UPDATE&amp;creator=factset&amp;DYN_ARGS=TRUE&amp;DOC_NAME=FAT:FQL_AUDITING_CLIENT_TEMPLATE.FAT&amp;display_string=Audit&amp;VAR:KEY=ORAXKLUHGJ&amp;VAR:QUERY=RkZfU0FMRVMoQ0FMLDIwMTEp&amp;WINDOW=FIRST_POPUP&amp;HEIGHT=450&amp;WIDTH=450&amp;START_MAXIMIZED=FALS","E&amp;VAR:CALENDAR=US&amp;VAR:SYMBOL=FDML&amp;VAR:INDEX=0"}</definedName>
    <definedName name="_406__FDSAUDITLINK__" hidden="1">{"fdsup://directions/FAT Viewer?action=UPDATE&amp;creator=factset&amp;DYN_ARGS=TRUE&amp;DOC_NAME=FAT:FQL_AUDITING_CLIENT_TEMPLATE.FAT&amp;display_string=Audit&amp;VAR:KEY=OFGNANMNMD&amp;VAR:QUERY=RkZfU0FMRVMoQ0FMLDIwMTEp&amp;WINDOW=FIRST_POPUP&amp;HEIGHT=450&amp;WIDTH=450&amp;START_MAXIMIZED=FALS","E&amp;VAR:CALENDAR=US&amp;VAR:SYMBOL=TEN&amp;VAR:INDEX=0"}</definedName>
    <definedName name="_407__FDSAUDITLINK__" hidden="1">{"fdsup://directions/FAT Viewer?action=UPDATE&amp;creator=factset&amp;DYN_ARGS=TRUE&amp;DOC_NAME=FAT:FQL_AUDITING_CLIENT_TEMPLATE.FAT&amp;display_string=Audit&amp;VAR:KEY=WPYDWBGNID&amp;VAR:QUERY=RkZfU0FMRVMoQ0FMLDIwMTEp&amp;WINDOW=FIRST_POPUP&amp;HEIGHT=450&amp;WIDTH=450&amp;START_MAXIMIZED=FALS","E&amp;VAR:CALENDAR=US&amp;VAR:SYMBOL=BWA&amp;VAR:INDEX=0"}</definedName>
    <definedName name="_408__FDSAUDITLINK__" hidden="1">{"fdsup://directions/FAT Viewer?action=UPDATE&amp;creator=factset&amp;DYN_ARGS=TRUE&amp;DOC_NAME=FAT:FQL_AUDITING_CLIENT_TEMPLATE.FAT&amp;display_string=Audit&amp;VAR:KEY=DEZYXMRMVG&amp;VAR:QUERY=RkZfU0FMRVMoQ0FMLDIwMTEp&amp;WINDOW=FIRST_POPUP&amp;HEIGHT=450&amp;WIDTH=450&amp;START_MAXIMIZED=FALS","E&amp;VAR:CALENDAR=FIVEDAY&amp;VAR:SYMBOL=674399&amp;VAR:INDEX=0"}</definedName>
    <definedName name="_409__FDSAUDITLINK__" hidden="1">{"fdsup://directions/FAT Viewer?action=UPDATE&amp;creator=factset&amp;DYN_ARGS=TRUE&amp;DOC_NAME=FAT:FQL_AUDITING_CLIENT_TEMPLATE.FAT&amp;display_string=Audit&amp;VAR:KEY=CRCHOZONGB&amp;VAR:QUERY=RkZfU0FMRVMoQ0FMLDIwMTEp&amp;WINDOW=FIRST_POPUP&amp;HEIGHT=450&amp;WIDTH=450&amp;START_MAXIMIZED=FALS","E&amp;VAR:CALENDAR=FIVEDAY&amp;VAR:SYMBOL=713283&amp;VAR:INDEX=0"}</definedName>
    <definedName name="_41__FDSAUDITLINK__" hidden="1">{"fdsup://directions/FAT Viewer?action=UPDATE&amp;creator=factset&amp;DYN_ARGS=TRUE&amp;DOC_NAME=FAT:FQL_AUDITING_CLIENT_TEMPLATE.FAT&amp;display_string=Audit&amp;VAR:KEY=VKRCJEBGHY&amp;VAR:QUERY=KEZGX0VCSVRfT1BFUihMVE0sNDEwOTkpQEZGX0VCSVRfT1BFUihMVE1fU0VNSSw0MTA5OSkp&amp;WINDOW=FIRST","_POPUP&amp;HEIGHT=450&amp;WIDTH=450&amp;START_MAXIMIZED=FALSE&amp;VAR:CALENDAR=FIVEDAY&amp;VAR:SYMBOL=642872&amp;VAR:INDEX=0"}</definedName>
    <definedName name="_410__FDSAUDITLINK__" hidden="1">{"fdsup://directions/FAT Viewer?action=UPDATE&amp;creator=factset&amp;DYN_ARGS=TRUE&amp;DOC_NAME=FAT:FQL_AUDITING_CLIENT_TEMPLATE.FAT&amp;display_string=Audit&amp;VAR:KEY=ZCNGDEDQZW&amp;VAR:QUERY=RkZfU0FMRVMoQ0FMLDIwMTEp&amp;WINDOW=FIRST_POPUP&amp;HEIGHT=450&amp;WIDTH=450&amp;START_MAXIMIZED=FALS","E&amp;VAR:CALENDAR=FIVEDAY&amp;VAR:SYMBOL=642872&amp;VAR:INDEX=0"}</definedName>
    <definedName name="_411__FDSAUDITLINK__" hidden="1">{"fdsup://directions/FAT Viewer?action=UPDATE&amp;creator=factset&amp;DYN_ARGS=TRUE&amp;DOC_NAME=FAT:FQL_AUDITING_CLIENT_TEMPLATE.FAT&amp;display_string=Audit&amp;VAR:KEY=AXMXCJSNWX&amp;VAR:QUERY=RkZfU0FMRVMoQ0FMLDIwMTEp&amp;WINDOW=FIRST_POPUP&amp;HEIGHT=450&amp;WIDTH=450&amp;START_MAXIMIZED=FALS","E&amp;VAR:CALENDAR=FIVEDAY&amp;VAR:SYMBOL=577325&amp;VAR:INDEX=0"}</definedName>
    <definedName name="_412__FDSAUDITLINK__" hidden="1">{"fdsup://directions/FAT Viewer?action=UPDATE&amp;creator=factset&amp;DYN_ARGS=TRUE&amp;DOC_NAME=FAT:FQL_AUDITING_CLIENT_TEMPLATE.FAT&amp;display_string=Audit&amp;VAR:KEY=FWFQJAHIXO&amp;VAR:QUERY=RkZfU0FMRVMoQ0FMLDIwMTEp&amp;WINDOW=FIRST_POPUP&amp;HEIGHT=450&amp;WIDTH=450&amp;START_MAXIMIZED=FALS","E&amp;VAR:CALENDAR=FIVEDAY&amp;VAR:SYMBOL=MOLX&amp;VAR:INDEX=0"}</definedName>
    <definedName name="_413__FDSAUDITLINK__" hidden="1">{"fdsup://directions/FAT Viewer?action=UPDATE&amp;creator=factset&amp;DYN_ARGS=TRUE&amp;DOC_NAME=FAT:FQL_AUDITING_CLIENT_TEMPLATE.FAT&amp;display_string=Audit&amp;VAR:KEY=NMXKXKDWJA&amp;VAR:QUERY=RkZfU0FMRVMoQ0FMLDIwMTEp&amp;WINDOW=FIRST_POPUP&amp;HEIGHT=450&amp;WIDTH=450&amp;START_MAXIMIZED=FALS","E&amp;VAR:CALENDAR=FIVEDAY&amp;VAR:SYMBOL=TEL&amp;VAR:INDEX=0"}</definedName>
    <definedName name="_414__FDSAUDITLINK__" hidden="1">{"fdsup://directions/FAT Viewer?action=UPDATE&amp;creator=factset&amp;DYN_ARGS=TRUE&amp;DOC_NAME=FAT:FQL_AUDITING_CLIENT_TEMPLATE.FAT&amp;display_string=Audit&amp;VAR:KEY=HWNCBYBYRC&amp;VAR:QUERY=RkZfU0FMRVMoQ0FMLDIwMTEp&amp;WINDOW=FIRST_POPUP&amp;HEIGHT=450&amp;WIDTH=450&amp;START_MAXIMIZED=FALS","E&amp;VAR:CALENDAR=FIVEDAY&amp;VAR:SYMBOL=685870&amp;VAR:INDEX=0"}</definedName>
    <definedName name="_415__FDSAUDITLINK__" hidden="1">{"fdsup://directions/FAT Viewer?action=UPDATE&amp;creator=factset&amp;DYN_ARGS=TRUE&amp;DOC_NAME=FAT:FQL_AUDITING_CLIENT_TEMPLATE.FAT&amp;display_string=Audit&amp;VAR:KEY=MLKTKPQRQL&amp;VAR:QUERY=RkZfU0FMRVMoQ0FMLDIwMTEp&amp;WINDOW=FIRST_POPUP&amp;HEIGHT=450&amp;WIDTH=450&amp;START_MAXIMIZED=FALS","E&amp;VAR:CALENDAR=FIVEDAY&amp;VAR:SYMBOL=APH&amp;VAR:INDEX=0"}</definedName>
    <definedName name="_416__FDSAUDITLINK__" hidden="1">{"fdsup://directions/FAT Viewer?action=UPDATE&amp;creator=factset&amp;DYN_ARGS=TRUE&amp;DOC_NAME=FAT:FQL_AUDITING_CLIENT_TEMPLATE.FAT&amp;display_string=Audit&amp;VAR:KEY=KXQLQTQNKJ&amp;VAR:QUERY=RkZfU0FMRVMoQ0FMLDIwMTEp&amp;WINDOW=FIRST_POPUP&amp;HEIGHT=450&amp;WIDTH=450&amp;START_MAXIMIZED=FALS","E&amp;VAR:CALENDAR=FIVEDAY&amp;VAR:SYMBOL=VC&amp;VAR:INDEX=0"}</definedName>
    <definedName name="_417__FDSAUDITLINK__" hidden="1">{"fdsup://directions/FAT Viewer?action=UPDATE&amp;creator=factset&amp;DYN_ARGS=TRUE&amp;DOC_NAME=FAT:FQL_AUDITING_CLIENT_TEMPLATE.FAT&amp;display_string=Audit&amp;VAR:KEY=YHULUZSRID&amp;VAR:QUERY=RkZfU0FMRVMoQ0FMLDIwMTEp&amp;WINDOW=FIRST_POPUP&amp;HEIGHT=450&amp;WIDTH=450&amp;START_MAXIMIZED=FALS","E&amp;VAR:CALENDAR=FIVEDAY&amp;VAR:SYMBOL=AXL&amp;VAR:INDEX=0"}</definedName>
    <definedName name="_418__FDSAUDITLINK__" hidden="1">{"fdsup://directions/FAT Viewer?action=UPDATE&amp;creator=factset&amp;DYN_ARGS=TRUE&amp;DOC_NAME=FAT:FQL_AUDITING_CLIENT_TEMPLATE.FAT&amp;display_string=Audit&amp;VAR:KEY=MFYBSDGHEB&amp;VAR:QUERY=RkZfU0FMRVMoQ0FMLDIwMTEp&amp;WINDOW=FIRST_POPUP&amp;HEIGHT=450&amp;WIDTH=450&amp;START_MAXIMIZED=FALS","E&amp;VAR:CALENDAR=FIVEDAY&amp;VAR:SYMBOL=DAN&amp;VAR:INDEX=0"}</definedName>
    <definedName name="_419__FDSAUDITLINK__" hidden="1">{"fdsup://directions/FAT Viewer?action=UPDATE&amp;creator=factset&amp;DYN_ARGS=TRUE&amp;DOC_NAME=FAT:FQL_AUDITING_CLIENT_TEMPLATE.FAT&amp;display_string=Audit&amp;VAR:KEY=MZSZAHMDCX&amp;VAR:QUERY=RkZfU0FMRVMoQ0FMLDIwMTEp&amp;WINDOW=FIRST_POPUP&amp;HEIGHT=450&amp;WIDTH=450&amp;START_MAXIMIZED=FALS","E&amp;VAR:CALENDAR=FIVEDAY&amp;VAR:SYMBOL=255447&amp;VAR:INDEX=0"}</definedName>
    <definedName name="_42__FDSAUDITLINK__" hidden="1">{"fdsup://directions/FAT Viewer?action=UPDATE&amp;creator=factset&amp;DYN_ARGS=TRUE&amp;DOC_NAME=FAT:FQL_AUDITING_CLIENT_TEMPLATE.FAT&amp;display_string=Audit&amp;VAR:KEY=GHEXKVKJIF&amp;VAR:QUERY=KEZGX0VCSVRfT1BFUihMVE0sNDEwOTkpQEZGX0VCSVRfT1BFUihMVE1fU0VNSSw0MTA5OSkp&amp;WINDOW=FIRST","_POPUP&amp;HEIGHT=450&amp;WIDTH=450&amp;START_MAXIMIZED=FALSE&amp;VAR:CALENDAR=FIVEDAY&amp;VAR:SYMBOL=577325&amp;VAR:INDEX=0"}</definedName>
    <definedName name="_420__FDSAUDITLINK__" hidden="1">{"fdsup://directions/FAT Viewer?action=UPDATE&amp;creator=factset&amp;DYN_ARGS=TRUE&amp;DOC_NAME=FAT:FQL_AUDITING_CLIENT_TEMPLATE.FAT&amp;display_string=Audit&amp;VAR:KEY=TCZYHCZCDQ&amp;VAR:QUERY=RkZfU0FMRVMoQ0FMLDIwMTEp&amp;WINDOW=FIRST_POPUP&amp;HEIGHT=450&amp;WIDTH=450&amp;START_MAXIMIZED=FALS","E&amp;VAR:CALENDAR=FIVEDAY&amp;VAR:SYMBOL=ALV&amp;VAR:INDEX=0"}</definedName>
    <definedName name="_421__FDSAUDITLINK__" hidden="1">{"fdsup://directions/FAT Viewer?action=UPDATE&amp;creator=factset&amp;DYN_ARGS=TRUE&amp;DOC_NAME=FAT:FQL_AUDITING_CLIENT_TEMPLATE.FAT&amp;display_string=Audit&amp;VAR:KEY=NITEVMFWJO&amp;VAR:QUERY=RkZfU0FMRVMoQ0FMLDIwMTEp&amp;WINDOW=FIRST_POPUP&amp;HEIGHT=450&amp;WIDTH=450&amp;START_MAXIMIZED=FALS","E&amp;VAR:CALENDAR=FIVEDAY&amp;VAR:SYMBOL=JCI&amp;VAR:INDEX=0"}</definedName>
    <definedName name="_422__FDSAUDITLINK__" hidden="1">{"fdsup://directions/FAT Viewer?action=UPDATE&amp;creator=factset&amp;DYN_ARGS=TRUE&amp;DOC_NAME=FAT:FQL_AUDITING_CLIENT_TEMPLATE.FAT&amp;display_string=Audit&amp;VAR:KEY=LMXKXUJYFU&amp;VAR:QUERY=RkZfU0FMRVMoQ0FMLDIwMTEp&amp;WINDOW=FIRST_POPUP&amp;HEIGHT=450&amp;WIDTH=450&amp;START_MAXIMIZED=FALS","E&amp;VAR:CALENDAR=FIVEDAY&amp;VAR:SYMBOL=LEA&amp;VAR:INDEX=0"}</definedName>
    <definedName name="_423__FDSAUDITLINK__" hidden="1">{"fdsup://directions/FAT Viewer?action=UPDATE&amp;creator=factset&amp;DYN_ARGS=TRUE&amp;DOC_NAME=FAT:FQL_AUDITING_CLIENT_TEMPLATE.FAT&amp;display_string=Audit&amp;VAR:KEY=TGPGVQXQDW&amp;VAR:QUERY=RkZfU0FMRVMoQ0FMLDIwMTEp&amp;WINDOW=FIRST_POPUP&amp;HEIGHT=450&amp;WIDTH=450&amp;START_MAXIMIZED=FALS","E&amp;VAR:CALENDAR=FIVEDAY&amp;VAR:SYMBOL=TRW&amp;VAR:INDEX=0"}</definedName>
    <definedName name="_424__FDSAUDITLINK__" hidden="1">{"fdsup://directions/FAT Viewer?action=UPDATE&amp;creator=factset&amp;DYN_ARGS=TRUE&amp;DOC_NAME=FAT:FQL_AUDITING_CLIENT_TEMPLATE.FAT&amp;display_string=Audit&amp;VAR:KEY=TABQLOZOHE&amp;VAR:QUERY=RkZfU0FMRVMoQ0FMLDIwMTEp&amp;WINDOW=FIRST_POPUP&amp;HEIGHT=450&amp;WIDTH=450&amp;START_MAXIMIZED=FALS","E&amp;VAR:CALENDAR=FIVEDAY&amp;VAR:SYMBOL=FDML&amp;VAR:INDEX=0"}</definedName>
    <definedName name="_425__FDSAUDITLINK__" hidden="1">{"fdsup://directions/FAT Viewer?action=UPDATE&amp;creator=factset&amp;DYN_ARGS=TRUE&amp;DOC_NAME=FAT:FQL_AUDITING_CLIENT_TEMPLATE.FAT&amp;display_string=Audit&amp;VAR:KEY=RIHKJYNINK&amp;VAR:QUERY=RkZfU0FMRVMoQ0FMLDIwMTEp&amp;WINDOW=FIRST_POPUP&amp;HEIGHT=450&amp;WIDTH=450&amp;START_MAXIMIZED=FALS","E&amp;VAR:CALENDAR=FIVEDAY&amp;VAR:SYMBOL=TEN&amp;VAR:INDEX=0"}</definedName>
    <definedName name="_426__FDSAUDITLINK__" hidden="1">{"fdsup://directions/FAT Viewer?action=UPDATE&amp;creator=factset&amp;DYN_ARGS=TRUE&amp;DOC_NAME=FAT:FQL_AUDITING_CLIENT_TEMPLATE.FAT&amp;display_string=Audit&amp;VAR:KEY=DMRSVKRMXM&amp;VAR:QUERY=RkZfU0FMRVMoQ0FMLDIwMTEp&amp;WINDOW=FIRST_POPUP&amp;HEIGHT=450&amp;WIDTH=450&amp;START_MAXIMIZED=FALS","E&amp;VAR:CALENDAR=FIVEDAY&amp;VAR:SYMBOL=BWA&amp;VAR:INDEX=0"}</definedName>
    <definedName name="_427__FDSAUDITLINK__" hidden="1">{"fdsup://directions/FAT Viewer?action=UPDATE&amp;creator=factset&amp;DYN_ARGS=TRUE&amp;DOC_NAME=FAT:FQL_AUDITING_CLIENT_TEMPLATE.FAT&amp;display_string=Audit&amp;VAR:KEY=FQFYXWTCPM&amp;VAR:QUERY=RkZfU0FMRVMoQ0FMLDIwMTAp&amp;WINDOW=FIRST_POPUP&amp;HEIGHT=450&amp;WIDTH=450&amp;START_MAXIMIZED=FALS","E&amp;VAR:CALENDAR=FIVEDAY&amp;VAR:SYMBOL=674399&amp;VAR:INDEX=0"}</definedName>
    <definedName name="_428__FDSAUDITLINK__" hidden="1">{"fdsup://directions/FAT Viewer?action=UPDATE&amp;creator=factset&amp;DYN_ARGS=TRUE&amp;DOC_NAME=FAT:FQL_AUDITING_CLIENT_TEMPLATE.FAT&amp;display_string=Audit&amp;VAR:KEY=QNMVAVSDKH&amp;VAR:QUERY=RkZfU0FMRVMoQ0FMLDIwMTAp&amp;WINDOW=FIRST_POPUP&amp;HEIGHT=450&amp;WIDTH=450&amp;START_MAXIMIZED=FALS","E&amp;VAR:CALENDAR=FIVEDAY&amp;VAR:SYMBOL=713283&amp;VAR:INDEX=0"}</definedName>
    <definedName name="_429__FDSAUDITLINK__" hidden="1">{"fdsup://directions/FAT Viewer?action=UPDATE&amp;creator=factset&amp;DYN_ARGS=TRUE&amp;DOC_NAME=FAT:FQL_AUDITING_CLIENT_TEMPLATE.FAT&amp;display_string=Audit&amp;VAR:KEY=NMXCTEVKZC&amp;VAR:QUERY=RkZfU0FMRVMoQ0FMLDIwMTAp&amp;WINDOW=FIRST_POPUP&amp;HEIGHT=450&amp;WIDTH=450&amp;START_MAXIMIZED=FALS","E&amp;VAR:CALENDAR=FIVEDAY&amp;VAR:SYMBOL=642872&amp;VAR:INDEX=0"}</definedName>
    <definedName name="_43__FDSAUDITLINK__" hidden="1">{"fdsup://directions/FAT Viewer?action=UPDATE&amp;creator=factset&amp;DYN_ARGS=TRUE&amp;DOC_NAME=FAT:FQL_AUDITING_CLIENT_TEMPLATE.FAT&amp;display_string=Audit&amp;VAR:KEY=FCHQZUTKNQ&amp;VAR:QUERY=KEZGX0VCSVRfT1BFUihMVE0sNDEwOTkpQEZGX0VCSVRfT1BFUihMVE1fU0VNSSw0MTA5OSkp&amp;WINDOW=FIRST","_POPUP&amp;HEIGHT=450&amp;WIDTH=450&amp;START_MAXIMIZED=FALSE&amp;VAR:CALENDAR=FIVEDAY&amp;VAR:SYMBOL=MOLX&amp;VAR:INDEX=0"}</definedName>
    <definedName name="_430__FDSAUDITLINK__" hidden="1">{"fdsup://directions/FAT Viewer?action=UPDATE&amp;creator=factset&amp;DYN_ARGS=TRUE&amp;DOC_NAME=FAT:FQL_AUDITING_CLIENT_TEMPLATE.FAT&amp;display_string=Audit&amp;VAR:KEY=TAPURAZSVC&amp;VAR:QUERY=RkZfU0FMRVMoQ0FMLDIwMTAp&amp;WINDOW=FIRST_POPUP&amp;HEIGHT=450&amp;WIDTH=450&amp;START_MAXIMIZED=FALS","E&amp;VAR:CALENDAR=FIVEDAY&amp;VAR:SYMBOL=MOLX&amp;VAR:INDEX=0"}</definedName>
    <definedName name="_431__FDSAUDITLINK__" hidden="1">{"fdsup://directions/FAT Viewer?action=UPDATE&amp;creator=factset&amp;DYN_ARGS=TRUE&amp;DOC_NAME=FAT:FQL_AUDITING_CLIENT_TEMPLATE.FAT&amp;display_string=Audit&amp;VAR:KEY=JWDUTCRKZO&amp;VAR:QUERY=RkZfU0FMRVMoQ0FMLDIwMTAp&amp;WINDOW=FIRST_POPUP&amp;HEIGHT=450&amp;WIDTH=450&amp;START_MAXIMIZED=FALS","E&amp;VAR:CALENDAR=FIVEDAY&amp;VAR:SYMBOL=TEL&amp;VAR:INDEX=0"}</definedName>
    <definedName name="_432__FDSAUDITLINK__" hidden="1">{"fdsup://directions/FAT Viewer?action=UPDATE&amp;creator=factset&amp;DYN_ARGS=TRUE&amp;DOC_NAME=FAT:FQL_AUDITING_CLIENT_TEMPLATE.FAT&amp;display_string=Audit&amp;VAR:KEY=HCTWTKTUHI&amp;VAR:QUERY=RkZfU0FMRVMoQ0FMLDIwMTAp&amp;WINDOW=FIRST_POPUP&amp;HEIGHT=450&amp;WIDTH=450&amp;START_MAXIMIZED=FALS","E&amp;VAR:CALENDAR=FIVEDAY&amp;VAR:SYMBOL=685870&amp;VAR:INDEX=0"}</definedName>
    <definedName name="_433__FDSAUDITLINK__" hidden="1">{"fdsup://directions/FAT Viewer?action=UPDATE&amp;creator=factset&amp;DYN_ARGS=TRUE&amp;DOC_NAME=FAT:FQL_AUDITING_CLIENT_TEMPLATE.FAT&amp;display_string=Audit&amp;VAR:KEY=CLMVUVABUT&amp;VAR:QUERY=RkZfU0FMRVMoQ0FMLDIwMTAp&amp;WINDOW=FIRST_POPUP&amp;HEIGHT=450&amp;WIDTH=450&amp;START_MAXIMIZED=FALS","E&amp;VAR:CALENDAR=FIVEDAY&amp;VAR:SYMBOL=APH&amp;VAR:INDEX=0"}</definedName>
    <definedName name="_434__FDSAUDITLINK__" hidden="1">{"fdsup://directions/FAT Viewer?action=UPDATE&amp;creator=factset&amp;DYN_ARGS=TRUE&amp;DOC_NAME=FAT:FQL_AUDITING_CLIENT_TEMPLATE.FAT&amp;display_string=Audit&amp;VAR:KEY=IJYXYDGJSF&amp;VAR:QUERY=RkZfU0FMRVMoQ0FMLDIwMTAp&amp;WINDOW=FIRST_POPUP&amp;HEIGHT=450&amp;WIDTH=450&amp;START_MAXIMIZED=FALS","E&amp;VAR:CALENDAR=FIVEDAY&amp;VAR:SYMBOL=VC&amp;VAR:INDEX=0"}</definedName>
    <definedName name="_435__FDSAUDITLINK__" hidden="1">{"fdsup://directions/FAT Viewer?action=UPDATE&amp;creator=factset&amp;DYN_ARGS=TRUE&amp;DOC_NAME=FAT:FQL_AUDITING_CLIENT_TEMPLATE.FAT&amp;display_string=Audit&amp;VAR:KEY=YZAPMXEHOB&amp;VAR:QUERY=RkZfU0FMRVMoQ0FMLDIwMTAp&amp;WINDOW=FIRST_POPUP&amp;HEIGHT=450&amp;WIDTH=450&amp;START_MAXIMIZED=FALS","E&amp;VAR:CALENDAR=FIVEDAY&amp;VAR:SYMBOL=AXL&amp;VAR:INDEX=0"}</definedName>
    <definedName name="_436__FDSAUDITLINK__" hidden="1">{"fdsup://directions/FAT Viewer?action=UPDATE&amp;creator=factset&amp;DYN_ARGS=TRUE&amp;DOC_NAME=FAT:FQL_AUDITING_CLIENT_TEMPLATE.FAT&amp;display_string=Audit&amp;VAR:KEY=YTIBUZYTWV&amp;VAR:QUERY=RkZfU0FMRVMoQ0FMLDIwMTAp&amp;WINDOW=FIRST_POPUP&amp;HEIGHT=450&amp;WIDTH=450&amp;START_MAXIMIZED=FALS","E&amp;VAR:CALENDAR=FIVEDAY&amp;VAR:SYMBOL=DAN&amp;VAR:INDEX=0"}</definedName>
    <definedName name="_437__FDSAUDITLINK__" hidden="1">{"fdsup://directions/FAT Viewer?action=UPDATE&amp;creator=factset&amp;DYN_ARGS=TRUE&amp;DOC_NAME=FAT:FQL_AUDITING_CLIENT_TEMPLATE.FAT&amp;display_string=Audit&amp;VAR:KEY=WBIBGTYJIR&amp;VAR:QUERY=RkZfU0FMRVMoQ0FMLDIwMTAp&amp;WINDOW=FIRST_POPUP&amp;HEIGHT=450&amp;WIDTH=450&amp;START_MAXIMIZED=FALS","E&amp;VAR:CALENDAR=FIVEDAY&amp;VAR:SYMBOL=255447&amp;VAR:INDEX=0"}</definedName>
    <definedName name="_438__FDSAUDITLINK__" hidden="1">{"fdsup://directions/FAT Viewer?action=UPDATE&amp;creator=factset&amp;DYN_ARGS=TRUE&amp;DOC_NAME=FAT:FQL_AUDITING_CLIENT_TEMPLATE.FAT&amp;display_string=Audit&amp;VAR:KEY=FKBANSXGZG&amp;VAR:QUERY=RkZfU0FMRVMoQ0FMLDIwMTAp&amp;WINDOW=FIRST_POPUP&amp;HEIGHT=450&amp;WIDTH=450&amp;START_MAXIMIZED=FALS","E&amp;VAR:CALENDAR=FIVEDAY&amp;VAR:SYMBOL=ALV&amp;VAR:INDEX=0"}</definedName>
    <definedName name="_439__FDSAUDITLINK__" hidden="1">{"fdsup://directions/FAT Viewer?action=UPDATE&amp;creator=factset&amp;DYN_ARGS=TRUE&amp;DOC_NAME=FAT:FQL_AUDITING_CLIENT_TEMPLATE.FAT&amp;display_string=Audit&amp;VAR:KEY=BKNWJQZMLC&amp;VAR:QUERY=RkZfU0FMRVMoQ0FMLDIwMTAp&amp;WINDOW=FIRST_POPUP&amp;HEIGHT=450&amp;WIDTH=450&amp;START_MAXIMIZED=FALS","E&amp;VAR:CALENDAR=FIVEDAY&amp;VAR:SYMBOL=JCI&amp;VAR:INDEX=0"}</definedName>
    <definedName name="_44__FDSAUDITLINK__" hidden="1">{"fdsup://directions/FAT Viewer?action=UPDATE&amp;creator=factset&amp;DYN_ARGS=TRUE&amp;DOC_NAME=FAT:FQL_AUDITING_CLIENT_TEMPLATE.FAT&amp;display_string=Audit&amp;VAR:KEY=TYXERQZMTO&amp;VAR:QUERY=KEZGX0VCSVRfT1BFUihMVE0sNDEwOTkpQEZGX0VCSVRfT1BFUihMVE1fU0VNSSw0MTA5OSkp&amp;WINDOW=FIRST","_POPUP&amp;HEIGHT=450&amp;WIDTH=450&amp;START_MAXIMIZED=FALSE&amp;VAR:CALENDAR=FIVEDAY&amp;VAR:SYMBOL=TEL&amp;VAR:INDEX=0"}</definedName>
    <definedName name="_440__FDSAUDITLINK__" hidden="1">{"fdsup://directions/FAT Viewer?action=UPDATE&amp;creator=factset&amp;DYN_ARGS=TRUE&amp;DOC_NAME=FAT:FQL_AUDITING_CLIENT_TEMPLATE.FAT&amp;display_string=Audit&amp;VAR:KEY=TMTQTAPWHQ&amp;VAR:QUERY=RkZfU0FMRVMoQ0FMLDIwMTAp&amp;WINDOW=FIRST_POPUP&amp;HEIGHT=450&amp;WIDTH=450&amp;START_MAXIMIZED=FALS","E&amp;VAR:CALENDAR=FIVEDAY&amp;VAR:SYMBOL=LEA&amp;VAR:INDEX=0"}</definedName>
    <definedName name="_441__FDSAUDITLINK__" hidden="1">{"fdsup://directions/FAT Viewer?action=UPDATE&amp;creator=factset&amp;DYN_ARGS=TRUE&amp;DOC_NAME=FAT:FQL_AUDITING_CLIENT_TEMPLATE.FAT&amp;display_string=Audit&amp;VAR:KEY=BMTYTCLYFI&amp;VAR:QUERY=RkZfU0FMRVMoQ0FMLDIwMTAp&amp;WINDOW=FIRST_POPUP&amp;HEIGHT=450&amp;WIDTH=450&amp;START_MAXIMIZED=FALS","E&amp;VAR:CALENDAR=FIVEDAY&amp;VAR:SYMBOL=TRW&amp;VAR:INDEX=0"}</definedName>
    <definedName name="_442__FDSAUDITLINK__" hidden="1">{"fdsup://directions/FAT Viewer?action=UPDATE&amp;creator=factset&amp;DYN_ARGS=TRUE&amp;DOC_NAME=FAT:FQL_AUDITING_CLIENT_TEMPLATE.FAT&amp;display_string=Audit&amp;VAR:KEY=RORMPCFYDC&amp;VAR:QUERY=RkZfU0FMRVMoQ0FMLDIwMTAp&amp;WINDOW=FIRST_POPUP&amp;HEIGHT=450&amp;WIDTH=450&amp;START_MAXIMIZED=FALS","E&amp;VAR:CALENDAR=FIVEDAY&amp;VAR:SYMBOL=FDML&amp;VAR:INDEX=0"}</definedName>
    <definedName name="_443__FDSAUDITLINK__" hidden="1">{"fdsup://directions/FAT Viewer?action=UPDATE&amp;creator=factset&amp;DYN_ARGS=TRUE&amp;DOC_NAME=FAT:FQL_AUDITING_CLIENT_TEMPLATE.FAT&amp;display_string=Audit&amp;VAR:KEY=VOJIHKHUBC&amp;VAR:QUERY=RkZfU0FMRVMoQ0FMLDIwMTAp&amp;WINDOW=FIRST_POPUP&amp;HEIGHT=450&amp;WIDTH=450&amp;START_MAXIMIZED=FALS","E&amp;VAR:CALENDAR=FIVEDAY&amp;VAR:SYMBOL=TEN&amp;VAR:INDEX=0"}</definedName>
    <definedName name="_444__FDSAUDITLINK__" hidden="1">{"fdsup://directions/FAT Viewer?action=UPDATE&amp;creator=factset&amp;DYN_ARGS=TRUE&amp;DOC_NAME=FAT:FQL_AUDITING_CLIENT_TEMPLATE.FAT&amp;display_string=Audit&amp;VAR:KEY=ROJGJMZINQ&amp;VAR:QUERY=RkZfU0FMRVMoQ0FMLDIwMTAp&amp;WINDOW=FIRST_POPUP&amp;HEIGHT=450&amp;WIDTH=450&amp;START_MAXIMIZED=FALS","E&amp;VAR:CALENDAR=FIVEDAY&amp;VAR:SYMBOL=BWA&amp;VAR:INDEX=0"}</definedName>
    <definedName name="_445__FDSAUDITLINK__" hidden="1">{"fdsup://directions/FAT Viewer?action=UPDATE&amp;creator=factset&amp;DYN_ARGS=TRUE&amp;DOC_NAME=FAT:FQL_AUDITING_CLIENT_TEMPLATE.FAT&amp;display_string=Audit&amp;VAR:KEY=RELIDERMTM&amp;VAR:QUERY=RkZfU0FMRVMoQ0FMLDIwMDkp&amp;WINDOW=FIRST_POPUP&amp;HEIGHT=450&amp;WIDTH=450&amp;START_MAXIMIZED=FALS","E&amp;VAR:CALENDAR=FIVEDAY&amp;VAR:SYMBOL=674399&amp;VAR:INDEX=0"}</definedName>
    <definedName name="_446__FDSAUDITLINK__" hidden="1">{"fdsup://directions/FAT Viewer?action=UPDATE&amp;creator=factset&amp;DYN_ARGS=TRUE&amp;DOC_NAME=FAT:FQL_AUDITING_CLIENT_TEMPLATE.FAT&amp;display_string=Audit&amp;VAR:KEY=EPEXYFABYR&amp;VAR:QUERY=RkZfU0FMRVMoQ0FMLDIwMDkp&amp;WINDOW=FIRST_POPUP&amp;HEIGHT=450&amp;WIDTH=450&amp;START_MAXIMIZED=FALS","E&amp;VAR:CALENDAR=FIVEDAY&amp;VAR:SYMBOL=713283&amp;VAR:INDEX=0"}</definedName>
    <definedName name="_447__FDSAUDITLINK__" hidden="1">{"fdsup://directions/FAT Viewer?action=UPDATE&amp;creator=factset&amp;DYN_ARGS=TRUE&amp;DOC_NAME=FAT:FQL_AUDITING_CLIENT_TEMPLATE.FAT&amp;display_string=Audit&amp;VAR:KEY=VYLUVMDAXY&amp;VAR:QUERY=RkZfU0FMRVMoQ0FMLDIwMDkp&amp;WINDOW=FIRST_POPUP&amp;HEIGHT=450&amp;WIDTH=450&amp;START_MAXIMIZED=FALS","E&amp;VAR:CALENDAR=FIVEDAY&amp;VAR:SYMBOL=642872&amp;VAR:INDEX=0"}</definedName>
    <definedName name="_448__FDSAUDITLINK__" hidden="1">{"fdsup://directions/FAT Viewer?action=UPDATE&amp;creator=factset&amp;DYN_ARGS=TRUE&amp;DOC_NAME=FAT:FQL_AUDITING_CLIENT_TEMPLATE.FAT&amp;display_string=Audit&amp;VAR:KEY=TQHOLMZYJY&amp;VAR:QUERY=RkZfU0FMRVMoQ0FMLDIwMDkp&amp;WINDOW=FIRST_POPUP&amp;HEIGHT=450&amp;WIDTH=450&amp;START_MAXIMIZED=FALS","E&amp;VAR:CALENDAR=FIVEDAY&amp;VAR:SYMBOL=MOLX&amp;VAR:INDEX=0"}</definedName>
    <definedName name="_449__FDSAUDITLINK__" hidden="1">{"fdsup://directions/FAT Viewer?action=UPDATE&amp;creator=factset&amp;DYN_ARGS=TRUE&amp;DOC_NAME=FAT:FQL_AUDITING_CLIENT_TEMPLATE.FAT&amp;display_string=Audit&amp;VAR:KEY=RONGBIBALW&amp;VAR:QUERY=RkZfU0FMRVMoQ0FMLDIwMDkp&amp;WINDOW=FIRST_POPUP&amp;HEIGHT=450&amp;WIDTH=450&amp;START_MAXIMIZED=FALS","E&amp;VAR:CALENDAR=FIVEDAY&amp;VAR:SYMBOL=TEL&amp;VAR:INDEX=0"}</definedName>
    <definedName name="_45__FDSAUDITLINK__" hidden="1">{"fdsup://directions/FAT Viewer?action=UPDATE&amp;creator=factset&amp;DYN_ARGS=TRUE&amp;DOC_NAME=FAT:FQL_AUDITING_CLIENT_TEMPLATE.FAT&amp;display_string=Audit&amp;VAR:KEY=HCZSFAJCJS&amp;VAR:QUERY=KEZGX0VCSVRfT1BFUihMVE0sNDEwOTkpQEZGX0VCSVRfT1BFUihMVE1fU0VNSSw0MTA5OSkp&amp;WINDOW=FIRST","_POPUP&amp;HEIGHT=450&amp;WIDTH=450&amp;START_MAXIMIZED=FALSE&amp;VAR:CALENDAR=FIVEDAY&amp;VAR:SYMBOL=685870&amp;VAR:INDEX=0"}</definedName>
    <definedName name="_450__FDSAUDITLINK__" hidden="1">{"fdsup://directions/FAT Viewer?action=UPDATE&amp;creator=factset&amp;DYN_ARGS=TRUE&amp;DOC_NAME=FAT:FQL_AUDITING_CLIENT_TEMPLATE.FAT&amp;display_string=Audit&amp;VAR:KEY=XIRQVEBKXW&amp;VAR:QUERY=RkZfU0FMRVMoQ0FMLDIwMDkp&amp;WINDOW=FIRST_POPUP&amp;HEIGHT=450&amp;WIDTH=450&amp;START_MAXIMIZED=FALS","E&amp;VAR:CALENDAR=FIVEDAY&amp;VAR:SYMBOL=685870&amp;VAR:INDEX=0"}</definedName>
    <definedName name="_451__FDSAUDITLINK__" hidden="1">{"fdsup://directions/FAT Viewer?action=UPDATE&amp;creator=factset&amp;DYN_ARGS=TRUE&amp;DOC_NAME=FAT:FQL_AUDITING_CLIENT_TEMPLATE.FAT&amp;display_string=Audit&amp;VAR:KEY=WHWLITQXUF&amp;VAR:QUERY=RkZfU0FMRVMoQ0FMLDIwMDkp&amp;WINDOW=FIRST_POPUP&amp;HEIGHT=450&amp;WIDTH=450&amp;START_MAXIMIZED=FALS","E&amp;VAR:CALENDAR=FIVEDAY&amp;VAR:SYMBOL=APH&amp;VAR:INDEX=0"}</definedName>
    <definedName name="_452__FDSAUDITLINK__" hidden="1">{"fdsup://directions/FAT Viewer?action=UPDATE&amp;creator=factset&amp;DYN_ARGS=TRUE&amp;DOC_NAME=FAT:FQL_AUDITING_CLIENT_TEMPLATE.FAT&amp;display_string=Audit&amp;VAR:KEY=ALKFABOVEF&amp;VAR:QUERY=RkZfU0FMRVMoQ0FMLDIwMDkp&amp;WINDOW=FIRST_POPUP&amp;HEIGHT=450&amp;WIDTH=450&amp;START_MAXIMIZED=FALS","E&amp;VAR:CALENDAR=FIVEDAY&amp;VAR:SYMBOL=VC&amp;VAR:INDEX=0"}</definedName>
    <definedName name="_453__FDSAUDITLINK__" hidden="1">{"fdsup://directions/FAT Viewer?action=UPDATE&amp;creator=factset&amp;DYN_ARGS=TRUE&amp;DOC_NAME=FAT:FQL_AUDITING_CLIENT_TEMPLATE.FAT&amp;display_string=Audit&amp;VAR:KEY=GHCJKFSLIT&amp;VAR:QUERY=RkZfU0FMRVMoQ0FMLDIwMDkp&amp;WINDOW=FIRST_POPUP&amp;HEIGHT=450&amp;WIDTH=450&amp;START_MAXIMIZED=FALS","E&amp;VAR:CALENDAR=FIVEDAY&amp;VAR:SYMBOL=AXL&amp;VAR:INDEX=0"}</definedName>
    <definedName name="_454__FDSAUDITLINK__" hidden="1">{"fdsup://directions/FAT Viewer?action=UPDATE&amp;creator=factset&amp;DYN_ARGS=TRUE&amp;DOC_NAME=FAT:FQL_AUDITING_CLIENT_TEMPLATE.FAT&amp;display_string=Audit&amp;VAR:KEY=EVCREZGRCR&amp;VAR:QUERY=RkZfU0FMRVMoQ0FMLDIwMDkp&amp;WINDOW=FIRST_POPUP&amp;HEIGHT=450&amp;WIDTH=450&amp;START_MAXIMIZED=FALS","E&amp;VAR:CALENDAR=FIVEDAY&amp;VAR:SYMBOL=255447&amp;VAR:INDEX=0"}</definedName>
    <definedName name="_455__FDSAUDITLINK__" hidden="1">{"fdsup://directions/FAT Viewer?action=UPDATE&amp;creator=factset&amp;DYN_ARGS=TRUE&amp;DOC_NAME=FAT:FQL_AUDITING_CLIENT_TEMPLATE.FAT&amp;display_string=Audit&amp;VAR:KEY=FIHMXEDOJI&amp;VAR:QUERY=RkZfU0FMRVMoQ0FMLDIwMDkp&amp;WINDOW=FIRST_POPUP&amp;HEIGHT=450&amp;WIDTH=450&amp;START_MAXIMIZED=FALS","E&amp;VAR:CALENDAR=FIVEDAY&amp;VAR:SYMBOL=JCI&amp;VAR:INDEX=0"}</definedName>
    <definedName name="_456__FDSAUDITLINK__" hidden="1">{"fdsup://directions/FAT Viewer?action=UPDATE&amp;creator=factset&amp;DYN_ARGS=TRUE&amp;DOC_NAME=FAT:FQL_AUDITING_CLIENT_TEMPLATE.FAT&amp;display_string=Audit&amp;VAR:KEY=HKXEHQNCJE&amp;VAR:QUERY=RkZfU0FMRVMoQ0FMLDIwMDkp&amp;WINDOW=FIRST_POPUP&amp;HEIGHT=450&amp;WIDTH=450&amp;START_MAXIMIZED=FALS","E&amp;VAR:CALENDAR=FIVEDAY&amp;VAR:SYMBOL=LEA&amp;VAR:INDEX=0"}</definedName>
    <definedName name="_457__FDSAUDITLINK__" hidden="1">{"fdsup://directions/FAT Viewer?action=UPDATE&amp;creator=factset&amp;DYN_ARGS=TRUE&amp;DOC_NAME=FAT:FQL_AUDITING_CLIENT_TEMPLATE.FAT&amp;display_string=Audit&amp;VAR:KEY=PWLEVMBGNE&amp;VAR:QUERY=RkZfU0FMRVMoQ0FMLDIwMDkp&amp;WINDOW=FIRST_POPUP&amp;HEIGHT=450&amp;WIDTH=450&amp;START_MAXIMIZED=FALS","E&amp;VAR:CALENDAR=FIVEDAY&amp;VAR:SYMBOL=TRW&amp;VAR:INDEX=0"}</definedName>
    <definedName name="_458__FDSAUDITLINK__" hidden="1">{"fdsup://directions/FAT Viewer?action=UPDATE&amp;creator=factset&amp;DYN_ARGS=TRUE&amp;DOC_NAME=FAT:FQL_AUDITING_CLIENT_TEMPLATE.FAT&amp;display_string=Audit&amp;VAR:KEY=FKBENQBCRW&amp;VAR:QUERY=RkZfU0FMRVMoQ0FMLDIwMDkp&amp;WINDOW=FIRST_POPUP&amp;HEIGHT=450&amp;WIDTH=450&amp;START_MAXIMIZED=FALS","E&amp;VAR:CALENDAR=FIVEDAY&amp;VAR:SYMBOL=FDML&amp;VAR:INDEX=0"}</definedName>
    <definedName name="_459__FDSAUDITLINK__" hidden="1">{"fdsup://directions/FAT Viewer?action=UPDATE&amp;creator=factset&amp;DYN_ARGS=TRUE&amp;DOC_NAME=FAT:FQL_AUDITING_CLIENT_TEMPLATE.FAT&amp;display_string=Audit&amp;VAR:KEY=ZWHCBMXOXA&amp;VAR:QUERY=RkZfU0FMRVMoQ0FMLDIwMDkp&amp;WINDOW=FIRST_POPUP&amp;HEIGHT=450&amp;WIDTH=450&amp;START_MAXIMIZED=FALS","E&amp;VAR:CALENDAR=FIVEDAY&amp;VAR:SYMBOL=TEN&amp;VAR:INDEX=0"}</definedName>
    <definedName name="_46__FDSAUDITLINK__" hidden="1">{"fdsup://directions/FAT Viewer?action=UPDATE&amp;creator=factset&amp;DYN_ARGS=TRUE&amp;DOC_NAME=FAT:FQL_AUDITING_CLIENT_TEMPLATE.FAT&amp;display_string=Audit&amp;VAR:KEY=SLILUDQHSJ&amp;VAR:QUERY=KEZGX0VCSVRfT1BFUihMVE0sNDEwOTkpQEZGX0VCSVRfT1BFUihMVE1fU0VNSSw0MTA5OSkp&amp;WINDOW=FIRST","_POPUP&amp;HEIGHT=450&amp;WIDTH=450&amp;START_MAXIMIZED=FALSE&amp;VAR:CALENDAR=FIVEDAY&amp;VAR:SYMBOL=APH&amp;VAR:INDEX=0"}</definedName>
    <definedName name="_460__FDSAUDITLINK__" hidden="1">{"fdsup://directions/FAT Viewer?action=UPDATE&amp;creator=factset&amp;DYN_ARGS=TRUE&amp;DOC_NAME=FAT:FQL_AUDITING_CLIENT_TEMPLATE.FAT&amp;display_string=Audit&amp;VAR:KEY=JYJCFAVETA&amp;VAR:QUERY=RkZfU0FMRVMoQ0FMLDIwMDkp&amp;WINDOW=FIRST_POPUP&amp;HEIGHT=450&amp;WIDTH=450&amp;START_MAXIMIZED=FALS","E&amp;VAR:CALENDAR=FIVEDAY&amp;VAR:SYMBOL=BWA&amp;VAR:INDEX=0"}</definedName>
    <definedName name="_461__FDSAUDITLINK__" hidden="1">{"fdsup://directions/FAT Viewer?action=UPDATE&amp;creator=factset&amp;DYN_ARGS=TRUE&amp;DOC_NAME=FAT:FQL_AUDITING_CLIENT_TEMPLATE.FAT&amp;display_string=Audit&amp;VAR:KEY=JKBIFODCLW&amp;VAR:QUERY=RkZfRU5UUlBSX1ZBTF9EQUlMWSg0MTA5OSwsLCwsJ0RJTCcp&amp;WINDOW=FIRST_POPUP&amp;HEIGHT=450&amp;WIDTH=","450&amp;START_MAXIMIZED=FALSE&amp;VAR:CALENDAR=FIVEDAY&amp;VAR:SYMBOL=DLPH&amp;VAR:INDEX=0"}</definedName>
    <definedName name="_462__FDSAUDITLINK__" hidden="1">{"fdsup://directions/FAT Viewer?action=UPDATE&amp;creator=factset&amp;DYN_ARGS=TRUE&amp;DOC_NAME=FAT:FQL_AUDITING_CLIENT_TEMPLATE.FAT&amp;display_string=Audit&amp;VAR:KEY=ZCVKLODCDU&amp;VAR:QUERY=RkZfRU5UUlBSX1ZBTF9EQUlMWSg0MTA5OSwsLCwsJ0RJTCcp&amp;WINDOW=FIRST_POPUP&amp;HEIGHT=450&amp;WIDTH=","450&amp;START_MAXIMIZED=FALSE&amp;VAR:CALENDAR=FIVEDAY&amp;VAR:SYMBOL=674399&amp;VAR:INDEX=0"}</definedName>
    <definedName name="_463__FDSAUDITLINK__" hidden="1">{"fdsup://directions/FAT Viewer?action=UPDATE&amp;creator=factset&amp;DYN_ARGS=TRUE&amp;DOC_NAME=FAT:FQL_AUDITING_CLIENT_TEMPLATE.FAT&amp;display_string=Audit&amp;VAR:KEY=GDGLYJMJUB&amp;VAR:QUERY=RkZfRU5UUlBSX1ZBTF9EQUlMWSg0MTA5OSwsLCwsJ0RJTCcp&amp;WINDOW=FIRST_POPUP&amp;HEIGHT=450&amp;WIDTH=","450&amp;START_MAXIMIZED=FALSE&amp;VAR:CALENDAR=FIVEDAY&amp;VAR:SYMBOL=713283&amp;VAR:INDEX=0"}</definedName>
    <definedName name="_464__FDSAUDITLINK__" hidden="1">{"fdsup://directions/FAT Viewer?action=UPDATE&amp;creator=factset&amp;DYN_ARGS=TRUE&amp;DOC_NAME=FAT:FQL_AUDITING_CLIENT_TEMPLATE.FAT&amp;display_string=Audit&amp;VAR:KEY=LYHIFEDCJY&amp;VAR:QUERY=RkZfRU5UUlBSX1ZBTF9EQUlMWSg0MTA5OSwsLCwsJ0RJTCcp&amp;WINDOW=FIRST_POPUP&amp;HEIGHT=450&amp;WIDTH=","450&amp;START_MAXIMIZED=FALSE&amp;VAR:CALENDAR=FIVEDAY&amp;VAR:SYMBOL=642872&amp;VAR:INDEX=0"}</definedName>
    <definedName name="_465__FDSAUDITLINK__" hidden="1">{"fdsup://directions/FAT Viewer?action=UPDATE&amp;creator=factset&amp;DYN_ARGS=TRUE&amp;DOC_NAME=FAT:FQL_AUDITING_CLIENT_TEMPLATE.FAT&amp;display_string=Audit&amp;VAR:KEY=RWRILORCRE&amp;VAR:QUERY=RkZfRU5UUlBSX1ZBTF9EQUlMWSg0MTA5OSwsLCwsJ0RJTCcp&amp;WINDOW=FIRST_POPUP&amp;HEIGHT=450&amp;WIDTH=","450&amp;START_MAXIMIZED=FALSE&amp;VAR:CALENDAR=FIVEDAY&amp;VAR:SYMBOL=577325&amp;VAR:INDEX=0"}</definedName>
    <definedName name="_466__FDSAUDITLINK__" hidden="1">{"fdsup://directions/FAT Viewer?action=UPDATE&amp;creator=factset&amp;DYN_ARGS=TRUE&amp;DOC_NAME=FAT:FQL_AUDITING_CLIENT_TEMPLATE.FAT&amp;display_string=Audit&amp;VAR:KEY=ENYHGBGXCJ&amp;VAR:QUERY=RkZfRU5UUlBSX1ZBTF9EQUlMWSg0MTA5OSwsLCwsJ0RJTCcp&amp;WINDOW=FIRST_POPUP&amp;HEIGHT=450&amp;WIDTH=","450&amp;START_MAXIMIZED=FALSE&amp;VAR:CALENDAR=FIVEDAY&amp;VAR:SYMBOL=MOLX&amp;VAR:INDEX=0"}</definedName>
    <definedName name="_467__FDSAUDITLINK__" hidden="1">{"fdsup://directions/FAT Viewer?action=UPDATE&amp;creator=factset&amp;DYN_ARGS=TRUE&amp;DOC_NAME=FAT:FQL_AUDITING_CLIENT_TEMPLATE.FAT&amp;display_string=Audit&amp;VAR:KEY=UXCFWPMLIL&amp;VAR:QUERY=RkZfRU5UUlBSX1ZBTF9EQUlMWSg0MTA5OSwsLCwsJ0RJTCcp&amp;WINDOW=FIRST_POPUP&amp;HEIGHT=450&amp;WIDTH=","450&amp;START_MAXIMIZED=FALSE&amp;VAR:CALENDAR=FIVEDAY&amp;VAR:SYMBOL=TEL&amp;VAR:INDEX=0"}</definedName>
    <definedName name="_468__FDSAUDITLINK__" hidden="1">{"fdsup://directions/FAT Viewer?action=UPDATE&amp;creator=factset&amp;DYN_ARGS=TRUE&amp;DOC_NAME=FAT:FQL_AUDITING_CLIENT_TEMPLATE.FAT&amp;display_string=Audit&amp;VAR:KEY=AVIZUBKPUF&amp;VAR:QUERY=RkZfRU5UUlBSX1ZBTF9EQUlMWSg0MTA5OSwsLCwsJ0RJTCcp&amp;WINDOW=FIRST_POPUP&amp;HEIGHT=450&amp;WIDTH=","450&amp;START_MAXIMIZED=FALSE&amp;VAR:CALENDAR=FIVEDAY&amp;VAR:SYMBOL=685870&amp;VAR:INDEX=0"}</definedName>
    <definedName name="_469__FDSAUDITLINK__" hidden="1">{"fdsup://directions/FAT Viewer?action=UPDATE&amp;creator=factset&amp;DYN_ARGS=TRUE&amp;DOC_NAME=FAT:FQL_AUDITING_CLIENT_TEMPLATE.FAT&amp;display_string=Audit&amp;VAR:KEY=NATKFAJQXS&amp;VAR:QUERY=RkZfRU5UUlBSX1ZBTF9EQUlMWSg0MTA5OSwsLCwsJ0RJTCcp&amp;WINDOW=FIRST_POPUP&amp;HEIGHT=450&amp;WIDTH=","450&amp;START_MAXIMIZED=FALSE&amp;VAR:CALENDAR=FIVEDAY&amp;VAR:SYMBOL=APH&amp;VAR:INDEX=0"}</definedName>
    <definedName name="_47__FDSAUDITLINK__" hidden="1">{"fdsup://directions/FAT Viewer?action=UPDATE&amp;creator=factset&amp;DYN_ARGS=TRUE&amp;DOC_NAME=FAT:FQL_AUDITING_CLIENT_TEMPLATE.FAT&amp;display_string=Audit&amp;VAR:KEY=ANOTODKNOP&amp;VAR:QUERY=KEZGX0VCSVRfT1BFUihMVE0sNDEwOTkpQEZGX0VCSVRfT1BFUihMVE1fU0VNSSw0MTA5OSkp&amp;WINDOW=FIRST","_POPUP&amp;HEIGHT=450&amp;WIDTH=450&amp;START_MAXIMIZED=FALSE&amp;VAR:CALENDAR=FIVEDAY&amp;VAR:SYMBOL=TEL&amp;VAR:INDEX=0"}</definedName>
    <definedName name="_470__FDSAUDITLINK__" hidden="1">{"fdsup://directions/FAT Viewer?action=UPDATE&amp;creator=factset&amp;DYN_ARGS=TRUE&amp;DOC_NAME=FAT:FQL_AUDITING_CLIENT_TEMPLATE.FAT&amp;display_string=Audit&amp;VAR:KEY=FGFEJYZKVG&amp;VAR:QUERY=RkZfRU5UUlBSX1ZBTF9EQUlMWSg0MTA5OSwsLCwsJ0RJTCcp&amp;WINDOW=FIRST_POPUP&amp;HEIGHT=450&amp;WIDTH=","450&amp;START_MAXIMIZED=FALSE&amp;VAR:CALENDAR=FIVEDAY&amp;VAR:SYMBOL=VC&amp;VAR:INDEX=0"}</definedName>
    <definedName name="_471__FDSAUDITLINK__" hidden="1">{"fdsup://directions/FAT Viewer?action=UPDATE&amp;creator=factset&amp;DYN_ARGS=TRUE&amp;DOC_NAME=FAT:FQL_AUDITING_CLIENT_TEMPLATE.FAT&amp;display_string=Audit&amp;VAR:KEY=VOHKNQVEXA&amp;VAR:QUERY=RkZfRU5UUlBSX1ZBTF9EQUlMWSg0MTA5OSwsLCwsJ0RJTCcp&amp;WINDOW=FIRST_POPUP&amp;HEIGHT=450&amp;WIDTH=","450&amp;START_MAXIMIZED=FALSE&amp;VAR:CALENDAR=FIVEDAY&amp;VAR:SYMBOL=AXL&amp;VAR:INDEX=0"}</definedName>
    <definedName name="_472__FDSAUDITLINK__" hidden="1">{"fdsup://directions/FAT Viewer?action=UPDATE&amp;creator=factset&amp;DYN_ARGS=TRUE&amp;DOC_NAME=FAT:FQL_AUDITING_CLIENT_TEMPLATE.FAT&amp;display_string=Audit&amp;VAR:KEY=TEFAPEVWHW&amp;VAR:QUERY=RkZfRU5UUlBSX1ZBTF9EQUlMWSg0MTA5OSwsLCwsJ0RJTCcp&amp;WINDOW=FIRST_POPUP&amp;HEIGHT=450&amp;WIDTH=","450&amp;START_MAXIMIZED=FALSE&amp;VAR:CALENDAR=FIVEDAY&amp;VAR:SYMBOL=DAN&amp;VAR:INDEX=0"}</definedName>
    <definedName name="_473__FDSAUDITLINK__" hidden="1">{"fdsup://directions/FAT Viewer?action=UPDATE&amp;creator=factset&amp;DYN_ARGS=TRUE&amp;DOC_NAME=FAT:FQL_AUDITING_CLIENT_TEMPLATE.FAT&amp;display_string=Audit&amp;VAR:KEY=REXQVUHUFW&amp;VAR:QUERY=RkZfRU5UUlBSX1ZBTF9EQUlMWSg0MTA5OSwsLCwsJ0RJTCcp&amp;WINDOW=FIRST_POPUP&amp;HEIGHT=450&amp;WIDTH=","450&amp;START_MAXIMIZED=FALSE&amp;VAR:CALENDAR=FIVEDAY&amp;VAR:SYMBOL=255447&amp;VAR:INDEX=0"}</definedName>
    <definedName name="_474__FDSAUDITLINK__" hidden="1">{"fdsup://directions/FAT Viewer?action=UPDATE&amp;creator=factset&amp;DYN_ARGS=TRUE&amp;DOC_NAME=FAT:FQL_AUDITING_CLIENT_TEMPLATE.FAT&amp;display_string=Audit&amp;VAR:KEY=OFQBKDYJKL&amp;VAR:QUERY=RkZfRU5UUlBSX1ZBTF9EQUlMWSg0MTA5OSwsLCwsJ0RJTCcp&amp;WINDOW=FIRST_POPUP&amp;HEIGHT=450&amp;WIDTH=","450&amp;START_MAXIMIZED=FALSE&amp;VAR:CALENDAR=FIVEDAY&amp;VAR:SYMBOL=ALV&amp;VAR:INDEX=0"}</definedName>
    <definedName name="_475__FDSAUDITLINK__" hidden="1">{"fdsup://directions/FAT Viewer?action=UPDATE&amp;creator=factset&amp;DYN_ARGS=TRUE&amp;DOC_NAME=FAT:FQL_AUDITING_CLIENT_TEMPLATE.FAT&amp;display_string=Audit&amp;VAR:KEY=URQFILWVCP&amp;VAR:QUERY=RkZfRU5UUlBSX1ZBTF9EQUlMWSg0MTA5OSwsLCwsJ0RJTCcp&amp;WINDOW=FIRST_POPUP&amp;HEIGHT=450&amp;WIDTH=","450&amp;START_MAXIMIZED=FALSE&amp;VAR:CALENDAR=FIVEDAY&amp;VAR:SYMBOL=JCI&amp;VAR:INDEX=0"}</definedName>
    <definedName name="_476__FDSAUDITLINK__" hidden="1">{"fdsup://directions/FAT Viewer?action=UPDATE&amp;creator=factset&amp;DYN_ARGS=TRUE&amp;DOC_NAME=FAT:FQL_AUDITING_CLIENT_TEMPLATE.FAT&amp;display_string=Audit&amp;VAR:KEY=CBCNIDCBKR&amp;VAR:QUERY=RkZfRU5UUlBSX1ZBTF9EQUlMWSg0MTA5OSwsLCwsJ0RJTCcp&amp;WINDOW=FIRST_POPUP&amp;HEIGHT=450&amp;WIDTH=","450&amp;START_MAXIMIZED=FALSE&amp;VAR:CALENDAR=FIVEDAY&amp;VAR:SYMBOL=LEA&amp;VAR:INDEX=0"}</definedName>
    <definedName name="_477__FDSAUDITLINK__" hidden="1">{"fdsup://directions/FAT Viewer?action=UPDATE&amp;creator=factset&amp;DYN_ARGS=TRUE&amp;DOC_NAME=FAT:FQL_AUDITING_CLIENT_TEMPLATE.FAT&amp;display_string=Audit&amp;VAR:KEY=QLYLUVUFCF&amp;VAR:QUERY=RkZfRU5UUlBSX1ZBTF9EQUlMWSg0MTA5OSwsLCwsJ0RJTCcp&amp;WINDOW=FIRST_POPUP&amp;HEIGHT=450&amp;WIDTH=","450&amp;START_MAXIMIZED=FALSE&amp;VAR:CALENDAR=FIVEDAY&amp;VAR:SYMBOL=TRW&amp;VAR:INDEX=0"}</definedName>
    <definedName name="_478__FDSAUDITLINK__" hidden="1">{"fdsup://directions/FAT Viewer?action=UPDATE&amp;creator=factset&amp;DYN_ARGS=TRUE&amp;DOC_NAME=FAT:FQL_AUDITING_CLIENT_TEMPLATE.FAT&amp;display_string=Audit&amp;VAR:KEY=UROZMZGLUB&amp;VAR:QUERY=RkZfRU5UUlBSX1ZBTF9EQUlMWSg0MTA5OSwsLCwsJ0RJTCcp&amp;WINDOW=FIRST_POPUP&amp;HEIGHT=450&amp;WIDTH=","450&amp;START_MAXIMIZED=FALSE&amp;VAR:CALENDAR=FIVEDAY&amp;VAR:SYMBOL=FDML&amp;VAR:INDEX=0"}</definedName>
    <definedName name="_479__FDSAUDITLINK__" hidden="1">{"fdsup://directions/FAT Viewer?action=UPDATE&amp;creator=factset&amp;DYN_ARGS=TRUE&amp;DOC_NAME=FAT:FQL_AUDITING_CLIENT_TEMPLATE.FAT&amp;display_string=Audit&amp;VAR:KEY=OTYHMFIVGJ&amp;VAR:QUERY=RkZfRU5UUlBSX1ZBTF9EQUlMWSg0MTA5OSwsLCwsJ0RJTCcp&amp;WINDOW=FIRST_POPUP&amp;HEIGHT=450&amp;WIDTH=","450&amp;START_MAXIMIZED=FALSE&amp;VAR:CALENDAR=FIVEDAY&amp;VAR:SYMBOL=TEN&amp;VAR:INDEX=0"}</definedName>
    <definedName name="_48__FDSAUDITLINK__" hidden="1">{"fdsup://directions/FAT Viewer?action=UPDATE&amp;creator=factset&amp;DYN_ARGS=TRUE&amp;DOC_NAME=FAT:FQL_AUDITING_CLIENT_TEMPLATE.FAT&amp;display_string=Audit&amp;VAR:KEY=GJSNSZIRQN&amp;VAR:QUERY=KEZGX0VCSVRfT1BFUihMVE0sNDEwOTkpQEZGX0VCSVRfT1BFUihMVE1fU0VNSSw0MTA5OSkp&amp;WINDOW=FIRST","_POPUP&amp;HEIGHT=450&amp;WIDTH=450&amp;START_MAXIMIZED=FALSE&amp;VAR:CALENDAR=FIVEDAY&amp;VAR:SYMBOL=AXL&amp;VAR:INDEX=0"}</definedName>
    <definedName name="_480__FDSAUDITLINK__" hidden="1">{"fdsup://directions/FAT Viewer?action=UPDATE&amp;creator=factset&amp;DYN_ARGS=TRUE&amp;DOC_NAME=FAT:FQL_AUDITING_CLIENT_TEMPLATE.FAT&amp;display_string=Audit&amp;VAR:KEY=OPIBUJAZSJ&amp;VAR:QUERY=RkZfRU5UUlBSX1ZBTF9EQUlMWSg0MTA5OSwsLCwsJ0RJTCcp&amp;WINDOW=FIRST_POPUP&amp;HEIGHT=450&amp;WIDTH=","450&amp;START_MAXIMIZED=FALSE&amp;VAR:CALENDAR=FIVEDAY&amp;VAR:SYMBOL=BWA&amp;VAR:INDEX=0"}</definedName>
    <definedName name="_481__FDSAUDITLINK__" hidden="1">{"fdsup://Directions/FactSet Auditing Viewer?action=AUDIT_VALUE&amp;DB=129&amp;ID1=674399&amp;VALUEID=03501&amp;SDATE=201104&amp;PERIODTYPE=QTR_STD&amp;SCFT=3&amp;window=popup_no_bar&amp;width=385&amp;height=120&amp;START_MAXIMIZED=FALSE&amp;creator=factset&amp;display_string=Audit"}</definedName>
    <definedName name="_482__FDSAUDITLINK__" hidden="1">{"fdsup://directions/FAT Viewer?action=UPDATE&amp;creator=factset&amp;DYN_ARGS=TRUE&amp;DOC_NAME=FAT:FQL_AUDITING_CLIENT_TEMPLATE.FAT&amp;display_string=Audit&amp;VAR:KEY=ZUZKTKNURK&amp;VAR:QUERY=KEZGX05FVF9JTkMoTFRNLDQxMDk5KUBGRl9ORVRfSU5DKExUTV9TRU1JLDQxMDk5KSk=&amp;WINDOW=FIRST_POP","UP&amp;HEIGHT=450&amp;WIDTH=450&amp;START_MAXIMIZED=FALSE&amp;VAR:CALENDAR=FIVEDAY&amp;VAR:SYMBOL=SRI&amp;VAR:INDEX=0"}</definedName>
    <definedName name="_483__FDSAUDITLINK__" hidden="1">{"fdsup://Directions/FactSet Auditing Viewer?action=AUDIT_VALUE&amp;DB=129&amp;ID1=674399&amp;VALUEID=03426&amp;SDATE=201104&amp;PERIODTYPE=QTR_STD&amp;SCFT=3&amp;window=popup_no_bar&amp;width=385&amp;height=120&amp;START_MAXIMIZED=FALSE&amp;creator=factset&amp;display_string=Audit"}</definedName>
    <definedName name="_484__FDSAUDITLINK__" hidden="1">{"fdsup://directions/FAT Viewer?action=UPDATE&amp;creator=factset&amp;DYN_ARGS=TRUE&amp;DOC_NAME=FAT:FQL_AUDITING_CLIENT_TEMPLATE.FAT&amp;display_string=Audit&amp;VAR:KEY=NQLKVGLMFW&amp;VAR:QUERY=KEZGX0lOVF9FWFBfTkVUKExUTSw0MTA5OSlARkZfSU5UX0VYUF9ORVQoTFRNX1NFTUksNDEwOTkpKQ==&amp;WIND","OW=FIRST_POPUP&amp;HEIGHT=450&amp;WIDTH=450&amp;START_MAXIMIZED=FALSE&amp;VAR:CALENDAR=FIVEDAY&amp;VAR:SYMBOL=DLPH&amp;VAR:INDEX=0"}</definedName>
    <definedName name="_485__FDSAUDITLINK__" hidden="1">{"fdsup://directions/FAT Viewer?action=UPDATE&amp;creator=factset&amp;DYN_ARGS=TRUE&amp;DOC_NAME=FAT:FQL_AUDITING_CLIENT_TEMPLATE.FAT&amp;display_string=Audit&amp;VAR:KEY=CTMNYNUTKH&amp;VAR:QUERY=RkZfREVCVChRVFIsNDEwODIp&amp;WINDOW=FIRST_POPUP&amp;HEIGHT=450&amp;WIDTH=450&amp;START_MAXIMIZED=FALS","E&amp;VAR:CALENDAR=US&amp;VAR:SYMBOL=674399&amp;VAR:INDEX=0"}</definedName>
    <definedName name="_486__FDSAUDITLINK__" hidden="1">{"fdsup://Directions/FactSet Auditing Viewer?action=AUDIT_VALUE&amp;DB=129&amp;ID1=674399&amp;VALUEID=02001&amp;SDATE=2011&amp;PERIODTYPE=ANN_STD&amp;SCFT=3&amp;window=popup_no_bar&amp;width=385&amp;height=120&amp;START_MAXIMIZED=FALSE&amp;creator=factset&amp;display_string=Audit"}</definedName>
    <definedName name="_487__FDSAUDITLINK__" hidden="1">{"fdsup://directions/FAT Viewer?action=UPDATE&amp;creator=factset&amp;DYN_ARGS=TRUE&amp;DOC_NAME=FAT:FQL_AUDITING_CLIENT_TEMPLATE.FAT&amp;display_string=Audit&amp;VAR:KEY=UNQLYPWHYP&amp;VAR:QUERY=RkZfREVCVChRVFIp&amp;WINDOW=FIRST_POPUP&amp;HEIGHT=450&amp;WIDTH=450&amp;START_MAXIMIZED=FALSE&amp;VAR:CA","LENDAR=FIVEDAY&amp;VAR:SYMBOL=642872&amp;VAR:INDEX=0"}</definedName>
    <definedName name="_488__FDSAUDITLINK__" hidden="1">{"fdsup://directions/FAT Viewer?action=UPDATE&amp;creator=factset&amp;DYN_ARGS=TRUE&amp;DOC_NAME=FAT:FQL_AUDITING_CLIENT_TEMPLATE.FAT&amp;display_string=Audit&amp;VAR:KEY=ZMRMRQVWNC&amp;VAR:QUERY=KEZGX0lOVF9FWFBfTkVUKExUTSw0MTA5OSlARkZfSU5UX0VYUF9ORVQoTFRNX1NFTUksNDEwOTkpKQ==&amp;WIND","OW=FIRST_POPUP&amp;HEIGHT=450&amp;WIDTH=450&amp;START_MAXIMIZED=FALSE&amp;VAR:CALENDAR=FIVEDAY&amp;VAR:SYMBOL=SRI&amp;VAR:INDEX=0"}</definedName>
    <definedName name="_489__FDSAUDITLINK__" hidden="1">{"fdsup://directions/FAT Viewer?action=UPDATE&amp;creator=factset&amp;DYN_ARGS=TRUE&amp;DOC_NAME=FAT:FQL_AUDITING_CLIENT_TEMPLATE.FAT&amp;display_string=Audit&amp;VAR:KEY=SXGFKRARMD&amp;VAR:QUERY=RkZfU0FMRVMoQ0FMLDIwMDkp&amp;WINDOW=FIRST_POPUP&amp;HEIGHT=450&amp;WIDTH=450&amp;START_MAXIMIZED=FALS","E&amp;VAR:CALENDAR=FIVEDAY&amp;VAR:SYMBOL=DAN&amp;VAR:INDEX=0"}</definedName>
    <definedName name="_49__FDSAUDITLINK__" hidden="1">{"fdsup://directions/FAT Viewer?action=UPDATE&amp;creator=factset&amp;DYN_ARGS=TRUE&amp;DOC_NAME=FAT:FQL_AUDITING_CLIENT_TEMPLATE.FAT&amp;display_string=Audit&amp;VAR:KEY=ULKJOFIXIF&amp;VAR:QUERY=KEZGX0VCSVRfT1BFUihMVE0sNDEwOTkpQEZGX0VCSVRfT1BFUihMVE1fU0VNSSw0MTA5OSkp&amp;WINDOW=FIRST","_POPUP&amp;HEIGHT=450&amp;WIDTH=450&amp;START_MAXIMIZED=FALSE&amp;VAR:CALENDAR=FIVEDAY&amp;VAR:SYMBOL=DAN&amp;VAR:INDEX=0"}</definedName>
    <definedName name="_490__FDSAUDITLINK__" hidden="1">{"fdsup://directions/FAT Viewer?action=UPDATE&amp;creator=factset&amp;DYN_ARGS=TRUE&amp;DOC_NAME=FAT:FQL_AUDITING_CLIENT_TEMPLATE.FAT&amp;display_string=Audit&amp;VAR:KEY=BUBWBCLEBY&amp;VAR:QUERY=RkZfU0FMRVMoQ0FMLDIwMDkp&amp;WINDOW=FIRST_POPUP&amp;HEIGHT=450&amp;WIDTH=450&amp;START_MAXIMIZED=FALS","E&amp;VAR:CALENDAR=FIVEDAY&amp;VAR:SYMBOL=ALV&amp;VAR:INDEX=0"}</definedName>
    <definedName name="_491__FDSAUDITLINK__" hidden="1">{"fdsup://directions/FAT Viewer?action=UPDATE&amp;creator=factset&amp;DYN_ARGS=TRUE&amp;DOC_NAME=FAT:FQL_AUDITING_CLIENT_TEMPLATE.FAT&amp;display_string=Audit&amp;VAR:KEY=MBWFQDUZGD&amp;VAR:QUERY=RkZfU0FMRVMoQ0FMLDIwMTAp&amp;WINDOW=FIRST_POPUP&amp;HEIGHT=450&amp;WIDTH=450&amp;START_MAXIMIZED=FALS","E&amp;VAR:CALENDAR=FIVEDAY&amp;VAR:SYMBOL=577325&amp;VAR:INDEX=0"}</definedName>
    <definedName name="_492__FDSAUDITLINK__" hidden="1">{"fdsup://directions/FAT Viewer?action=UPDATE&amp;creator=factset&amp;DYN_ARGS=TRUE&amp;DOC_NAME=FAT:FQL_AUDITING_CLIENT_TEMPLATE.FAT&amp;display_string=Audit&amp;VAR:KEY=ZYRQZCFOFA&amp;VAR:QUERY=SlVMSUFOKElDX0VTVElNQVRFKEVQUygpLE1FQU4sQU5OX1JPTEwsKzEsMCkuZGF0ZXMp&amp;WINDOW=FIRST_POP","UP&amp;HEIGHT=450&amp;WIDTH=450&amp;START_MAXIMIZED=FALSE&amp;VAR:CALENDAR=FIVEDAY&amp;VAR:SYMBOL=09972410&amp;VAR:INDEX=0"}</definedName>
    <definedName name="_493__FDSAUDITLINK__" hidden="1">{"fdsup://directions/FAT Viewer?action=UPDATE&amp;creator=factset&amp;DYN_ARGS=TRUE&amp;DOC_NAME=FAT:FQL_AUDITING_CLIENT_TEMPLATE.FAT&amp;display_string=Audit&amp;VAR:KEY=TONUHQFYXQ&amp;VAR:QUERY=SlVMSUFOKElDX0VTVElNQVRFKFNBTEVTKCksTUVBTixBTk5fUk9MTCwrMSwwKS5kYXRlcyk=&amp;WINDOW=FIRST","_POPUP&amp;HEIGHT=450&amp;WIDTH=450&amp;START_MAXIMIZED=FALSE&amp;VAR:CALENDAR=FIVEDAY&amp;VAR:SYMBOL=09972410&amp;VAR:INDEX=0"}</definedName>
    <definedName name="_494__FDSAUDITLINK__" hidden="1">{"fdsup://directions/FAT Viewer?action=UPDATE&amp;creator=factset&amp;DYN_ARGS=TRUE&amp;DOC_NAME=FAT:FQL_AUDITING_CLIENT_TEMPLATE.FAT&amp;display_string=Audit&amp;VAR:KEY=GLYTWTGZML&amp;VAR:QUERY=SlVMSUFOKElDX0VTVElNQVRFKFNBTEVTKCksTUVBTixDQUxfVFdBX1JPTEwsKzEsMCkuZGF0ZXMp&amp;WINDOW=F","IRST_POPUP&amp;HEIGHT=450&amp;WIDTH=450&amp;START_MAXIMIZED=FALSE&amp;VAR:CALENDAR=FIVEDAY&amp;VAR:SYMBOL=09972410&amp;VAR:INDEX=0"}</definedName>
    <definedName name="_495__FDSAUDITLINK__" hidden="1">{"fdsup://directions/FAT Viewer?action=UPDATE&amp;creator=factset&amp;DYN_ARGS=TRUE&amp;DOC_NAME=FAT:FQL_AUDITING_CLIENT_TEMPLATE.FAT&amp;display_string=Audit&amp;VAR:KEY=GLYTWTGZML&amp;VAR:QUERY=SlVMSUFOKElDX0VTVElNQVRFKFNBTEVTKCksTUVBTixDQUxfVFdBX1JPTEwsKzEsMCkuZGF0ZXMp&amp;WINDOW=F","IRST_POPUP&amp;HEIGHT=450&amp;WIDTH=450&amp;START_MAXIMIZED=FALSE&amp;VAR:CALENDAR=FIVEDAY&amp;VAR:SYMBOL=09972410&amp;VAR:INDEX=0"}</definedName>
    <definedName name="_496__FDSAUDITLINK__" hidden="1">{"fdsup://directions/FAT Viewer?action=UPDATE&amp;creator=factset&amp;DYN_ARGS=TRUE&amp;DOC_NAME=FAT:FQL_AUDITING_CLIENT_TEMPLATE.FAT&amp;display_string=Audit&amp;VAR:KEY=QZQBCZKRUR&amp;VAR:QUERY=SlVMSUFOKElDX0VTVElNQVRFKFNBTEVTKCksTUVBTixDQUxfVFdBX1JPTEwsKzEsMCkuZGF0ZXMp&amp;WINDOW=F","IRST_POPUP&amp;HEIGHT=450&amp;WIDTH=450&amp;START_MAXIMIZED=FALSE&amp;VAR:CALENDAR=FIVEDAY&amp;VAR:SYMBOL=09972410&amp;VAR:INDEX=0"}</definedName>
    <definedName name="_497__FDSAUDITLINK__" hidden="1">{"fdsup://directions/FAT Viewer?action=UPDATE&amp;creator=factset&amp;DYN_ARGS=TRUE&amp;DOC_NAME=FAT:FQL_AUDITING_CLIENT_TEMPLATE.FAT&amp;display_string=Audit&amp;VAR:KEY=WVYDSNCHMX&amp;VAR:QUERY=SlVMSUFOKElDX0VTVElNQVRFKEVQU19CRUZfR1csTUVBTixDQUxfVFdBX1JPTEwsKzEsMCkuZGF0ZXMp&amp;WIND","OW=FIRST_POPUP&amp;HEIGHT=450&amp;WIDTH=450&amp;START_MAXIMIZED=FALSE&amp;VAR:CALENDAR=FIVEDAY&amp;VAR:SYMBOL=09972410&amp;VAR:INDEX=0"}</definedName>
    <definedName name="_498__FDSAUDITLINK__" hidden="1">{"fdsup://directions/FAT Viewer?action=UPDATE&amp;creator=factset&amp;DYN_ARGS=TRUE&amp;DOC_NAME=FAT:FQL_AUDITING_CLIENT_TEMPLATE.FAT&amp;display_string=Audit&amp;VAR:KEY=UHKVSNKBYX&amp;VAR:QUERY=SlVMSUFOKElDX0VTVElNQVRFKEVQUygpLE1FQU4sQ0FMX1RXQV9ST0xMLCsxLDApLmRhdGVzKQ==&amp;WINDOW=F","IRST_POPUP&amp;HEIGHT=450&amp;WIDTH=450&amp;START_MAXIMIZED=FALSE&amp;VAR:CALENDAR=FIVEDAY&amp;VAR:SYMBOL=09972410&amp;VAR:INDEX=0"}</definedName>
    <definedName name="_499__FDSAUDITLINK__" hidden="1">{"fdsup://directions/FAT Viewer?action=UPDATE&amp;creator=factset&amp;DYN_ARGS=TRUE&amp;DOC_NAME=FAT:FQL_AUDITING_CLIENT_TEMPLATE.FAT&amp;display_string=Audit&amp;VAR:KEY=APINKLOBMX&amp;VAR:QUERY=SlVMSUFOKElDX0VTVElNQVRFKERQUyxNRUFOLENBTF9UV0FfUk9MTCwrMSwwKS5kYXRlcyk=&amp;WINDOW=FIRST","_POPUP&amp;HEIGHT=450&amp;WIDTH=450&amp;START_MAXIMIZED=FALSE&amp;VAR:CALENDAR=FIVEDAY&amp;VAR:SYMBOL=09972410&amp;VAR:INDEX=0"}</definedName>
    <definedName name="_5__FDSAUDITLINK__" hidden="1">{"fdsup://directions/FAT Viewer?action=UPDATE&amp;creator=factset&amp;DYN_ARGS=TRUE&amp;DOC_NAME=FAT:FQL_AUDITING_CLIENT_TEMPLATE.FAT&amp;display_string=Audit&amp;VAR:KEY=FWFOJSHOXS&amp;VAR:QUERY=KEZGX0lOVF9FWFBfTkVUKExUTSw0MTA5OSlARkZfSU5UX0VYUF9ORVQoTFRNX1NFTUksNDEwOTkpKQ==&amp;WIND","OW=FIRST_POPUP&amp;HEIGHT=450&amp;WIDTH=450&amp;START_MAXIMIZED=FALSE&amp;VAR:CALENDAR=FIVEDAY&amp;VAR:SYMBOL=685870&amp;VAR:INDEX=0"}</definedName>
    <definedName name="_50__FDSAUDITLINK__" hidden="1">{"fdsup://directions/FAT Viewer?action=UPDATE&amp;creator=factset&amp;DYN_ARGS=TRUE&amp;DOC_NAME=FAT:FQL_AUDITING_CLIENT_TEMPLATE.FAT&amp;display_string=Audit&amp;VAR:KEY=KDQLUFQHMR&amp;VAR:QUERY=KEZGX0VCSVRfT1BFUihMVE0sNDEwOTkpQEZGX0VCSVRfT1BFUihMVE1fU0VNSSw0MTA5OSkp&amp;WINDOW=FIRST","_POPUP&amp;HEIGHT=450&amp;WIDTH=450&amp;START_MAXIMIZED=FALSE&amp;VAR:CALENDAR=FIVEDAY&amp;VAR:SYMBOL=255447&amp;VAR:INDEX=0"}</definedName>
    <definedName name="_500__FDSAUDITLINK__" hidden="1">{"fdsup://directions/FAT Viewer?action=UPDATE&amp;creator=factset&amp;DYN_ARGS=TRUE&amp;DOC_NAME=FAT:FQL_AUDITING_CLIENT_TEMPLATE.FAT&amp;display_string=Audit&amp;VAR:KEY=APINKLOBMX&amp;VAR:QUERY=SlVMSUFOKElDX0VTVElNQVRFKERQUyxNRUFOLENBTF9UV0FfUk9MTCwrMSwwKS5kYXRlcyk=&amp;WINDOW=FIRST","_POPUP&amp;HEIGHT=450&amp;WIDTH=450&amp;START_MAXIMIZED=FALSE&amp;VAR:CALENDAR=FIVEDAY&amp;VAR:SYMBOL=09972410&amp;VAR:INDEX=0"}</definedName>
    <definedName name="_501__FDSAUDITLINK__" hidden="1">{"fdsup://directions/FAT Viewer?action=UPDATE&amp;creator=factset&amp;DYN_ARGS=TRUE&amp;DOC_NAME=FAT:FQL_AUDITING_CLIENT_TEMPLATE.FAT&amp;display_string=Audit&amp;VAR:KEY=KZURGJYVAT&amp;VAR:QUERY=RkZfTkVUX0lOQyhDQUwsMjAxMSk=&amp;WINDOW=FIRST_POPUP&amp;HEIGHT=450&amp;WIDTH=450&amp;START_MAXIMIZED=","FALSE&amp;VAR:CALENDAR=FIVEDAY&amp;VAR:SYMBOL=713283&amp;VAR:INDEX=0"}</definedName>
    <definedName name="_502__FDSAUDITLINK__" hidden="1">{"fdsup://directions/FAT Viewer?action=UPDATE&amp;creator=factset&amp;DYN_ARGS=TRUE&amp;DOC_NAME=FAT:FQL_AUDITING_CLIENT_TEMPLATE.FAT&amp;display_string=Audit&amp;VAR:KEY=JABADEPYTG&amp;VAR:QUERY=RkZfTkVUX0lOQyhDQUwsMjAxMSk=&amp;WINDOW=FIRST_POPUP&amp;HEIGHT=450&amp;WIDTH=450&amp;START_MAXIMIZED=","FALSE&amp;VAR:CALENDAR=FIVEDAY&amp;VAR:SYMBOL=642872&amp;VAR:INDEX=0"}</definedName>
    <definedName name="_503__FDSAUDITLINK__" hidden="1">{"fdsup://directions/FAT Viewer?action=UPDATE&amp;creator=factset&amp;DYN_ARGS=TRUE&amp;DOC_NAME=FAT:FQL_AUDITING_CLIENT_TEMPLATE.FAT&amp;display_string=Audit&amp;VAR:KEY=AXCREFIBIH&amp;VAR:QUERY=RkZfTkVUX0lOQyhDQUwsMjAxMSk=&amp;WINDOW=FIRST_POPUP&amp;HEIGHT=450&amp;WIDTH=450&amp;START_MAXIMIZED=","FALSE&amp;VAR:CALENDAR=FIVEDAY&amp;VAR:SYMBOL=577325&amp;VAR:INDEX=0"}</definedName>
    <definedName name="_504__FDSAUDITLINK__" hidden="1">{"fdsup://directions/FAT Viewer?action=UPDATE&amp;creator=factset&amp;DYN_ARGS=TRUE&amp;DOC_NAME=FAT:FQL_AUDITING_CLIENT_TEMPLATE.FAT&amp;display_string=Audit&amp;VAR:KEY=PALKXWFEVU&amp;VAR:QUERY=RkZfTkVUX0lOQyhDQUwsMjAxMSk=&amp;WINDOW=FIRST_POPUP&amp;HEIGHT=450&amp;WIDTH=450&amp;START_MAXIMIZED=","FALSE&amp;VAR:CALENDAR=FIVEDAY&amp;VAR:SYMBOL=MOLX&amp;VAR:INDEX=0"}</definedName>
    <definedName name="_505__FDSAUDITLINK__" hidden="1">{"fdsup://directions/FAT Viewer?action=UPDATE&amp;creator=factset&amp;DYN_ARGS=TRUE&amp;DOC_NAME=FAT:FQL_AUDITING_CLIENT_TEMPLATE.FAT&amp;display_string=Audit&amp;VAR:KEY=NCDUBQFWFS&amp;VAR:QUERY=RkZfTkVUX0lOQyhDQUwsMjAxMSk=&amp;WINDOW=FIRST_POPUP&amp;HEIGHT=450&amp;WIDTH=450&amp;START_MAXIMIZED=","FALSE&amp;VAR:CALENDAR=FIVEDAY&amp;VAR:SYMBOL=TEL&amp;VAR:INDEX=0"}</definedName>
    <definedName name="_506__FDSAUDITLINK__" hidden="1">{"fdsup://directions/FAT Viewer?action=UPDATE&amp;creator=factset&amp;DYN_ARGS=TRUE&amp;DOC_NAME=FAT:FQL_AUDITING_CLIENT_TEMPLATE.FAT&amp;display_string=Audit&amp;VAR:KEY=XSFMDUPAVM&amp;VAR:QUERY=RkZfTkVUX0lOQyhDQUwsMjAxMSk=&amp;WINDOW=FIRST_POPUP&amp;HEIGHT=450&amp;WIDTH=450&amp;START_MAXIMIZED=","FALSE&amp;VAR:CALENDAR=FIVEDAY&amp;VAR:SYMBOL=685870&amp;VAR:INDEX=0"}</definedName>
    <definedName name="_507__FDSAUDITLINK__" hidden="1">{"fdsup://directions/FAT Viewer?action=UPDATE&amp;creator=factset&amp;DYN_ARGS=TRUE&amp;DOC_NAME=FAT:FQL_AUDITING_CLIENT_TEMPLATE.FAT&amp;display_string=Audit&amp;VAR:KEY=UTATYROTGV&amp;VAR:QUERY=RkZfTkVUX0lOQyhDQUwsMjAxMSk=&amp;WINDOW=FIRST_POPUP&amp;HEIGHT=450&amp;WIDTH=450&amp;START_MAXIMIZED=","FALSE&amp;VAR:CALENDAR=FIVEDAY&amp;VAR:SYMBOL=APH&amp;VAR:INDEX=0"}</definedName>
    <definedName name="_508__FDSAUDITLINK__" hidden="1">{"fdsup://directions/FAT Viewer?action=UPDATE&amp;creator=factset&amp;DYN_ARGS=TRUE&amp;DOC_NAME=FAT:FQL_AUDITING_CLIENT_TEMPLATE.FAT&amp;display_string=Audit&amp;VAR:KEY=MLWVWVGLGD&amp;VAR:QUERY=RkZfTkVUX0lOQyhDQUwsMjAxMSk=&amp;WINDOW=FIRST_POPUP&amp;HEIGHT=450&amp;WIDTH=450&amp;START_MAXIMIZED=","FALSE&amp;VAR:CALENDAR=FIVEDAY&amp;VAR:SYMBOL=VC&amp;VAR:INDEX=0"}</definedName>
    <definedName name="_509__FDSAUDITLINK__" hidden="1">{"fdsup://directions/FAT Viewer?action=UPDATE&amp;creator=factset&amp;DYN_ARGS=TRUE&amp;DOC_NAME=FAT:FQL_AUDITING_CLIENT_TEMPLATE.FAT&amp;display_string=Audit&amp;VAR:KEY=WBYDUBIJKT&amp;VAR:QUERY=RkZfTkVUX0lOQyhDQUwsMjAxMSk=&amp;WINDOW=FIRST_POPUP&amp;HEIGHT=450&amp;WIDTH=450&amp;START_MAXIMIZED=","FALSE&amp;VAR:CALENDAR=FIVEDAY&amp;VAR:SYMBOL=AXL&amp;VAR:INDEX=0"}</definedName>
    <definedName name="_51__FDSAUDITLINK__" hidden="1">{"fdsup://directions/FAT Viewer?action=UPDATE&amp;creator=factset&amp;DYN_ARGS=TRUE&amp;DOC_NAME=FAT:FQL_AUDITING_CLIENT_TEMPLATE.FAT&amp;display_string=Audit&amp;VAR:KEY=JSPQHOXABU&amp;VAR:QUERY=KEZGX0VCSVRfT1BFUihMVE0sNDEwOTkpQEZGX0VCSVRfT1BFUihMVE1fU0VNSSw0MTA5OSkp&amp;WINDOW=FIRST","_POPUP&amp;HEIGHT=450&amp;WIDTH=450&amp;START_MAXIMIZED=FALSE&amp;VAR:CALENDAR=FIVEDAY&amp;VAR:SYMBOL=ALV&amp;VAR:INDEX=0"}</definedName>
    <definedName name="_510__FDSAUDITLINK__" hidden="1">{"fdsup://directions/FAT Viewer?action=UPDATE&amp;creator=factset&amp;DYN_ARGS=TRUE&amp;DOC_NAME=FAT:FQL_AUDITING_CLIENT_TEMPLATE.FAT&amp;display_string=Audit&amp;VAR:KEY=SVODAFCTUJ&amp;VAR:QUERY=RkZfTkVUX0lOQyhDQUwsMjAxMSk=&amp;WINDOW=FIRST_POPUP&amp;HEIGHT=450&amp;WIDTH=450&amp;START_MAXIMIZED=","FALSE&amp;VAR:CALENDAR=FIVEDAY&amp;VAR:SYMBOL=DAN&amp;VAR:INDEX=0"}</definedName>
    <definedName name="_511__FDSAUDITLINK__" hidden="1">{"fdsup://directions/FAT Viewer?action=UPDATE&amp;creator=factset&amp;DYN_ARGS=TRUE&amp;DOC_NAME=FAT:FQL_AUDITING_CLIENT_TEMPLATE.FAT&amp;display_string=Audit&amp;VAR:KEY=YXGFAXULOP&amp;VAR:QUERY=RkZfTkVUX0lOQyhDQUwsMjAxMSk=&amp;WINDOW=FIRST_POPUP&amp;HEIGHT=450&amp;WIDTH=450&amp;START_MAXIMIZED=","FALSE&amp;VAR:CALENDAR=FIVEDAY&amp;VAR:SYMBOL=255447&amp;VAR:INDEX=0"}</definedName>
    <definedName name="_512__FDSAUDITLINK__" hidden="1">{"fdsup://directions/FAT Viewer?action=UPDATE&amp;creator=factset&amp;DYN_ARGS=TRUE&amp;DOC_NAME=FAT:FQL_AUDITING_CLIENT_TEMPLATE.FAT&amp;display_string=Audit&amp;VAR:KEY=VOPAPEJMZS&amp;VAR:QUERY=RkZfTkVUX0lOQyhDQUwsMjAxMSk=&amp;WINDOW=FIRST_POPUP&amp;HEIGHT=450&amp;WIDTH=450&amp;START_MAXIMIZED=","FALSE&amp;VAR:CALENDAR=FIVEDAY&amp;VAR:SYMBOL=ALV&amp;VAR:INDEX=0"}</definedName>
    <definedName name="_513__FDSAUDITLINK__" hidden="1">{"fdsup://directions/FAT Viewer?action=UPDATE&amp;creator=factset&amp;DYN_ARGS=TRUE&amp;DOC_NAME=FAT:FQL_AUDITING_CLIENT_TEMPLATE.FAT&amp;display_string=Audit&amp;VAR:KEY=JSBETEXSJM&amp;VAR:QUERY=RkZfTkVUX0lOQyhDQUwsMjAxMSk=&amp;WINDOW=FIRST_POPUP&amp;HEIGHT=450&amp;WIDTH=450&amp;START_MAXIMIZED=","FALSE&amp;VAR:CALENDAR=FIVEDAY&amp;VAR:SYMBOL=JCI&amp;VAR:INDEX=0"}</definedName>
    <definedName name="_514__FDSAUDITLINK__" hidden="1">{"fdsup://directions/FAT Viewer?action=UPDATE&amp;creator=factset&amp;DYN_ARGS=TRUE&amp;DOC_NAME=FAT:FQL_AUDITING_CLIENT_TEMPLATE.FAT&amp;display_string=Audit&amp;VAR:KEY=VMRWNGHIBQ&amp;VAR:QUERY=RkZfTkVUX0lOQyhDQUwsMjAxMSk=&amp;WINDOW=FIRST_POPUP&amp;HEIGHT=450&amp;WIDTH=450&amp;START_MAXIMIZED=","FALSE&amp;VAR:CALENDAR=FIVEDAY&amp;VAR:SYMBOL=LEA&amp;VAR:INDEX=0"}</definedName>
    <definedName name="_515__FDSAUDITLINK__" hidden="1">{"fdsup://directions/FAT Viewer?action=UPDATE&amp;creator=factset&amp;DYN_ARGS=TRUE&amp;DOC_NAME=FAT:FQL_AUDITING_CLIENT_TEMPLATE.FAT&amp;display_string=Audit&amp;VAR:KEY=HCTQTEVOBO&amp;VAR:QUERY=RkZfTkVUX0lOQyhDQUwsMjAxMSk=&amp;WINDOW=FIRST_POPUP&amp;HEIGHT=450&amp;WIDTH=450&amp;START_MAXIMIZED=","FALSE&amp;VAR:CALENDAR=FIVEDAY&amp;VAR:SYMBOL=TRW&amp;VAR:INDEX=0"}</definedName>
    <definedName name="_516__FDSAUDITLINK__" hidden="1">{"fdsup://directions/FAT Viewer?action=UPDATE&amp;creator=factset&amp;DYN_ARGS=TRUE&amp;DOC_NAME=FAT:FQL_AUDITING_CLIENT_TEMPLATE.FAT&amp;display_string=Audit&amp;VAR:KEY=XIHCBODOLK&amp;VAR:QUERY=RkZfTkVUX0lOQyhDQUwsMjAxMSk=&amp;WINDOW=FIRST_POPUP&amp;HEIGHT=450&amp;WIDTH=450&amp;START_MAXIMIZED=","FALSE&amp;VAR:CALENDAR=FIVEDAY&amp;VAR:SYMBOL=FDML&amp;VAR:INDEX=0"}</definedName>
    <definedName name="_517__FDSAUDITLINK__" hidden="1">{"fdsup://directions/FAT Viewer?action=UPDATE&amp;creator=factset&amp;DYN_ARGS=TRUE&amp;DOC_NAME=FAT:FQL_AUDITING_CLIENT_TEMPLATE.FAT&amp;display_string=Audit&amp;VAR:KEY=FIFGBAVUZO&amp;VAR:QUERY=RkZfTkVUX0lOQyhDQUwsMjAxMSk=&amp;WINDOW=FIRST_POPUP&amp;HEIGHT=450&amp;WIDTH=450&amp;START_MAXIMIZED=","FALSE&amp;VAR:CALENDAR=FIVEDAY&amp;VAR:SYMBOL=TEN&amp;VAR:INDEX=0"}</definedName>
    <definedName name="_518__FDSAUDITLINK__" hidden="1">{"fdsup://directions/FAT Viewer?action=UPDATE&amp;creator=factset&amp;DYN_ARGS=TRUE&amp;DOC_NAME=FAT:FQL_AUDITING_CLIENT_TEMPLATE.FAT&amp;display_string=Audit&amp;VAR:KEY=FUPYBMFQFK&amp;VAR:QUERY=RkZfTkVUX0lOQyhDQUwsMjAxMSk=&amp;WINDOW=FIRST_POPUP&amp;HEIGHT=450&amp;WIDTH=450&amp;START_MAXIMIZED=","FALSE&amp;VAR:CALENDAR=FIVEDAY&amp;VAR:SYMBOL=BWA&amp;VAR:INDEX=0"}</definedName>
    <definedName name="_519__FDSAUDITLINK__" hidden="1">{"fdsup://directions/FAT Viewer?action=UPDATE&amp;creator=factset&amp;DYN_ARGS=TRUE&amp;DOC_NAME=FAT:FQL_AUDITING_CLIENT_TEMPLATE.FAT&amp;display_string=Audit&amp;VAR:KEY=BMBEREBMXU&amp;VAR:QUERY=RkZfTkVUX0lOQyhDQUwsMjAxMCk=&amp;WINDOW=FIRST_POPUP&amp;HEIGHT=450&amp;WIDTH=450&amp;START_MAXIMIZED=","FALSE&amp;VAR:CALENDAR=FIVEDAY&amp;VAR:SYMBOL=SRI&amp;VAR:INDEX=0"}</definedName>
    <definedName name="_52__FDSAUDITLINK__" hidden="1">{"fdsup://directions/FAT Viewer?action=UPDATE&amp;creator=factset&amp;DYN_ARGS=TRUE&amp;DOC_NAME=FAT:FQL_AUDITING_CLIENT_TEMPLATE.FAT&amp;display_string=Audit&amp;VAR:KEY=NGVGLQFGLS&amp;VAR:QUERY=KEZGX0VCSVRfT1BFUihMVE0sNDEwOTkpQEZGX0VCSVRfT1BFUihMVE1fU0VNSSw0MTA5OSkp&amp;WINDOW=FIRST","_POPUP&amp;HEIGHT=450&amp;WIDTH=450&amp;START_MAXIMIZED=FALSE&amp;VAR:CALENDAR=FIVEDAY&amp;VAR:SYMBOL=JCI&amp;VAR:INDEX=0"}</definedName>
    <definedName name="_520__FDSAUDITLINK__" hidden="1">{"fdsup://directions/FAT Viewer?action=UPDATE&amp;creator=factset&amp;DYN_ARGS=TRUE&amp;DOC_NAME=FAT:FQL_AUDITING_CLIENT_TEMPLATE.FAT&amp;display_string=Audit&amp;VAR:KEY=BWJEHKNGHU&amp;VAR:QUERY=RkZfTkVUX0lOQyhDQUwsMjAxMCk=&amp;WINDOW=FIRST_POPUP&amp;HEIGHT=450&amp;WIDTH=450&amp;START_MAXIMIZED=","FALSE&amp;VAR:CALENDAR=FIVEDAY&amp;VAR:SYMBOL=DLPH&amp;VAR:INDEX=0"}</definedName>
    <definedName name="_521__FDSAUDITLINK__" hidden="1">{"fdsup://directions/FAT Viewer?action=UPDATE&amp;creator=factset&amp;DYN_ARGS=TRUE&amp;DOC_NAME=FAT:FQL_AUDITING_CLIENT_TEMPLATE.FAT&amp;display_string=Audit&amp;VAR:KEY=ILENYFCTIR&amp;VAR:QUERY=RkZfTkVUX0lOQyhDQUwsMjAxMCk=&amp;WINDOW=FIRST_POPUP&amp;HEIGHT=450&amp;WIDTH=450&amp;START_MAXIMIZED=","FALSE&amp;VAR:CALENDAR=FIVEDAY&amp;VAR:SYMBOL=713283&amp;VAR:INDEX=0"}</definedName>
    <definedName name="_522__FDSAUDITLINK__" hidden="1">{"fdsup://directions/FAT Viewer?action=UPDATE&amp;creator=factset&amp;DYN_ARGS=TRUE&amp;DOC_NAME=FAT:FQL_AUDITING_CLIENT_TEMPLATE.FAT&amp;display_string=Audit&amp;VAR:KEY=HEHYJAHOHY&amp;VAR:QUERY=RkZfTkVUX0lOQyhDQUwsMjAxMCk=&amp;WINDOW=FIRST_POPUP&amp;HEIGHT=450&amp;WIDTH=450&amp;START_MAXIMIZED=","FALSE&amp;VAR:CALENDAR=FIVEDAY&amp;VAR:SYMBOL=642872&amp;VAR:INDEX=0"}</definedName>
    <definedName name="_523__FDSAUDITLINK__" hidden="1">{"fdsup://directions/FAT Viewer?action=UPDATE&amp;creator=factset&amp;DYN_ARGS=TRUE&amp;DOC_NAME=FAT:FQL_AUDITING_CLIENT_TEMPLATE.FAT&amp;display_string=Audit&amp;VAR:KEY=QNSRUBGVQJ&amp;VAR:QUERY=RkZfTkVUX0lOQyhDQUwsMjAxMCk=&amp;WINDOW=FIRST_POPUP&amp;HEIGHT=450&amp;WIDTH=450&amp;START_MAXIMIZED=","FALSE&amp;VAR:CALENDAR=FIVEDAY&amp;VAR:SYMBOL=577325&amp;VAR:INDEX=0"}</definedName>
    <definedName name="_524__FDSAUDITLINK__" hidden="1">{"fdsup://directions/FAT Viewer?action=UPDATE&amp;creator=factset&amp;DYN_ARGS=TRUE&amp;DOC_NAME=FAT:FQL_AUDITING_CLIENT_TEMPLATE.FAT&amp;display_string=Audit&amp;VAR:KEY=FIVMXMFYJU&amp;VAR:QUERY=RkZfTkVUX0lOQyhDQUwsMjAxMCk=&amp;WINDOW=FIRST_POPUP&amp;HEIGHT=450&amp;WIDTH=450&amp;START_MAXIMIZED=","FALSE&amp;VAR:CALENDAR=FIVEDAY&amp;VAR:SYMBOL=MOLX&amp;VAR:INDEX=0"}</definedName>
    <definedName name="_525__FDSAUDITLINK__" hidden="1">{"fdsup://directions/FAT Viewer?action=UPDATE&amp;creator=factset&amp;DYN_ARGS=TRUE&amp;DOC_NAME=FAT:FQL_AUDITING_CLIENT_TEMPLATE.FAT&amp;display_string=Audit&amp;VAR:KEY=FAHYZMTAXQ&amp;VAR:QUERY=RkZfTkVUX0lOQyhDQUwsMjAxMCk=&amp;WINDOW=FIRST_POPUP&amp;HEIGHT=450&amp;WIDTH=450&amp;START_MAXIMIZED=","FALSE&amp;VAR:CALENDAR=FIVEDAY&amp;VAR:SYMBOL=TEL&amp;VAR:INDEX=0"}</definedName>
    <definedName name="_526__FDSAUDITLINK__" hidden="1">{"fdsup://directions/FAT Viewer?action=UPDATE&amp;creator=factset&amp;DYN_ARGS=TRUE&amp;DOC_NAME=FAT:FQL_AUDITING_CLIENT_TEMPLATE.FAT&amp;display_string=Audit&amp;VAR:KEY=PSBMLUDYVK&amp;VAR:QUERY=RkZfTkVUX0lOQyhDQUwsMjAxMCk=&amp;WINDOW=FIRST_POPUP&amp;HEIGHT=450&amp;WIDTH=450&amp;START_MAXIMIZED=","FALSE&amp;VAR:CALENDAR=FIVEDAY&amp;VAR:SYMBOL=685870&amp;VAR:INDEX=0"}</definedName>
    <definedName name="_527__FDSAUDITLINK__" hidden="1">{"fdsup://directions/FAT Viewer?action=UPDATE&amp;creator=factset&amp;DYN_ARGS=TRUE&amp;DOC_NAME=FAT:FQL_AUDITING_CLIENT_TEMPLATE.FAT&amp;display_string=Audit&amp;VAR:KEY=MHANYTKBQT&amp;VAR:QUERY=RkZfTkVUX0lOQyhDQUwsMjAxMCk=&amp;WINDOW=FIRST_POPUP&amp;HEIGHT=450&amp;WIDTH=450&amp;START_MAXIMIZED=","FALSE&amp;VAR:CALENDAR=FIVEDAY&amp;VAR:SYMBOL=APH&amp;VAR:INDEX=0"}</definedName>
    <definedName name="_528__FDSAUDITLINK__" hidden="1">{"fdsup://directions/FAT Viewer?action=UPDATE&amp;creator=factset&amp;DYN_ARGS=TRUE&amp;DOC_NAME=FAT:FQL_AUDITING_CLIENT_TEMPLATE.FAT&amp;display_string=Audit&amp;VAR:KEY=YPQPUFQTCJ&amp;VAR:QUERY=RkZfTkVUX0lOQyhDQUwsMjAxMCk=&amp;WINDOW=FIRST_POPUP&amp;HEIGHT=450&amp;WIDTH=450&amp;START_MAXIMIZED=","FALSE&amp;VAR:CALENDAR=FIVEDAY&amp;VAR:SYMBOL=VC&amp;VAR:INDEX=0"}</definedName>
    <definedName name="_529__FDSAUDITLINK__" hidden="1">{"fdsup://directions/FAT Viewer?action=UPDATE&amp;creator=factset&amp;DYN_ARGS=TRUE&amp;DOC_NAME=FAT:FQL_AUDITING_CLIENT_TEMPLATE.FAT&amp;display_string=Audit&amp;VAR:KEY=QTCXSHONMN&amp;VAR:QUERY=RkZfTkVUX0lOQyhDQUwsMjAxMCk=&amp;WINDOW=FIRST_POPUP&amp;HEIGHT=450&amp;WIDTH=450&amp;START_MAXIMIZED=","FALSE&amp;VAR:CALENDAR=FIVEDAY&amp;VAR:SYMBOL=AXL&amp;VAR:INDEX=0"}</definedName>
    <definedName name="_53__FDSAUDITLINK__" hidden="1">{"fdsup://directions/FAT Viewer?action=UPDATE&amp;creator=factset&amp;DYN_ARGS=TRUE&amp;DOC_NAME=FAT:FQL_AUDITING_CLIENT_TEMPLATE.FAT&amp;display_string=Audit&amp;VAR:KEY=FKBQVEJIZS&amp;VAR:QUERY=KEZGX0VCSVRfT1BFUihMVE0sNDEwOTkpQEZGX0VCSVRfT1BFUihMVE1fU0VNSSw0MTA5OSkp&amp;WINDOW=FIRST","_POPUP&amp;HEIGHT=450&amp;WIDTH=450&amp;START_MAXIMIZED=FALSE&amp;VAR:CALENDAR=FIVEDAY&amp;VAR:SYMBOL=LEA&amp;VAR:INDEX=0"}</definedName>
    <definedName name="_530__FDSAUDITLINK__" hidden="1">{"fdsup://directions/FAT Viewer?action=UPDATE&amp;creator=factset&amp;DYN_ARGS=TRUE&amp;DOC_NAME=FAT:FQL_AUDITING_CLIENT_TEMPLATE.FAT&amp;display_string=Audit&amp;VAR:KEY=QPYPKPOTCJ&amp;VAR:QUERY=RkZfTkVUX0lOQyhDQUwsMjAxMCk=&amp;WINDOW=FIRST_POPUP&amp;HEIGHT=450&amp;WIDTH=450&amp;START_MAXIMIZED=","FALSE&amp;VAR:CALENDAR=FIVEDAY&amp;VAR:SYMBOL=DAN&amp;VAR:INDEX=0"}</definedName>
    <definedName name="_531__FDSAUDITLINK__" hidden="1">{"fdsup://directions/FAT Viewer?action=UPDATE&amp;creator=factset&amp;DYN_ARGS=TRUE&amp;DOC_NAME=FAT:FQL_AUDITING_CLIENT_TEMPLATE.FAT&amp;display_string=Audit&amp;VAR:KEY=KJWJAVQZKX&amp;VAR:QUERY=RkZfTkVUX0lOQyhDQUwsMjAxMCk=&amp;WINDOW=FIRST_POPUP&amp;HEIGHT=450&amp;WIDTH=450&amp;START_MAXIMIZED=","FALSE&amp;VAR:CALENDAR=FIVEDAY&amp;VAR:SYMBOL=255447&amp;VAR:INDEX=0"}</definedName>
    <definedName name="_532__FDSAUDITLINK__" hidden="1">{"fdsup://directions/FAT Viewer?action=UPDATE&amp;creator=factset&amp;DYN_ARGS=TRUE&amp;DOC_NAME=FAT:FQL_AUDITING_CLIENT_TEMPLATE.FAT&amp;display_string=Audit&amp;VAR:KEY=BQZQNQVCZI&amp;VAR:QUERY=RkZfTkVUX0lOQyhDQUwsMjAxMCk=&amp;WINDOW=FIRST_POPUP&amp;HEIGHT=450&amp;WIDTH=450&amp;START_MAXIMIZED=","FALSE&amp;VAR:CALENDAR=FIVEDAY&amp;VAR:SYMBOL=ALV&amp;VAR:INDEX=0"}</definedName>
    <definedName name="_533__FDSAUDITLINK__" hidden="1">{"fdsup://directions/FAT Viewer?action=UPDATE&amp;creator=factset&amp;DYN_ARGS=TRUE&amp;DOC_NAME=FAT:FQL_AUDITING_CLIENT_TEMPLATE.FAT&amp;display_string=Audit&amp;VAR:KEY=BKPGXOLITA&amp;VAR:QUERY=RkZfTkVUX0lOQyhDQUwsMjAxMCk=&amp;WINDOW=FIRST_POPUP&amp;HEIGHT=450&amp;WIDTH=450&amp;START_MAXIMIZED=","FALSE&amp;VAR:CALENDAR=FIVEDAY&amp;VAR:SYMBOL=JCI&amp;VAR:INDEX=0"}</definedName>
    <definedName name="_534__FDSAUDITLINK__" hidden="1">{"fdsup://directions/FAT Viewer?action=UPDATE&amp;creator=factset&amp;DYN_ARGS=TRUE&amp;DOC_NAME=FAT:FQL_AUDITING_CLIENT_TEMPLATE.FAT&amp;display_string=Audit&amp;VAR:KEY=VYVKVGBCRU&amp;VAR:QUERY=RkZfTkVUX0lOQyhDQUwsMjAxMCk=&amp;WINDOW=FIRST_POPUP&amp;HEIGHT=450&amp;WIDTH=450&amp;START_MAXIMIZED=","FALSE&amp;VAR:CALENDAR=FIVEDAY&amp;VAR:SYMBOL=LEA&amp;VAR:INDEX=0"}</definedName>
    <definedName name="_535__FDSAUDITLINK__" hidden="1">{"fdsup://directions/FAT Viewer?action=UPDATE&amp;creator=factset&amp;DYN_ARGS=TRUE&amp;DOC_NAME=FAT:FQL_AUDITING_CLIENT_TEMPLATE.FAT&amp;display_string=Audit&amp;VAR:KEY=DIHOVWRCTK&amp;VAR:QUERY=RkZfTkVUX0lOQyhDQUwsMjAxMCk=&amp;WINDOW=FIRST_POPUP&amp;HEIGHT=450&amp;WIDTH=450&amp;START_MAXIMIZED=","FALSE&amp;VAR:CALENDAR=FIVEDAY&amp;VAR:SYMBOL=TRW&amp;VAR:INDEX=0"}</definedName>
    <definedName name="_536__FDSAUDITLINK__" hidden="1">{"fdsup://directions/FAT Viewer?action=UPDATE&amp;creator=factset&amp;DYN_ARGS=TRUE&amp;DOC_NAME=FAT:FQL_AUDITING_CLIENT_TEMPLATE.FAT&amp;display_string=Audit&amp;VAR:KEY=LKDMZOFWPO&amp;VAR:QUERY=RkZfTkVUX0lOQyhDQUwsMjAxMCk=&amp;WINDOW=FIRST_POPUP&amp;HEIGHT=450&amp;WIDTH=450&amp;START_MAXIMIZED=","FALSE&amp;VAR:CALENDAR=FIVEDAY&amp;VAR:SYMBOL=FDML&amp;VAR:INDEX=0"}</definedName>
    <definedName name="_537__FDSAUDITLINK__" hidden="1">{"fdsup://directions/FAT Viewer?action=UPDATE&amp;creator=factset&amp;DYN_ARGS=TRUE&amp;DOC_NAME=FAT:FQL_AUDITING_CLIENT_TEMPLATE.FAT&amp;display_string=Audit&amp;VAR:KEY=JUJWHIJKZE&amp;VAR:QUERY=RkZfTkVUX0lOQyhDQUwsMjAxMCk=&amp;WINDOW=FIRST_POPUP&amp;HEIGHT=450&amp;WIDTH=450&amp;START_MAXIMIZED=","FALSE&amp;VAR:CALENDAR=FIVEDAY&amp;VAR:SYMBOL=TEN&amp;VAR:INDEX=0"}</definedName>
    <definedName name="_538__FDSAUDITLINK__" hidden="1">{"fdsup://directions/FAT Viewer?action=UPDATE&amp;creator=factset&amp;DYN_ARGS=TRUE&amp;DOC_NAME=FAT:FQL_AUDITING_CLIENT_TEMPLATE.FAT&amp;display_string=Audit&amp;VAR:KEY=RYFETETMTO&amp;VAR:QUERY=RkZfTkVUX0lOQyhDQUwsMjAxMCk=&amp;WINDOW=FIRST_POPUP&amp;HEIGHT=450&amp;WIDTH=450&amp;START_MAXIMIZED=","FALSE&amp;VAR:CALENDAR=FIVEDAY&amp;VAR:SYMBOL=BWA&amp;VAR:INDEX=0"}</definedName>
    <definedName name="_539__FDSAUDITLINK__" hidden="1">{"fdsup://directions/FAT Viewer?action=UPDATE&amp;creator=factset&amp;DYN_ARGS=TRUE&amp;DOC_NAME=FAT:FQL_AUDITING_CLIENT_TEMPLATE.FAT&amp;display_string=Audit&amp;VAR:KEY=BWNALEBMNY&amp;VAR:QUERY=RkZfTkVUX0lOQyhDQUwsMjAwOSk=&amp;WINDOW=FIRST_POPUP&amp;HEIGHT=450&amp;WIDTH=450&amp;START_MAXIMIZED=","FALSE&amp;VAR:CALENDAR=FIVEDAY&amp;VAR:SYMBOL=SRI&amp;VAR:INDEX=0"}</definedName>
    <definedName name="_54__FDSAUDITLINK__" hidden="1">{"fdsup://directions/FAT Viewer?action=UPDATE&amp;creator=factset&amp;DYN_ARGS=TRUE&amp;DOC_NAME=FAT:FQL_AUDITING_CLIENT_TEMPLATE.FAT&amp;display_string=Audit&amp;VAR:KEY=JSPGLYTCPY&amp;VAR:QUERY=KEZGX0VCSVRfT1BFUihMVE0sNDEwOTkpQEZGX0VCSVRfT1BFUihMVE1fU0VNSSw0MTA5OSkp&amp;WINDOW=FIRST","_POPUP&amp;HEIGHT=450&amp;WIDTH=450&amp;START_MAXIMIZED=FALSE&amp;VAR:CALENDAR=FIVEDAY&amp;VAR:SYMBOL=TRW&amp;VAR:INDEX=0"}</definedName>
    <definedName name="_540__FDSAUDITLINK__" hidden="1">{"fdsup://directions/FAT Viewer?action=UPDATE&amp;creator=factset&amp;DYN_ARGS=TRUE&amp;DOC_NAME=FAT:FQL_AUDITING_CLIENT_TEMPLATE.FAT&amp;display_string=Audit&amp;VAR:KEY=ZQFGPSHUDO&amp;VAR:QUERY=RkZfTkVUX0lOQyhDQUwsMjAwOSk=&amp;WINDOW=FIRST_POPUP&amp;HEIGHT=450&amp;WIDTH=450&amp;START_MAXIMIZED=","FALSE&amp;VAR:CALENDAR=FIVEDAY&amp;VAR:SYMBOL=DLPH&amp;VAR:INDEX=0"}</definedName>
    <definedName name="_541__FDSAUDITLINK__" hidden="1">{"fdsup://directions/FAT Viewer?action=UPDATE&amp;creator=factset&amp;DYN_ARGS=TRUE&amp;DOC_NAME=FAT:FQL_AUDITING_CLIENT_TEMPLATE.FAT&amp;display_string=Audit&amp;VAR:KEY=JSDSXGVYNO&amp;VAR:QUERY=SlVMSUFOKElDX0VTVElNQVRFKERQUyxNRUFOLExURywsMCkuZGF0ZXMp&amp;WINDOW=FIRST_POPUP&amp;HEIGHT=45","0&amp;WIDTH=450&amp;START_MAXIMIZED=FALSE&amp;VAR:CALENDAR=FIVEDAY&amp;VAR:SYMBOL=09972410&amp;VAR:INDEX=0"}</definedName>
    <definedName name="_542__FDSAUDITLINK__" hidden="1">{"fdsup://directions/FAT Viewer?action=UPDATE&amp;creator=factset&amp;DYN_ARGS=TRUE&amp;DOC_NAME=FAT:FQL_AUDITING_CLIENT_TEMPLATE.FAT&amp;display_string=Audit&amp;VAR:KEY=TKFWBITCLY&amp;VAR:QUERY=SlVMSUFOKElDX0VTVElNQVRFKE5FVF9JTkMoKSxNRUFOLExURywsMCkuZGF0ZXMp&amp;WINDOW=FIRST_POPUP&amp;H","EIGHT=450&amp;WIDTH=450&amp;START_MAXIMIZED=FALSE&amp;VAR:CALENDAR=FIVEDAY&amp;VAR:SYMBOL=09972410&amp;VAR:INDEX=0"}</definedName>
    <definedName name="_543__FDSAUDITLINK__" hidden="1">{"fdsup://directions/FAT Viewer?action=UPDATE&amp;creator=factset&amp;DYN_ARGS=TRUE&amp;DOC_NAME=FAT:FQL_AUDITING_CLIENT_TEMPLATE.FAT&amp;display_string=Audit&amp;VAR:KEY=LOFUFELCNI&amp;VAR:QUERY=SlVMSUFOKElDX0VTVElNQVRFKE5FVF9JTkMoKSxNRUFOLEFOTl9ST0xMLCsxLDApLmRhdGVzKQ==&amp;WINDOW=F","IRST_POPUP&amp;HEIGHT=450&amp;WIDTH=450&amp;START_MAXIMIZED=FALSE&amp;VAR:CALENDAR=FIVEDAY&amp;VAR:SYMBOL=09972410&amp;VAR:INDEX=0"}</definedName>
    <definedName name="_544__FDSAUDITLINK__" hidden="1">{"fdsup://directions/FAT Viewer?action=UPDATE&amp;creator=factset&amp;DYN_ARGS=TRUE&amp;DOC_NAME=FAT:FQL_AUDITING_CLIENT_TEMPLATE.FAT&amp;display_string=Audit&amp;VAR:KEY=FUTGHABGZK&amp;VAR:QUERY=SlVMSUFOKElDX0VTVElNQVRFKE5FVF9JTkMoKSxNRUFOLENBTF9UV0FfUk9MTCwrMSwwKS5kYXRlcyk=&amp;WIND","OW=FIRST_POPUP&amp;HEIGHT=450&amp;WIDTH=450&amp;START_MAXIMIZED=FALSE&amp;VAR:CALENDAR=FIVEDAY&amp;VAR:SYMBOL=09972410&amp;VAR:INDEX=0"}</definedName>
    <definedName name="_545__FDSAUDITLINK__" hidden="1">{"fdsup://directions/FAT Viewer?action=UPDATE&amp;creator=factset&amp;DYN_ARGS=TRUE&amp;DOC_NAME=FAT:FQL_AUDITING_CLIENT_TEMPLATE.FAT&amp;display_string=Audit&amp;VAR:KEY=BGRQTCVAXS&amp;VAR:QUERY=RkZfTkVUX0lOQyhDQUwsMjAxMSk=&amp;WINDOW=FIRST_POPUP&amp;HEIGHT=450&amp;WIDTH=450&amp;START_MAXIMIZED=","FALSE&amp;VAR:CALENDAR=FIVEDAY&amp;VAR:SYMBOL=DLPH&amp;VAR:INDEX=0"}</definedName>
    <definedName name="_546__FDSAUDITLINK__" hidden="1">{"fdsup://directions/FAT Viewer?action=UPDATE&amp;creator=factset&amp;DYN_ARGS=TRUE&amp;DOC_NAME=FAT:FQL_AUDITING_CLIENT_TEMPLATE.FAT&amp;display_string=Audit&amp;VAR:KEY=YFUNEVGTID&amp;VAR:QUERY=SlVMSUFOKElDX0VTVElNQVRFKE5FVF9JTkMoKSxNRUFOLENBTF9UV0FfUk9MTCwrMSwwKS5kYXRlcyk=&amp;WIND","OW=FIRST_POPUP&amp;HEIGHT=450&amp;WIDTH=450&amp;START_MAXIMIZED=FALSE&amp;VAR:CALENDAR=FIVEDAY&amp;VAR:SYMBOL=09972410&amp;VAR:INDEX=0"}</definedName>
    <definedName name="_547__FDSAUDITLINK__" hidden="1">{"fdsup://directions/FAT Viewer?action=UPDATE&amp;creator=factset&amp;DYN_ARGS=TRUE&amp;DOC_NAME=FAT:FQL_AUDITING_CLIENT_TEMPLATE.FAT&amp;display_string=Audit&amp;VAR:KEY=KFAJQRALAF&amp;VAR:QUERY=SlVMSUFOKElDX0VTVElNQVRFKEVQUygpLE1FQU4sQ0FMX1RXQV9ST0xMLCsxLDApLmRhdGVzKQ==&amp;WINDOW=F","IRST_POPUP&amp;HEIGHT=450&amp;WIDTH=450&amp;START_MAXIMIZED=FALSE&amp;VAR:CALENDAR=FIVEDAY&amp;VAR:SYMBOL=09972410&amp;VAR:INDEX=0"}</definedName>
    <definedName name="_548__FDSAUDITLINK__" hidden="1">{"fdsup://directions/FAT Viewer?action=UPDATE&amp;creator=factset&amp;DYN_ARGS=TRUE&amp;DOC_NAME=FAT:FQL_AUDITING_CLIENT_TEMPLATE.FAT&amp;display_string=Audit&amp;VAR:KEY=WNUPATUNUL&amp;VAR:QUERY=SlVMSUFOKElDX0VTVElNQVRFKEVQUygpLE1FQU4sQU5OX1JPTEwsKzEsMCkuZGF0ZXMp&amp;WINDOW=FIRST_POP","UP&amp;HEIGHT=450&amp;WIDTH=450&amp;START_MAXIMIZED=FALSE&amp;VAR:CALENDAR=FIVEDAY&amp;VAR:SYMBOL=09972410&amp;VAR:INDEX=0"}</definedName>
    <definedName name="_549__FDSAUDITLINK__" hidden="1">{"fdsup://directions/FAT Viewer?action=UPDATE&amp;creator=factset&amp;DYN_ARGS=TRUE&amp;DOC_NAME=FAT:FQL_AUDITING_CLIENT_TEMPLATE.FAT&amp;display_string=Audit&amp;VAR:KEY=OHYDQXUVGL&amp;VAR:QUERY=SlVMSUFOKElDX0VTVElNQVRFKEVQUygpLE1FQU4sTFRHLCwwKS5kYXRlcyk=&amp;WINDOW=FIRST_POPUP&amp;HEIGH","T=450&amp;WIDTH=450&amp;START_MAXIMIZED=FALSE&amp;VAR:CALENDAR=FIVEDAY&amp;VAR:SYMBOL=09972410&amp;VAR:INDEX=0"}</definedName>
    <definedName name="_55__FDSAUDITLINK__" hidden="1">{"fdsup://directions/FAT Viewer?action=UPDATE&amp;creator=factset&amp;DYN_ARGS=TRUE&amp;DOC_NAME=FAT:FQL_AUDITING_CLIENT_TEMPLATE.FAT&amp;display_string=Audit&amp;VAR:KEY=VKNSXGNGXQ&amp;VAR:QUERY=KEZGX0VCSVRfT1BFUihMVE0sNDEwOTkpQEZGX0VCSVRfT1BFUihMVE1fU0VNSSw0MTA5OSkp&amp;WINDOW=FIRST","_POPUP&amp;HEIGHT=450&amp;WIDTH=450&amp;START_MAXIMIZED=FALSE&amp;VAR:CALENDAR=FIVEDAY&amp;VAR:SYMBOL=FDML&amp;VAR:INDEX=0"}</definedName>
    <definedName name="_550__FDSAUDITLINK__" hidden="1">{"fdsup://directions/FAT Viewer?action=UPDATE&amp;creator=factset&amp;DYN_ARGS=TRUE&amp;DOC_NAME=FAT:FQL_AUDITING_CLIENT_TEMPLATE.FAT&amp;display_string=Audit&amp;VAR:KEY=ZGTAJILGNI&amp;VAR:QUERY=SlVMSUFOKElDX0VTVElNQVRFKEVQUygpLE1FQU4sTFRHLCwwLDQxMDk5KS5kYXRlcyk=&amp;WINDOW=FIRST_POP","UP&amp;HEIGHT=450&amp;WIDTH=450&amp;START_MAXIMIZED=FALSE&amp;VAR:CALENDAR=FIVEDAY&amp;VAR:SYMBOL=09972410&amp;VAR:INDEX=0"}</definedName>
    <definedName name="_551__FDSAUDITLINK__" hidden="1">{"fdsup://directions/FAT Viewer?action=UPDATE&amp;creator=factset&amp;DYN_ARGS=TRUE&amp;DOC_NAME=FAT:FQL_AUDITING_CLIENT_TEMPLATE.FAT&amp;display_string=Audit&amp;VAR:KEY=KDODIXYVAJ&amp;VAR:QUERY=SlVMSUFOKElDX0VTVElNQVRFKEVQUygpLE1FQU4sUVRSX1JPTEwsKzEsMCkuZGF0ZXMp&amp;WINDOW=FIRST_POP","UP&amp;HEIGHT=450&amp;WIDTH=450&amp;START_MAXIMIZED=FALSE&amp;VAR:CALENDAR=FIVEDAY&amp;VAR:SYMBOL=09972410&amp;VAR:INDEX=0"}</definedName>
    <definedName name="_552__FDSAUDITLINK__" hidden="1">{"fdsup://directions/FAT Viewer?action=UPDATE&amp;creator=factset&amp;DYN_ARGS=TRUE&amp;DOC_NAME=FAT:FQL_AUDITING_CLIENT_TEMPLATE.FAT&amp;display_string=Audit&amp;VAR:KEY=ZGTAJILGNI&amp;VAR:QUERY=SlVMSUFOKElDX0VTVElNQVRFKEVQUygpLE1FQU4sTFRHLCwwLDQxMDk5KS5kYXRlcyk=&amp;WINDOW=FIRST_POP","UP&amp;HEIGHT=450&amp;WIDTH=450&amp;START_MAXIMIZED=FALSE&amp;VAR:CALENDAR=FIVEDAY&amp;VAR:SYMBOL=09972410&amp;VAR:INDEX=0"}</definedName>
    <definedName name="_553__FDSAUDITLINK__" hidden="1">{"fdsup://directions/FAT Viewer?action=UPDATE&amp;creator=factset&amp;DYN_ARGS=TRUE&amp;DOC_NAME=FAT:FQL_AUDITING_CLIENT_TEMPLATE.FAT&amp;display_string=Audit&amp;VAR:KEY=BSXIPIZWFW&amp;VAR:QUERY=RkZfQ0FQRVgoQ0FMLDIwMTEp&amp;WINDOW=FIRST_POPUP&amp;HEIGHT=450&amp;WIDTH=450&amp;START_MAXIMIZED=FALS","E&amp;VAR:CALENDAR=FIVEDAY&amp;VAR:SYMBOL=674399&amp;VAR:INDEX=0"}</definedName>
    <definedName name="_554__FDSAUDITLINK__" hidden="1">{"fdsup://directions/FAT Viewer?action=UPDATE&amp;creator=factset&amp;DYN_ARGS=TRUE&amp;DOC_NAME=FAT:FQL_AUDITING_CLIENT_TEMPLATE.FAT&amp;display_string=Audit&amp;VAR:KEY=ZGDUTMNWNU&amp;VAR:QUERY=RkZfRU5UUlBSX1ZBTF9EQUlMWSg0MTA5OSwsLCwsJ0RJTCcp&amp;WINDOW=FIRST_POPUP&amp;HEIGHT=450&amp;WIDTH=","450&amp;START_MAXIMIZED=FALSE&amp;VAR:CALENDAR=FIVEDAY&amp;VAR:SYMBOL=SRI&amp;VAR:INDEX=0"}</definedName>
    <definedName name="_555__FDSAUDITLINK__" hidden="1">{"fdsup://directions/FAT Viewer?action=UPDATE&amp;creator=factset&amp;DYN_ARGS=TRUE&amp;DOC_NAME=FAT:FQL_AUDITING_CLIENT_TEMPLATE.FAT&amp;display_string=Audit&amp;VAR:KEY=DUHGTATQTI&amp;VAR:QUERY=RkZfRVBTX0RJTF9CRUZfVU5VU1VBTChDQUwsMjAwOSk=&amp;WINDOW=FIRST_POPUP&amp;HEIGHT=450&amp;WIDTH=450&amp;","START_MAXIMIZED=FALSE&amp;VAR:CALENDAR=FIVEDAY&amp;VAR:SYMBOL=SRI&amp;VAR:INDEX=0"}</definedName>
    <definedName name="_556__FDSAUDITLINK__" hidden="1">{"fdsup://directions/FAT Viewer?action=UPDATE&amp;creator=factset&amp;DYN_ARGS=TRUE&amp;DOC_NAME=FAT:FQL_AUDITING_CLIENT_TEMPLATE.FAT&amp;display_string=Audit&amp;VAR:KEY=TATMDELMXK&amp;VAR:QUERY=RkZfRVBTX0RJTF9CRUZfVU5VU1VBTChDQUwsMjAxMCk=&amp;WINDOW=FIRST_POPUP&amp;HEIGHT=450&amp;WIDTH=450&amp;","START_MAXIMIZED=FALSE&amp;VAR:CALENDAR=FIVEDAY&amp;VAR:SYMBOL=SRI&amp;VAR:INDEX=0"}</definedName>
    <definedName name="_557__FDSAUDITLINK__" hidden="1">{"fdsup://directions/FAT Viewer?action=UPDATE&amp;creator=factset&amp;DYN_ARGS=TRUE&amp;DOC_NAME=FAT:FQL_AUDITING_CLIENT_TEMPLATE.FAT&amp;display_string=Audit&amp;VAR:KEY=TQLSRAPOFQ&amp;VAR:QUERY=RkZfRVBTX0RJTF9CRUZfVU5VU1VBTChDQUwsMjAxMSk=&amp;WINDOW=FIRST_POPUP&amp;HEIGHT=450&amp;WIDTH=450&amp;","START_MAXIMIZED=FALSE&amp;VAR:CALENDAR=FIVEDAY&amp;VAR:SYMBOL=SRI&amp;VAR:INDEX=0"}</definedName>
    <definedName name="_558__FDSAUDITLINK__" hidden="1">{"fdsup://directions/FAT Viewer?action=UPDATE&amp;creator=factset&amp;DYN_ARGS=TRUE&amp;DOC_NAME=FAT:FQL_AUDITING_CLIENT_TEMPLATE.FAT&amp;display_string=Audit&amp;VAR:KEY=ZIHALEFQHQ&amp;VAR:QUERY=RkZfQ0FQRVgoQ0FMLDIwMDkp&amp;WINDOW=FIRST_POPUP&amp;HEIGHT=450&amp;WIDTH=450&amp;START_MAXIMIZED=FALS","E&amp;VAR:CALENDAR=FIVEDAY&amp;VAR:SYMBOL=SRI&amp;VAR:INDEX=0"}</definedName>
    <definedName name="_559__FDSAUDITLINK__" hidden="1">{"fdsup://directions/FAT Viewer?action=UPDATE&amp;creator=factset&amp;DYN_ARGS=TRUE&amp;DOC_NAME=FAT:FQL_AUDITING_CLIENT_TEMPLATE.FAT&amp;display_string=Audit&amp;VAR:KEY=PUJUHQLCPG&amp;VAR:QUERY=RkZfQ0FQRVgoQ0FMLDIwMTAp&amp;WINDOW=FIRST_POPUP&amp;HEIGHT=450&amp;WIDTH=450&amp;START_MAXIMIZED=FALS","E&amp;VAR:CALENDAR=FIVEDAY&amp;VAR:SYMBOL=SRI&amp;VAR:INDEX=0"}</definedName>
    <definedName name="_56__FDSAUDITLINK__" hidden="1">{"fdsup://directions/FAT Viewer?action=UPDATE&amp;creator=factset&amp;DYN_ARGS=TRUE&amp;DOC_NAME=FAT:FQL_AUDITING_CLIENT_TEMPLATE.FAT&amp;display_string=Audit&amp;VAR:KEY=ZSLEPYJUHA&amp;VAR:QUERY=KEZGX0VCSVRfT1BFUihMVE0sNDEwOTkpQEZGX0VCSVRfT1BFUihMVE1fU0VNSSw0MTA5OSkp&amp;WINDOW=FIRST","_POPUP&amp;HEIGHT=450&amp;WIDTH=450&amp;START_MAXIMIZED=FALSE&amp;VAR:CALENDAR=FIVEDAY&amp;VAR:SYMBOL=TEN&amp;VAR:INDEX=0"}</definedName>
    <definedName name="_560__FDSAUDITLINK__" hidden="1">{"fdsup://directions/FAT Viewer?action=UPDATE&amp;creator=factset&amp;DYN_ARGS=TRUE&amp;DOC_NAME=FAT:FQL_AUDITING_CLIENT_TEMPLATE.FAT&amp;display_string=Audit&amp;VAR:KEY=VODIVQBIBM&amp;VAR:QUERY=RkZfQ0FQRVgoQ0FMLDIwMTEp&amp;WINDOW=FIRST_POPUP&amp;HEIGHT=450&amp;WIDTH=450&amp;START_MAXIMIZED=FALS","E&amp;VAR:CALENDAR=FIVEDAY&amp;VAR:SYMBOL=SRI&amp;VAR:INDEX=0"}</definedName>
    <definedName name="_561__FDSAUDITLINK__" hidden="1">{"fdsup://directions/FAT Viewer?action=UPDATE&amp;creator=factset&amp;DYN_ARGS=TRUE&amp;DOC_NAME=FAT:FQL_AUDITING_CLIENT_TEMPLATE.FAT&amp;display_string=Audit&amp;VAR:KEY=PIHMBWDAFQ&amp;VAR:QUERY=RkZfTkVUX0lOQyhDQUwsMjAwOSk=&amp;WINDOW=FIRST_POPUP&amp;HEIGHT=450&amp;WIDTH=450&amp;START_MAXIMIZED=","FALSE&amp;VAR:CALENDAR=FIVEDAY&amp;VAR:SYMBOL=674399&amp;VAR:INDEX=0"}</definedName>
    <definedName name="_562__FDSAUDITLINK__" hidden="1">{"fdsup://directions/FAT Viewer?action=UPDATE&amp;creator=factset&amp;DYN_ARGS=TRUE&amp;DOC_NAME=FAT:FQL_AUDITING_CLIENT_TEMPLATE.FAT&amp;display_string=Audit&amp;VAR:KEY=JQVKJCZOPQ&amp;VAR:QUERY=RkZfTkVUX0lOQyhDQUwsMjAxMCk=&amp;WINDOW=FIRST_POPUP&amp;HEIGHT=450&amp;WIDTH=450&amp;START_MAXIMIZED=","FALSE&amp;VAR:CALENDAR=FIVEDAY&amp;VAR:SYMBOL=674399&amp;VAR:INDEX=0"}</definedName>
    <definedName name="_563__FDSAUDITLINK__" hidden="1">{"fdsup://directions/FAT Viewer?action=UPDATE&amp;creator=factset&amp;DYN_ARGS=TRUE&amp;DOC_NAME=FAT:FQL_AUDITING_CLIENT_TEMPLATE.FAT&amp;display_string=Audit&amp;VAR:KEY=RCRWFKJMZI&amp;VAR:QUERY=RkZfTkVUX0lOQyhDQUwsMjAxMSk=&amp;WINDOW=FIRST_POPUP&amp;HEIGHT=450&amp;WIDTH=450&amp;START_MAXIMIZED=","FALSE&amp;VAR:CALENDAR=FIVEDAY&amp;VAR:SYMBOL=674399&amp;VAR:INDEX=0"}</definedName>
    <definedName name="_564__FDSAUDITLINK__" hidden="1">{"fdsup://directions/FAT Viewer?action=UPDATE&amp;creator=factset&amp;DYN_ARGS=TRUE&amp;DOC_NAME=FAT:FQL_AUDITING_CLIENT_TEMPLATE.FAT&amp;display_string=Audit&amp;VAR:KEY=TMPCXGVCTQ&amp;VAR:QUERY=KEZGX1NBTEVTKExUTSw0MTA5OSlARkZfU0FMRVMoTFRNX1NFTUksNDEwOTkpKQ==&amp;WINDOW=FIRST_POPUP&amp;H","EIGHT=450&amp;WIDTH=450&amp;START_MAXIMIZED=FALSE&amp;VAR:CALENDAR=FIVEDAY&amp;VAR:SYMBOL=674399&amp;VAR:INDEX=0"}</definedName>
    <definedName name="_565__FDSAUDITLINK__" hidden="1">{"fdsup://directions/FAT Viewer?action=UPDATE&amp;creator=factset&amp;DYN_ARGS=TRUE&amp;DOC_NAME=FAT:FQL_AUDITING_CLIENT_TEMPLATE.FAT&amp;display_string=Audit&amp;VAR:KEY=RYNUDSZGFI&amp;VAR:QUERY=KEZGX0lOVF9FWFBfTkVUKExUTSw0MTA5OSlARkZfSU5UX0VYUF9ORVQoTFRNX1NFTUksNDEwOTkpKQ==&amp;WIND","OW=FIRST_POPUP&amp;HEIGHT=450&amp;WIDTH=450&amp;START_MAXIMIZED=FALSE&amp;VAR:CALENDAR=FIVEDAY&amp;VAR:SYMBOL=674399&amp;VAR:INDEX=0"}</definedName>
    <definedName name="_566__FDSAUDITLINK__" hidden="1">{"fdsup://directions/FAT Viewer?action=UPDATE&amp;creator=factset&amp;DYN_ARGS=TRUE&amp;DOC_NAME=FAT:FQL_AUDITING_CLIENT_TEMPLATE.FAT&amp;display_string=Audit&amp;VAR:KEY=DEROTADILC&amp;VAR:QUERY=KEZGX0VCSVRfT1BFUihMVE0sNDEwOTkpQEZGX0VCSVRfT1BFUihMVE1fU0VNSSw0MTA5OSkp&amp;WINDOW=FIRST","_POPUP&amp;HEIGHT=450&amp;WIDTH=450&amp;START_MAXIMIZED=FALSE&amp;VAR:CALENDAR=FIVEDAY&amp;VAR:SYMBOL=SRI&amp;VAR:INDEX=0"}</definedName>
    <definedName name="_567__FDSAUDITLINK__" hidden="1">{"fdsup://directions/FAT Viewer?action=UPDATE&amp;creator=factset&amp;DYN_ARGS=TRUE&amp;DOC_NAME=FAT:FQL_AUDITING_CLIENT_TEMPLATE.FAT&amp;display_string=Audit&amp;VAR:KEY=ZWFGXUDSJI&amp;VAR:QUERY=KEZGX05FVF9JTkMoTFRNLDQxMDk5KUBGRl9ORVRfSU5DKExUTV9TRU1JLDQxMDk5KSk=&amp;WINDOW=FIRST_POP","UP&amp;HEIGHT=450&amp;WIDTH=450&amp;START_MAXIMIZED=FALSE&amp;VAR:CALENDAR=FIVEDAY&amp;VAR:SYMBOL=DLPH&amp;VAR:INDEX=0"}</definedName>
    <definedName name="_568__FDSAUDITLINK__" hidden="1">{"fdsup://Directions/FactSet Auditing Viewer?action=AUDIT_VALUE&amp;DB=129&amp;ID1=642872&amp;VALUEID=03501&amp;SDATE=201104&amp;PERIODTYPE=QTR_STD&amp;SCFT=3&amp;window=popup_no_bar&amp;width=385&amp;height=120&amp;START_MAXIMIZED=FALSE&amp;creator=factset&amp;display_string=Audit"}</definedName>
    <definedName name="_569__FDSAUDITLINK__" hidden="1">{"fdsup://Directions/FactSet Auditing Viewer?action=AUDIT_VALUE&amp;DB=129&amp;ID1=642872&amp;VALUEID=03426&amp;SDATE=201104&amp;PERIODTYPE=QTR_STD&amp;SCFT=3&amp;window=popup_no_bar&amp;width=385&amp;height=120&amp;START_MAXIMIZED=FALSE&amp;creator=factset&amp;display_string=Audit"}</definedName>
    <definedName name="_57__FDSAUDITLINK__" hidden="1">{"fdsup://directions/FAT Viewer?action=UPDATE&amp;creator=factset&amp;DYN_ARGS=TRUE&amp;DOC_NAME=FAT:FQL_AUDITING_CLIENT_TEMPLATE.FAT&amp;display_string=Audit&amp;VAR:KEY=NKXKVYJKFC&amp;VAR:QUERY=KEZGX0VCSVRfT1BFUihMVE0pQEZGX0VCSVRfT1BFUihMVE1fU0VNSSkp&amp;WINDOW=FIRST_POPUP&amp;HEIGHT=45","0&amp;WIDTH=450&amp;START_MAXIMIZED=FALSE&amp;VAR:CALENDAR=FIVEDAY&amp;VAR:SYMBOL=TEL&amp;VAR:INDEX=0"}</definedName>
    <definedName name="_570__FDSAUDITLINK__" hidden="1">{"fdsup://Directions/FactSet Auditing Viewer?action=AUDIT_VALUE&amp;DB=129&amp;ID1=642872&amp;VALUEID=02001&amp;SDATE=201104&amp;PERIODTYPE=QTR_STD&amp;SCFT=3&amp;window=popup_no_bar&amp;width=385&amp;height=120&amp;START_MAXIMIZED=FALSE&amp;creator=factset&amp;display_string=Audit"}</definedName>
    <definedName name="_58__FDSAUDITLINK__" hidden="1">{"fdsup://directions/FAT Viewer?action=UPDATE&amp;creator=factset&amp;DYN_ARGS=TRUE&amp;DOC_NAME=FAT:FQL_AUDITING_CLIENT_TEMPLATE.FAT&amp;display_string=Audit&amp;VAR:KEY=HKFKRATQDO&amp;VAR:QUERY=KEZGX0VCSVREQV9PUEVSKExUTSw0MTA5OSlARkZfRUJJVERBX09QRVIoTFRNX1NFTUksNDEwOTkpKQ==&amp;WIND","OW=FIRST_POPUP&amp;HEIGHT=450&amp;WIDTH=450&amp;START_MAXIMIZED=FALSE&amp;VAR:CALENDAR=FIVEDAY&amp;VAR:SYMBOL=674399&amp;VAR:INDEX=0"}</definedName>
    <definedName name="_59__FDSAUDITLINK__" hidden="1">{"fdsup://directions/FAT Viewer?action=UPDATE&amp;creator=factset&amp;DYN_ARGS=TRUE&amp;DOC_NAME=FAT:FQL_AUDITING_CLIENT_TEMPLATE.FAT&amp;display_string=Audit&amp;VAR:KEY=WFOHQXMDSP&amp;VAR:QUERY=KEZGX0VCSVREQV9PUEVSKExUTSw0MTA5OSlARkZfRUJJVERBX09QRVIoTFRNX1NFTUksNDEwOTkpKQ==&amp;WIND","OW=FIRST_POPUP&amp;HEIGHT=450&amp;WIDTH=450&amp;START_MAXIMIZED=FALSE&amp;VAR:CALENDAR=FIVEDAY&amp;VAR:SYMBOL=713283&amp;VAR:INDEX=0"}</definedName>
    <definedName name="_6__FDSAUDITLINK__" hidden="1">{"fdsup://directions/FAT Viewer?action=UPDATE&amp;creator=factset&amp;DYN_ARGS=TRUE&amp;DOC_NAME=FAT:FQL_AUDITING_CLIENT_TEMPLATE.FAT&amp;display_string=Audit&amp;VAR:KEY=CPOBQVSBKD&amp;VAR:QUERY=KEZGX0lOVF9FWFBfTkVUKExUTSw0MTA5OSlARkZfSU5UX0VYUF9ORVQoTFRNX1NFTUksNDEwOTkpKQ==&amp;WIND","OW=FIRST_POPUP&amp;HEIGHT=450&amp;WIDTH=450&amp;START_MAXIMIZED=FALSE&amp;VAR:CALENDAR=FIVEDAY&amp;VAR:SYMBOL=APH&amp;VAR:INDEX=0"}</definedName>
    <definedName name="_60__FDSAUDITLINK__" hidden="1">{"fdsup://directions/FAT Viewer?action=UPDATE&amp;creator=factset&amp;DYN_ARGS=TRUE&amp;DOC_NAME=FAT:FQL_AUDITING_CLIENT_TEMPLATE.FAT&amp;display_string=Audit&amp;VAR:KEY=RMVARONCHQ&amp;VAR:QUERY=KEZGX0VCSVREQV9PUEVSKExUTSw0MTA5OSlARkZfRUJJVERBX09QRVIoTFRNX1NFTUksNDEwOTkpKQ==&amp;WIND","OW=FIRST_POPUP&amp;HEIGHT=450&amp;WIDTH=450&amp;START_MAXIMIZED=FALSE&amp;VAR:CALENDAR=FIVEDAY&amp;VAR:SYMBOL=642872&amp;VAR:INDEX=0"}</definedName>
    <definedName name="_61__FDSAUDITLINK__" hidden="1">{"fdsup://directions/FAT Viewer?action=UPDATE&amp;creator=factset&amp;DYN_ARGS=TRUE&amp;DOC_NAME=FAT:FQL_AUDITING_CLIENT_TEMPLATE.FAT&amp;display_string=Audit&amp;VAR:KEY=UHSVQHWNEV&amp;VAR:QUERY=KEZGX0VCSVREQV9PUEVSKExUTSw0MTA5OSlARkZfRUJJVERBX09QRVIoTFRNX1NFTUksNDEwOTkpKQ==&amp;WIND","OW=FIRST_POPUP&amp;HEIGHT=450&amp;WIDTH=450&amp;START_MAXIMIZED=FALSE&amp;VAR:CALENDAR=FIVEDAY&amp;VAR:SYMBOL=577325&amp;VAR:INDEX=0"}</definedName>
    <definedName name="_62__FDSAUDITLINK__" hidden="1">{"fdsup://directions/FAT Viewer?action=UPDATE&amp;creator=factset&amp;DYN_ARGS=TRUE&amp;DOC_NAME=FAT:FQL_AUDITING_CLIENT_TEMPLATE.FAT&amp;display_string=Audit&amp;VAR:KEY=ZURUPERKXC&amp;VAR:QUERY=KEZGX0VCSVREQV9PUEVSKExUTSw0MTA5OSlARkZfRUJJVERBX09QRVIoTFRNX1NFTUksNDEwOTkpKQ==&amp;WIND","OW=FIRST_POPUP&amp;HEIGHT=450&amp;WIDTH=450&amp;START_MAXIMIZED=FALSE&amp;VAR:CALENDAR=FIVEDAY&amp;VAR:SYMBOL=MOLX&amp;VAR:INDEX=0"}</definedName>
    <definedName name="_63__FDSAUDITLINK__" hidden="1">{"fdsup://directions/FAT Viewer?action=UPDATE&amp;creator=factset&amp;DYN_ARGS=TRUE&amp;DOC_NAME=FAT:FQL_AUDITING_CLIENT_TEMPLATE.FAT&amp;display_string=Audit&amp;VAR:KEY=PQRQFKZSTW&amp;VAR:QUERY=KEZGX0VCSVREQV9PUEVSKExUTSw0MTA5OSlARkZfRUJJVERBX09QRVIoTFRNX1NFTUksNDEwOTkpKQ==&amp;WIND","OW=FIRST_POPUP&amp;HEIGHT=450&amp;WIDTH=450&amp;START_MAXIMIZED=FALSE&amp;VAR:CALENDAR=FIVEDAY&amp;VAR:SYMBOL=TEL&amp;VAR:INDEX=0"}</definedName>
    <definedName name="_64__FDSAUDITLINK__" hidden="1">{"fdsup://directions/FAT Viewer?action=UPDATE&amp;creator=factset&amp;DYN_ARGS=TRUE&amp;DOC_NAME=FAT:FQL_AUDITING_CLIENT_TEMPLATE.FAT&amp;display_string=Audit&amp;VAR:KEY=ZUBILAJCZA&amp;VAR:QUERY=KEZGX0VCSVREQV9PUEVSKExUTSw0MTA5OSlARkZfRUJJVERBX09QRVIoTFRNX1NFTUksNDEwOTkpKQ==&amp;WIND","OW=FIRST_POPUP&amp;HEIGHT=450&amp;WIDTH=450&amp;START_MAXIMIZED=FALSE&amp;VAR:CALENDAR=FIVEDAY&amp;VAR:SYMBOL=685870&amp;VAR:INDEX=0"}</definedName>
    <definedName name="_65__FDSAUDITLINK__" hidden="1">{"fdsup://directions/FAT Viewer?action=UPDATE&amp;creator=factset&amp;DYN_ARGS=TRUE&amp;DOC_NAME=FAT:FQL_AUDITING_CLIENT_TEMPLATE.FAT&amp;display_string=Audit&amp;VAR:KEY=OHCBMRYTIV&amp;VAR:QUERY=KEZGX0VCSVREQV9PUEVSKExUTSw0MTA5OSlARkZfRUJJVERBX09QRVIoTFRNX1NFTUksNDEwOTkpKQ==&amp;WIND","OW=FIRST_POPUP&amp;HEIGHT=450&amp;WIDTH=450&amp;START_MAXIMIZED=FALSE&amp;VAR:CALENDAR=FIVEDAY&amp;VAR:SYMBOL=APH&amp;VAR:INDEX=0"}</definedName>
    <definedName name="_66__FDSAUDITLINK__" hidden="1">{"fdsup://directions/FAT Viewer?action=UPDATE&amp;creator=factset&amp;DYN_ARGS=TRUE&amp;DOC_NAME=FAT:FQL_AUDITING_CLIENT_TEMPLATE.FAT&amp;display_string=Audit&amp;VAR:KEY=QLCXQFSHCV&amp;VAR:QUERY=KEZGX0VCSVREQV9PUEVSKExUTSw0MTA5OSlARkZfRUJJVERBX09QRVIoTFRNX1NFTUksNDEwOTkpKQ==&amp;WIND","OW=FIRST_POPUP&amp;HEIGHT=450&amp;WIDTH=450&amp;START_MAXIMIZED=FALSE&amp;VAR:CALENDAR=FIVEDAY&amp;VAR:SYMBOL=TEL&amp;VAR:INDEX=0"}</definedName>
    <definedName name="_67__FDSAUDITLINK__" hidden="1">{"fdsup://directions/FAT Viewer?action=UPDATE&amp;creator=factset&amp;DYN_ARGS=TRUE&amp;DOC_NAME=FAT:FQL_AUDITING_CLIENT_TEMPLATE.FAT&amp;display_string=Audit&amp;VAR:KEY=ONAJIDYLKZ&amp;VAR:QUERY=KEZGX0VCSVREQV9PUEVSKExUTSw0MTA5OSlARkZfRUJJVERBX09QRVIoTFRNX1NFTUksNDEwOTkpKQ==&amp;WIND","OW=FIRST_POPUP&amp;HEIGHT=450&amp;WIDTH=450&amp;START_MAXIMIZED=FALSE&amp;VAR:CALENDAR=FIVEDAY&amp;VAR:SYMBOL=AXL&amp;VAR:INDEX=0"}</definedName>
    <definedName name="_68__FDSAUDITLINK__" hidden="1">{"fdsup://directions/FAT Viewer?action=UPDATE&amp;creator=factset&amp;DYN_ARGS=TRUE&amp;DOC_NAME=FAT:FQL_AUDITING_CLIENT_TEMPLATE.FAT&amp;display_string=Audit&amp;VAR:KEY=UHMZMXITEZ&amp;VAR:QUERY=KEZGX0VCSVREQV9PUEVSKExUTSw0MTA5OSlARkZfRUJJVERBX09QRVIoTFRNX1NFTUksNDEwOTkpKQ==&amp;WIND","OW=FIRST_POPUP&amp;HEIGHT=450&amp;WIDTH=450&amp;START_MAXIMIZED=FALSE&amp;VAR:CALENDAR=FIVEDAY&amp;VAR:SYMBOL=DAN&amp;VAR:INDEX=0"}</definedName>
    <definedName name="_69__FDSAUDITLINK__" hidden="1">{"fdsup://directions/FAT Viewer?action=UPDATE&amp;creator=factset&amp;DYN_ARGS=TRUE&amp;DOC_NAME=FAT:FQL_AUDITING_CLIENT_TEMPLATE.FAT&amp;display_string=Audit&amp;VAR:KEY=OTMPQPOZQF&amp;VAR:QUERY=KEZGX0VCSVREQV9PUEVSKExUTSw0MTA5OSlARkZfRUJJVERBX09QRVIoTFRNX1NFTUksNDEwOTkpKQ==&amp;WIND","OW=FIRST_POPUP&amp;HEIGHT=450&amp;WIDTH=450&amp;START_MAXIMIZED=FALSE&amp;VAR:CALENDAR=FIVEDAY&amp;VAR:SYMBOL=255447&amp;VAR:INDEX=0"}</definedName>
    <definedName name="_7__FDSAUDITLINK__" hidden="1">{"fdsup://directions/FAT Viewer?action=UPDATE&amp;creator=factset&amp;DYN_ARGS=TRUE&amp;DOC_NAME=FAT:FQL_AUDITING_CLIENT_TEMPLATE.FAT&amp;display_string=Audit&amp;VAR:KEY=KBERMHQHWD&amp;VAR:QUERY=KEZGX0lOVF9FWFBfTkVUKExUTSw0MTA5OSlARkZfSU5UX0VYUF9ORVQoTFRNX1NFTUksNDEwOTkpKQ==&amp;WIND","OW=FIRST_POPUP&amp;HEIGHT=450&amp;WIDTH=450&amp;START_MAXIMIZED=FALSE&amp;VAR:CALENDAR=FIVEDAY&amp;VAR:SYMBOL=VC&amp;VAR:INDEX=0"}</definedName>
    <definedName name="_70__FDSAUDITLINK__" hidden="1">{"fdsup://directions/FAT Viewer?action=UPDATE&amp;creator=factset&amp;DYN_ARGS=TRUE&amp;DOC_NAME=FAT:FQL_AUDITING_CLIENT_TEMPLATE.FAT&amp;display_string=Audit&amp;VAR:KEY=LKLYJWNEFA&amp;VAR:QUERY=KEZGX0VCSVREQV9PUEVSKExUTSw0MTA5OSlARkZfRUJJVERBX09QRVIoTFRNX1NFTUksNDEwOTkpKQ==&amp;WIND","OW=FIRST_POPUP&amp;HEIGHT=450&amp;WIDTH=450&amp;START_MAXIMIZED=FALSE&amp;VAR:CALENDAR=FIVEDAY&amp;VAR:SYMBOL=ALV&amp;VAR:INDEX=0"}</definedName>
    <definedName name="_71__FDSAUDITLINK__" hidden="1">{"fdsup://directions/FAT Viewer?action=UPDATE&amp;creator=factset&amp;DYN_ARGS=TRUE&amp;DOC_NAME=FAT:FQL_AUDITING_CLIENT_TEMPLATE.FAT&amp;display_string=Audit&amp;VAR:KEY=XMDULMPUJY&amp;VAR:QUERY=KEZGX0VCSVREQV9PUEVSKExUTSw0MTA5OSlARkZfRUJJVERBX09QRVIoTFRNX1NFTUksNDEwOTkpKQ==&amp;WIND","OW=FIRST_POPUP&amp;HEIGHT=450&amp;WIDTH=450&amp;START_MAXIMIZED=FALSE&amp;VAR:CALENDAR=FIVEDAY&amp;VAR:SYMBOL=JCI&amp;VAR:INDEX=0"}</definedName>
    <definedName name="_72__FDSAUDITLINK__" hidden="1">{"fdsup://directions/FAT Viewer?action=UPDATE&amp;creator=factset&amp;DYN_ARGS=TRUE&amp;DOC_NAME=FAT:FQL_AUDITING_CLIENT_TEMPLATE.FAT&amp;display_string=Audit&amp;VAR:KEY=HKZWLQJSJO&amp;VAR:QUERY=KEZGX0VCSVREQV9PUEVSKExUTSw0MTA5OSlARkZfRUJJVERBX09QRVIoTFRNX1NFTUksNDEwOTkpKQ==&amp;WIND","OW=FIRST_POPUP&amp;HEIGHT=450&amp;WIDTH=450&amp;START_MAXIMIZED=FALSE&amp;VAR:CALENDAR=FIVEDAY&amp;VAR:SYMBOL=LEA&amp;VAR:INDEX=0"}</definedName>
    <definedName name="_73__FDSAUDITLINK__" hidden="1">{"fdsup://directions/FAT Viewer?action=UPDATE&amp;creator=factset&amp;DYN_ARGS=TRUE&amp;DOC_NAME=FAT:FQL_AUDITING_CLIENT_TEMPLATE.FAT&amp;display_string=Audit&amp;VAR:KEY=BYNYXKZUFO&amp;VAR:QUERY=KEZGX0VCSVREQV9PUEVSKExUTSw0MTA5OSlARkZfRUJJVERBX09QRVIoTFRNX1NFTUksNDEwOTkpKQ==&amp;WIND","OW=FIRST_POPUP&amp;HEIGHT=450&amp;WIDTH=450&amp;START_MAXIMIZED=FALSE&amp;VAR:CALENDAR=FIVEDAY&amp;VAR:SYMBOL=TRW&amp;VAR:INDEX=0"}</definedName>
    <definedName name="_74__FDSAUDITLINK__" hidden="1">{"fdsup://directions/FAT Viewer?action=UPDATE&amp;creator=factset&amp;DYN_ARGS=TRUE&amp;DOC_NAME=FAT:FQL_AUDITING_CLIENT_TEMPLATE.FAT&amp;display_string=Audit&amp;VAR:KEY=JYNGDCXEPI&amp;VAR:QUERY=KEZGX0VCSVREQV9PUEVSKExUTSw0MTA5OSlARkZfRUJJVERBX09QRVIoTFRNX1NFTUksNDEwOTkpKQ==&amp;WIND","OW=FIRST_POPUP&amp;HEIGHT=450&amp;WIDTH=450&amp;START_MAXIMIZED=FALSE&amp;VAR:CALENDAR=FIVEDAY&amp;VAR:SYMBOL=FDML&amp;VAR:INDEX=0"}</definedName>
    <definedName name="_75__FDSAUDITLINK__" hidden="1">{"fdsup://directions/FAT Viewer?action=UPDATE&amp;creator=factset&amp;DYN_ARGS=TRUE&amp;DOC_NAME=FAT:FQL_AUDITING_CLIENT_TEMPLATE.FAT&amp;display_string=Audit&amp;VAR:KEY=FYZWHMZIVA&amp;VAR:QUERY=KEZGX0VCSVREQV9PUEVSKExUTSw0MTA5OSlARkZfRUJJVERBX09QRVIoTFRNX1NFTUksNDEwOTkpKQ==&amp;WIND","OW=FIRST_POPUP&amp;HEIGHT=450&amp;WIDTH=450&amp;START_MAXIMIZED=FALSE&amp;VAR:CALENDAR=FIVEDAY&amp;VAR:SYMBOL=TEN&amp;VAR:INDEX=0"}</definedName>
    <definedName name="_76__FDSAUDITLINK__" hidden="1">{"fdsup://directions/FAT Viewer?action=UPDATE&amp;creator=factset&amp;DYN_ARGS=TRUE&amp;DOC_NAME=FAT:FQL_AUDITING_CLIENT_TEMPLATE.FAT&amp;display_string=Audit&amp;VAR:KEY=LCHSXQNMRG&amp;VAR:QUERY=KEZGX0VCSVREQV9PUEVSKExUTSlARkZfRUJJVERBX09QRVIoTFRNX1NFTUkpKQ==&amp;WINDOW=FIRST_POPUP&amp;H","EIGHT=450&amp;WIDTH=450&amp;START_MAXIMIZED=FALSE&amp;VAR:CALENDAR=FIVEDAY&amp;VAR:SYMBOL=TEL&amp;VAR:INDEX=0"}</definedName>
    <definedName name="_77__FDSAUDITLINK__" hidden="1">{"fdsup://directions/FAT Viewer?action=UPDATE&amp;creator=factset&amp;DYN_ARGS=TRUE&amp;DOC_NAME=FAT:FQL_AUDITING_CLIENT_TEMPLATE.FAT&amp;display_string=Audit&amp;VAR:KEY=POZWFCRCLG&amp;VAR:QUERY=KEZGX1NBTEVTKExUTSw0MTA5OSlARkZfU0FMRVMoTFRNX1NFTUksNDEwOTkpKQ==&amp;WINDOW=FIRST_POPUP&amp;H","EIGHT=450&amp;WIDTH=450&amp;START_MAXIMIZED=FALSE&amp;VAR:CALENDAR=FIVEDAY&amp;VAR:SYMBOL=SRI&amp;VAR:INDEX=0"}</definedName>
    <definedName name="_78__FDSAUDITLINK__" hidden="1">{"fdsup://directions/FAT Viewer?action=UPDATE&amp;creator=factset&amp;DYN_ARGS=TRUE&amp;DOC_NAME=FAT:FQL_AUDITING_CLIENT_TEMPLATE.FAT&amp;display_string=Audit&amp;VAR:KEY=RAXQLKJMVE&amp;VAR:QUERY=KEZGX1NBTEVTKExUTSw0MTA5OSlARkZfU0FMRVMoTFRNX1NFTUksNDEwOTkpKQ==&amp;WINDOW=FIRST_POPUP&amp;H","EIGHT=450&amp;WIDTH=450&amp;START_MAXIMIZED=FALSE&amp;VAR:CALENDAR=FIVEDAY&amp;VAR:SYMBOL=DLPH&amp;VAR:INDEX=0"}</definedName>
    <definedName name="_79__FDSAUDITLINK__" hidden="1">{"fdsup://directions/FAT Viewer?action=UPDATE&amp;creator=factset&amp;DYN_ARGS=TRUE&amp;DOC_NAME=FAT:FQL_AUDITING_CLIENT_TEMPLATE.FAT&amp;display_string=Audit&amp;VAR:KEY=CDIXODCXGB&amp;VAR:QUERY=KEZGX1NBTEVTKExUTSw0MTA5OSlARkZfU0FMRVMoTFRNX1NFTUksNDEwOTkpKQ==&amp;WINDOW=FIRST_POPUP&amp;H","EIGHT=450&amp;WIDTH=450&amp;START_MAXIMIZED=FALSE&amp;VAR:CALENDAR=FIVEDAY&amp;VAR:SYMBOL=713283&amp;VAR:INDEX=0"}</definedName>
    <definedName name="_8__FDSAUDITLINK__" hidden="1">{"fdsup://directions/FAT Viewer?action=UPDATE&amp;creator=factset&amp;DYN_ARGS=TRUE&amp;DOC_NAME=FAT:FQL_AUDITING_CLIENT_TEMPLATE.FAT&amp;display_string=Audit&amp;VAR:KEY=KPUPGRKXGR&amp;VAR:QUERY=KEZGX0lOVF9FWFBfTkVUKExUTSw0MTA5OSlARkZfSU5UX0VYUF9ORVQoTFRNX1NFTUksNDEwOTkpKQ==&amp;WIND","OW=FIRST_POPUP&amp;HEIGHT=450&amp;WIDTH=450&amp;START_MAXIMIZED=FALSE&amp;VAR:CALENDAR=FIVEDAY&amp;VAR:SYMBOL=AXL&amp;VAR:INDEX=0"}</definedName>
    <definedName name="_80__FDSAUDITLINK__" hidden="1">{"fdsup://directions/FAT Viewer?action=UPDATE&amp;creator=factset&amp;DYN_ARGS=TRUE&amp;DOC_NAME=FAT:FQL_AUDITING_CLIENT_TEMPLATE.FAT&amp;display_string=Audit&amp;VAR:KEY=PQBMNWVMHI&amp;VAR:QUERY=KEZGX1NBTEVTKExUTSw0MTA5OSlARkZfU0FMRVMoTFRNX1NFTUksNDEwOTkpKQ==&amp;WINDOW=FIRST_POPUP&amp;H","EIGHT=450&amp;WIDTH=450&amp;START_MAXIMIZED=FALSE&amp;VAR:CALENDAR=FIVEDAY&amp;VAR:SYMBOL=642872&amp;VAR:INDEX=0"}</definedName>
    <definedName name="_81__FDSAUDITLINK__" hidden="1">{"fdsup://directions/FAT Viewer?action=UPDATE&amp;creator=factset&amp;DYN_ARGS=TRUE&amp;DOC_NAME=FAT:FQL_AUDITING_CLIENT_TEMPLATE.FAT&amp;display_string=Audit&amp;VAR:KEY=CHQHWXKHCH&amp;VAR:QUERY=KEZGX1NBTEVTKExUTSw0MTA5OSlARkZfU0FMRVMoTFRNX1NFTUksNDEwOTkpKQ==&amp;WINDOW=FIRST_POPUP&amp;H","EIGHT=450&amp;WIDTH=450&amp;START_MAXIMIZED=FALSE&amp;VAR:CALENDAR=FIVEDAY&amp;VAR:SYMBOL=577325&amp;VAR:INDEX=0"}</definedName>
    <definedName name="_82__FDSAUDITLINK__" hidden="1">{"fdsup://directions/FAT Viewer?action=UPDATE&amp;creator=factset&amp;DYN_ARGS=TRUE&amp;DOC_NAME=FAT:FQL_AUDITING_CLIENT_TEMPLATE.FAT&amp;display_string=Audit&amp;VAR:KEY=TMVSDSJMHO&amp;VAR:QUERY=KEZGX1NBTEVTKExUTSw0MTA5OSlARkZfU0FMRVMoTFRNX1NFTUksNDEwOTkpKQ==&amp;WINDOW=FIRST_POPUP&amp;H","EIGHT=450&amp;WIDTH=450&amp;START_MAXIMIZED=FALSE&amp;VAR:CALENDAR=FIVEDAY&amp;VAR:SYMBOL=MOLX&amp;VAR:INDEX=0"}</definedName>
    <definedName name="_83__FDSAUDITLINK__" hidden="1">{"fdsup://directions/FAT Viewer?action=UPDATE&amp;creator=factset&amp;DYN_ARGS=TRUE&amp;DOC_NAME=FAT:FQL_AUDITING_CLIENT_TEMPLATE.FAT&amp;display_string=Audit&amp;VAR:KEY=HSFYFYNKVK&amp;VAR:QUERY=KEZGX1NBTEVTKExUTSw0MTA5OSlARkZfU0FMRVMoTFRNX1NFTUksNDEwOTkpKQ==&amp;WINDOW=FIRST_POPUP&amp;H","EIGHT=450&amp;WIDTH=450&amp;START_MAXIMIZED=FALSE&amp;VAR:CALENDAR=FIVEDAY&amp;VAR:SYMBOL=TEL&amp;VAR:INDEX=0"}</definedName>
    <definedName name="_84__FDSAUDITLINK__" hidden="1">{"fdsup://directions/FAT Viewer?action=UPDATE&amp;creator=factset&amp;DYN_ARGS=TRUE&amp;DOC_NAME=FAT:FQL_AUDITING_CLIENT_TEMPLATE.FAT&amp;display_string=Audit&amp;VAR:KEY=JGXMNEFAHQ&amp;VAR:QUERY=KEZGX1NBTEVTKExUTSw0MTA5OSlARkZfU0FMRVMoTFRNX1NFTUksNDEwOTkpKQ==&amp;WINDOW=FIRST_POPUP&amp;H","EIGHT=450&amp;WIDTH=450&amp;START_MAXIMIZED=FALSE&amp;VAR:CALENDAR=FIVEDAY&amp;VAR:SYMBOL=685870&amp;VAR:INDEX=0"}</definedName>
    <definedName name="_85__FDSAUDITLINK__" hidden="1">{"fdsup://directions/FAT Viewer?action=UPDATE&amp;creator=factset&amp;DYN_ARGS=TRUE&amp;DOC_NAME=FAT:FQL_AUDITING_CLIENT_TEMPLATE.FAT&amp;display_string=Audit&amp;VAR:KEY=QTKXGFOBSZ&amp;VAR:QUERY=KEZGX1NBTEVTKExUTSw0MTA5OSlARkZfU0FMRVMoTFRNX1NFTUksNDEwOTkpKQ==&amp;WINDOW=FIRST_POPUP&amp;H","EIGHT=450&amp;WIDTH=450&amp;START_MAXIMIZED=FALSE&amp;VAR:CALENDAR=FIVEDAY&amp;VAR:SYMBOL=APH&amp;VAR:INDEX=0"}</definedName>
    <definedName name="_86__FDSAUDITLINK__" hidden="1">{"fdsup://directions/FAT Viewer?action=UPDATE&amp;creator=factset&amp;DYN_ARGS=TRUE&amp;DOC_NAME=FAT:FQL_AUDITING_CLIENT_TEMPLATE.FAT&amp;display_string=Audit&amp;VAR:KEY=YBCFSJYNET&amp;VAR:QUERY=KEZGX1NBTEVTKExUTSw0MTA5OSlARkZfU0FMRVMoTFRNX1NFTUksNDEwOTkpKQ==&amp;WINDOW=FIRST_POPUP&amp;H","EIGHT=450&amp;WIDTH=450&amp;START_MAXIMIZED=FALSE&amp;VAR:CALENDAR=FIVEDAY&amp;VAR:SYMBOL=TEL&amp;VAR:INDEX=0"}</definedName>
    <definedName name="_87__FDSAUDITLINK__" hidden="1">{"fdsup://directions/FAT Viewer?action=UPDATE&amp;creator=factset&amp;DYN_ARGS=TRUE&amp;DOC_NAME=FAT:FQL_AUDITING_CLIENT_TEMPLATE.FAT&amp;display_string=Audit&amp;VAR:KEY=MHIFYHWTEL&amp;VAR:QUERY=KEZGX1NBTEVTKExUTSw0MTA5OSlARkZfU0FMRVMoTFRNX1NFTUksNDEwOTkpKQ==&amp;WINDOW=FIRST_POPUP&amp;H","EIGHT=450&amp;WIDTH=450&amp;START_MAXIMIZED=FALSE&amp;VAR:CALENDAR=FIVEDAY&amp;VAR:SYMBOL=AXL&amp;VAR:INDEX=0"}</definedName>
    <definedName name="_88__FDSAUDITLINK__" hidden="1">{"fdsup://directions/FAT Viewer?action=UPDATE&amp;creator=factset&amp;DYN_ARGS=TRUE&amp;DOC_NAME=FAT:FQL_AUDITING_CLIENT_TEMPLATE.FAT&amp;display_string=Audit&amp;VAR:KEY=OBMFWPARSH&amp;VAR:QUERY=KEZGX1NBTEVTKExUTSw0MTA5OSlARkZfU0FMRVMoTFRNX1NFTUksNDEwOTkpKQ==&amp;WINDOW=FIRST_POPUP&amp;H","EIGHT=450&amp;WIDTH=450&amp;START_MAXIMIZED=FALSE&amp;VAR:CALENDAR=FIVEDAY&amp;VAR:SYMBOL=DAN&amp;VAR:INDEX=0"}</definedName>
    <definedName name="_89__FDSAUDITLINK__" hidden="1">{"fdsup://directions/FAT Viewer?action=UPDATE&amp;creator=factset&amp;DYN_ARGS=TRUE&amp;DOC_NAME=FAT:FQL_AUDITING_CLIENT_TEMPLATE.FAT&amp;display_string=Audit&amp;VAR:KEY=SZEVGLYHIV&amp;VAR:QUERY=KEZGX1NBTEVTKExUTSw0MTA5OSlARkZfU0FMRVMoTFRNX1NFTUksNDEwOTkpKQ==&amp;WINDOW=FIRST_POPUP&amp;H","EIGHT=450&amp;WIDTH=450&amp;START_MAXIMIZED=FALSE&amp;VAR:CALENDAR=FIVEDAY&amp;VAR:SYMBOL=255447&amp;VAR:INDEX=0"}</definedName>
    <definedName name="_9__FDSAUDITLINK__" hidden="1">{"fdsup://directions/FAT Viewer?action=UPDATE&amp;creator=factset&amp;DYN_ARGS=TRUE&amp;DOC_NAME=FAT:FQL_AUDITING_CLIENT_TEMPLATE.FAT&amp;display_string=Audit&amp;VAR:KEY=MVCTSTUPCB&amp;VAR:QUERY=KEZGX0lOVF9FWFBfTkVUKExUTSw0MTA5OSlARkZfSU5UX0VYUF9ORVQoTFRNX1NFTUksNDEwOTkpKQ==&amp;WIND","OW=FIRST_POPUP&amp;HEIGHT=450&amp;WIDTH=450&amp;START_MAXIMIZED=FALSE&amp;VAR:CALENDAR=FIVEDAY&amp;VAR:SYMBOL=TEL&amp;VAR:INDEX=0"}</definedName>
    <definedName name="_90__FDSAUDITLINK__" hidden="1">{"fdsup://directions/FAT Viewer?action=UPDATE&amp;creator=factset&amp;DYN_ARGS=TRUE&amp;DOC_NAME=FAT:FQL_AUDITING_CLIENT_TEMPLATE.FAT&amp;display_string=Audit&amp;VAR:KEY=FKHCXYXEPK&amp;VAR:QUERY=KEZGX1NBTEVTKExUTSw0MTA5OSlARkZfU0FMRVMoTFRNX1NFTUksNDEwOTkpKQ==&amp;WINDOW=FIRST_POPUP&amp;H","EIGHT=450&amp;WIDTH=450&amp;START_MAXIMIZED=FALSE&amp;VAR:CALENDAR=FIVEDAY&amp;VAR:SYMBOL=ALV&amp;VAR:INDEX=0"}</definedName>
    <definedName name="_91__FDSAUDITLINK__" hidden="1">{"fdsup://directions/FAT Viewer?action=UPDATE&amp;creator=factset&amp;DYN_ARGS=TRUE&amp;DOC_NAME=FAT:FQL_AUDITING_CLIENT_TEMPLATE.FAT&amp;display_string=Audit&amp;VAR:KEY=RABMVSFYFW&amp;VAR:QUERY=KEZGX1NBTEVTKExUTSw0MTA5OSlARkZfU0FMRVMoTFRNX1NFTUksNDEwOTkpKQ==&amp;WINDOW=FIRST_POPUP&amp;H","EIGHT=450&amp;WIDTH=450&amp;START_MAXIMIZED=FALSE&amp;VAR:CALENDAR=FIVEDAY&amp;VAR:SYMBOL=JCI&amp;VAR:INDEX=0"}</definedName>
    <definedName name="_92__FDSAUDITLINK__" hidden="1">{"fdsup://directions/FAT Viewer?action=UPDATE&amp;creator=factset&amp;DYN_ARGS=TRUE&amp;DOC_NAME=FAT:FQL_AUDITING_CLIENT_TEMPLATE.FAT&amp;display_string=Audit&amp;VAR:KEY=RIFAZSHMJQ&amp;VAR:QUERY=KEZGX1NBTEVTKExUTSw0MTA5OSlARkZfU0FMRVMoTFRNX1NFTUksNDEwOTkpKQ==&amp;WINDOW=FIRST_POPUP&amp;H","EIGHT=450&amp;WIDTH=450&amp;START_MAXIMIZED=FALSE&amp;VAR:CALENDAR=FIVEDAY&amp;VAR:SYMBOL=LEA&amp;VAR:INDEX=0"}</definedName>
    <definedName name="_93__FDSAUDITLINK__" hidden="1">{"fdsup://directions/FAT Viewer?action=UPDATE&amp;creator=factset&amp;DYN_ARGS=TRUE&amp;DOC_NAME=FAT:FQL_AUDITING_CLIENT_TEMPLATE.FAT&amp;display_string=Audit&amp;VAR:KEY=TAHQHWFGJI&amp;VAR:QUERY=KEZGX1NBTEVTKExUTSw0MTA5OSlARkZfU0FMRVMoTFRNX1NFTUksNDEwOTkpKQ==&amp;WINDOW=FIRST_POPUP&amp;H","EIGHT=450&amp;WIDTH=450&amp;START_MAXIMIZED=FALSE&amp;VAR:CALENDAR=FIVEDAY&amp;VAR:SYMBOL=TRW&amp;VAR:INDEX=0"}</definedName>
    <definedName name="_94__FDSAUDITLINK__" hidden="1">{"fdsup://directions/FAT Viewer?action=UPDATE&amp;creator=factset&amp;DYN_ARGS=TRUE&amp;DOC_NAME=FAT:FQL_AUDITING_CLIENT_TEMPLATE.FAT&amp;display_string=Audit&amp;VAR:KEY=ZCBANURSLG&amp;VAR:QUERY=KEZGX1NBTEVTKExUTSw0MTA5OSlARkZfU0FMRVMoTFRNX1NFTUksNDEwOTkpKQ==&amp;WINDOW=FIRST_POPUP&amp;H","EIGHT=450&amp;WIDTH=450&amp;START_MAXIMIZED=FALSE&amp;VAR:CALENDAR=FIVEDAY&amp;VAR:SYMBOL=FDML&amp;VAR:INDEX=0"}</definedName>
    <definedName name="_95__FDSAUDITLINK__" hidden="1">{"fdsup://directions/FAT Viewer?action=UPDATE&amp;creator=factset&amp;DYN_ARGS=TRUE&amp;DOC_NAME=FAT:FQL_AUDITING_CLIENT_TEMPLATE.FAT&amp;display_string=Audit&amp;VAR:KEY=PCXAVKTAHI&amp;VAR:QUERY=KEZGX1NBTEVTKExUTSw0MTA5OSlARkZfU0FMRVMoTFRNX1NFTUksNDEwOTkpKQ==&amp;WINDOW=FIRST_POPUP&amp;H","EIGHT=450&amp;WIDTH=450&amp;START_MAXIMIZED=FALSE&amp;VAR:CALENDAR=FIVEDAY&amp;VAR:SYMBOL=TEN&amp;VAR:INDEX=0"}</definedName>
    <definedName name="_96__FDSAUDITLINK__" hidden="1">{"fdsup://directions/FAT Viewer?action=UPDATE&amp;creator=factset&amp;DYN_ARGS=TRUE&amp;DOC_NAME=FAT:FQL_AUDITING_CLIENT_TEMPLATE.FAT&amp;display_string=Audit&amp;VAR:KEY=XGDUHYPQDG&amp;VAR:QUERY=KEZGX1NBTEVTKExUTSlARkZfU0FMRVMoTFRNX1NFTUkpKQ==&amp;WINDOW=FIRST_POPUP&amp;HEIGHT=450&amp;WIDTH=","450&amp;START_MAXIMIZED=FALSE&amp;VAR:CALENDAR=FIVEDAY&amp;VAR:SYMBOL=TEL&amp;VAR:INDEX=0"}</definedName>
    <definedName name="_97__FDSAUDITLINK__" hidden="1">{"fdsup://directions/FAT Viewer?action=UPDATE&amp;creator=factset&amp;DYN_ARGS=TRUE&amp;DOC_NAME=FAT:FQL_AUDITING_CLIENT_TEMPLATE.FAT&amp;display_string=Audit&amp;VAR:KEY=BUHUXUVKRM&amp;VAR:QUERY=RkZfTkVUX0lOQyhDQUwsMjAxMSk=&amp;WINDOW=FIRST_POPUP&amp;HEIGHT=450&amp;WIDTH=450&amp;START_MAXIMIZED=","FALSE&amp;VAR:CALENDAR=FIVEDAY&amp;VAR:SYMBOL=SRI&amp;VAR:INDEX=0"}</definedName>
    <definedName name="_98__FDSAUDITLINK__" hidden="1">{"fdsup://directions/FAT Viewer?action=UPDATE&amp;creator=factset&amp;DYN_ARGS=TRUE&amp;DOC_NAME=FAT:FQL_AUDITING_CLIENT_TEMPLATE.FAT&amp;display_string=Audit&amp;VAR:KEY=ARKRSHIZWD&amp;VAR:QUERY=KEZGX1NBTEVTKExUTSw0MTA5OSlARkZfU0FMRVMoTFRNX1NFTUksNDEwOTkpKQ==&amp;WINDOW=FIRST_POPUP&amp;H","EIGHT=450&amp;WIDTH=450&amp;START_MAXIMIZED=FALSE&amp;VAR:CALENDAR=FIVEDAY&amp;VAR:SYMBOL=BWA&amp;VAR:INDEX=0"}</definedName>
    <definedName name="_99__FDSAUDITLINK__" hidden="1">{"fdsup://directions/FAT Viewer?action=UPDATE&amp;creator=factset&amp;DYN_ARGS=TRUE&amp;DOC_NAME=FAT:FQL_AUDITING_CLIENT_TEMPLATE.FAT&amp;display_string=Audit&amp;VAR:KEY=AFIZYBSTSB&amp;VAR:QUERY=RkZfTkVUX0lOQyhDQUwsMjAxMSk=&amp;WINDOW=FIRST_POPUP&amp;HEIGHT=450&amp;WIDTH=450&amp;START_MAXIMIZED=","FALSE&amp;VAR:CALENDAR=FIVEDAY&amp;VAR:SYMBOL=DLPH&amp;VAR:INDEX=0"}</definedName>
    <definedName name="_bdm.089D07E64CEA4A1EAB8601FB7DEB940B.edm" hidden="1">#REF!</definedName>
    <definedName name="IQ_ADDIN" hidden="1">"AUTO"</definedName>
    <definedName name="IQ_AVG_PRICE_TARGET" hidden="1">"c82"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V_ACT_OR_EST_REUT" hidden="1">"c5471"</definedName>
    <definedName name="IQ_BV_EST_REUT" hidden="1">"c5403"</definedName>
    <definedName name="IQ_BV_HIGH_EST_REUT" hidden="1">"c5405"</definedName>
    <definedName name="IQ_BV_LOW_EST_REUT" hidden="1">"c5406"</definedName>
    <definedName name="IQ_BV_MEDIAN_EST_REUT" hidden="1">"c5404"</definedName>
    <definedName name="IQ_BV_NUM_EST_REUT" hidden="1">"c5407"</definedName>
    <definedName name="IQ_BV_STDDEV_EST_REUT" hidden="1">"c5408"</definedName>
    <definedName name="IQ_CH" hidden="1">110000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ONTRACTS_OTHER_COMMODITIES_EQUITIES._FDIC" hidden="1">"c6522"</definedName>
    <definedName name="IQ_CONV_RATE" hidden="1">"c2192"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Q" hidden="1">5000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Y" hidden="1">10000</definedName>
    <definedName name="IQ_DAILY" hidden="1">500000</definedName>
    <definedName name="IQ_DNTM" hidden="1">700000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ST_ACT_BV_REUT" hidden="1">"c5409"</definedName>
    <definedName name="IQ_EST_ACT_FFO_REUT" hidden="1">"c3843"</definedName>
    <definedName name="IQ_EST_ACT_FFO_SHARE_SHARE_THOM" hidden="1">"c4005"</definedName>
    <definedName name="IQ_EST_ACT_FFO_THOM" hidden="1">"c4005"</definedName>
    <definedName name="IQ_EST_BV_DIFF_REUT" hidden="1">"c5433"</definedName>
    <definedName name="IQ_EST_BV_SURPRISE_PERCENT_REUT" hidden="1">"c5434"</definedName>
    <definedName name="IQ_EST_EPS_SURPRISE" hidden="1">"c1635"</definedName>
    <definedName name="IQ_EST_FFO_DIFF_REUT" hidden="1">"c3890"</definedName>
    <definedName name="IQ_EST_FFO_DIFF_THOM" hidden="1">"c5186"</definedName>
    <definedName name="IQ_EST_FFO_SHARE_SHARE_DIFF_THOM" hidden="1">"c5186"</definedName>
    <definedName name="IQ_EST_FFO_SHARE_SHARE_SURPRISE_PERCENT_THOM" hidden="1">"c5187"</definedName>
    <definedName name="IQ_EST_FFO_SURPRISE_PERCENT_REUT" hidden="1">"c3891"</definedName>
    <definedName name="IQ_EST_FFO_SURPRISE_PERCENT_THOM" hidden="1">"c5187"</definedName>
    <definedName name="IQ_EST_NUM_BUY_REUT" hidden="1">"c3869"</definedName>
    <definedName name="IQ_EST_NUM_HOLD_REUT" hidden="1">"c3871"</definedName>
    <definedName name="IQ_EST_NUM_OUTPERFORM_REUT" hidden="1">"c3870"</definedName>
    <definedName name="IQ_EST_NUM_SELL_REUT" hidden="1">"c3873"</definedName>
    <definedName name="IQ_EST_NUM_UNDERPERFORM_REUT" hidden="1">"c3872"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FFO_EST_DET_EST" hidden="1">"c12059"</definedName>
    <definedName name="IQ_FFO_EST_DET_EST_CURRENCY" hidden="1">"c12466"</definedName>
    <definedName name="IQ_FFO_EST_DET_EST_CURRENCY_THOM" hidden="1">"c12487"</definedName>
    <definedName name="IQ_FFO_EST_DET_EST_DATE" hidden="1">"c12212"</definedName>
    <definedName name="IQ_FFO_EST_DET_EST_DATE_THOM" hidden="1">"c12238"</definedName>
    <definedName name="IQ_FFO_EST_DET_EST_INCL" hidden="1">"c12349"</definedName>
    <definedName name="IQ_FFO_EST_DET_EST_INCL_THOM" hidden="1">"c12370"</definedName>
    <definedName name="IQ_FFO_EST_DET_EST_ORIGIN" hidden="1">"c12722"</definedName>
    <definedName name="IQ_FFO_EST_DET_EST_ORIGIN_THOM" hidden="1">"c12608"</definedName>
    <definedName name="IQ_FFO_EST_DET_EST_THOM" hidden="1">"c12088"</definedName>
    <definedName name="IQ_FFO_EST_REUT" hidden="1">"c3837"</definedName>
    <definedName name="IQ_FFO_EST_THOM" hidden="1">"c3999"</definedName>
    <definedName name="IQ_FFO_HIGH_EST_REUT" hidden="1">"c3839"</definedName>
    <definedName name="IQ_FFO_HIGH_EST_THOM" hidden="1">"c4001"</definedName>
    <definedName name="IQ_FFO_LOW_EST_REUT" hidden="1">"c3840"</definedName>
    <definedName name="IQ_FFO_LOW_EST_THOM" hidden="1">"c4002"</definedName>
    <definedName name="IQ_FFO_MEDIAN_EST_REUT" hidden="1">"c3838"</definedName>
    <definedName name="IQ_FFO_MEDIAN_EST_THOM" hidden="1">"c4000"</definedName>
    <definedName name="IQ_FFO_NUM_EST_REUT" hidden="1">"c3841"</definedName>
    <definedName name="IQ_FFO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THOM" hidden="1">"c12487"</definedName>
    <definedName name="IQ_FFO_SHARE_SHARE_EST_DET_EST_DATE" hidden="1">"c12212"</definedName>
    <definedName name="IQ_FFO_SHARE_SHARE_EST_DET_EST_DATE_THOM" hidden="1">"c12238"</definedName>
    <definedName name="IQ_FFO_SHARE_SHARE_EST_DET_EST_INCL" hidden="1">"c12349"</definedName>
    <definedName name="IQ_FFO_SHARE_SHARE_EST_DET_EST_INCL_THOM" hidden="1">"c12370"</definedName>
    <definedName name="IQ_FFO_SHARE_SHARE_EST_DET_EST_ORIGIN" hidden="1">"c12722"</definedName>
    <definedName name="IQ_FFO_SHARE_SHARE_EST_DET_EST_ORIGIN_THOM" hidden="1">"c12608"</definedName>
    <definedName name="IQ_FFO_SHARE_SHARE_EST_DET_EST_THOM" hidden="1">"c12088"</definedName>
    <definedName name="IQ_FFO_SHARE_SHARE_EST_THOM" hidden="1">"c3999"</definedName>
    <definedName name="IQ_FFO_SHARE_SHARE_HIGH_EST_THOM" hidden="1">"c4001"</definedName>
    <definedName name="IQ_FFO_SHARE_SHARE_LOW_EST_THOM" hidden="1">"c4002"</definedName>
    <definedName name="IQ_FFO_SHARE_SHARE_MEDIAN_EST_THOM" hidden="1">"c4000"</definedName>
    <definedName name="IQ_FFO_SHARE_SHARE_NUM_EST_THOM" hidden="1">"c4003"</definedName>
    <definedName name="IQ_FFO_SHARE_SHARE_STDDEV_EST_THOM" hidden="1">"c4004"</definedName>
    <definedName name="IQ_FFO_STDDEV_EST_REUT" hidden="1">"c3842"</definedName>
    <definedName name="IQ_FFO_STDDEV_EST_THOM" hidden="1">"c4004"</definedName>
    <definedName name="IQ_FH" hidden="1">100000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OREIGN_BRANCHES_U.S._BANKS_LOANS_FDIC" hidden="1">"c6438"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ONTH" hidden="1">15000</definedName>
    <definedName name="IQ_MTD" hidden="1">800000</definedName>
    <definedName name="IQ_NAMES_REVISION_DATE_" hidden="1">41085.4833217593</definedName>
    <definedName name="IQ_NAV_ACT_OR_EST" hidden="1">"c2225"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TM" hidden="1">6000</definedName>
    <definedName name="IQ_OG_TOTAL_OIL_PRODUCTON" hidden="1">"c2059"</definedName>
    <definedName name="IQ_OPENED55" hidden="1">1</definedName>
    <definedName name="IQ_PERCENT_CHANGE_EST_FFO_12MONTHS" hidden="1">"c1828"</definedName>
    <definedName name="IQ_PERCENT_CHANGE_EST_FFO_12MONTHS_CIQ" hidden="1">"c3769"</definedName>
    <definedName name="IQ_PERCENT_CHANGE_EST_FFO_12MONTHS_REUT" hidden="1">"c3938"</definedName>
    <definedName name="IQ_PERCENT_CHANGE_EST_FFO_12MONTHS_THOM" hidden="1">"c5248"</definedName>
    <definedName name="IQ_PERCENT_CHANGE_EST_FFO_18MONTHS" hidden="1">"c1829"</definedName>
    <definedName name="IQ_PERCENT_CHANGE_EST_FFO_18MONTHS_CIQ" hidden="1">"c3770"</definedName>
    <definedName name="IQ_PERCENT_CHANGE_EST_FFO_18MONTHS_REUT" hidden="1">"c3939"</definedName>
    <definedName name="IQ_PERCENT_CHANGE_EST_FFO_18MONTHS_THOM" hidden="1">"c5249"</definedName>
    <definedName name="IQ_PERCENT_CHANGE_EST_FFO_3MONTHS" hidden="1">"c1825"</definedName>
    <definedName name="IQ_PERCENT_CHANGE_EST_FFO_3MONTHS_CIQ" hidden="1">"c3766"</definedName>
    <definedName name="IQ_PERCENT_CHANGE_EST_FFO_3MONTHS_REUT" hidden="1">"c3935"</definedName>
    <definedName name="IQ_PERCENT_CHANGE_EST_FFO_3MONTHS_THOM" hidden="1">"c5245"</definedName>
    <definedName name="IQ_PERCENT_CHANGE_EST_FFO_6MONTHS" hidden="1">"c1826"</definedName>
    <definedName name="IQ_PERCENT_CHANGE_EST_FFO_6MONTHS_CIQ" hidden="1">"c3767"</definedName>
    <definedName name="IQ_PERCENT_CHANGE_EST_FFO_6MONTHS_REUT" hidden="1">"c3936"</definedName>
    <definedName name="IQ_PERCENT_CHANGE_EST_FFO_6MONTHS_THOM" hidden="1">"c5246"</definedName>
    <definedName name="IQ_PERCENT_CHANGE_EST_FFO_9MONTHS" hidden="1">"c1827"</definedName>
    <definedName name="IQ_PERCENT_CHANGE_EST_FFO_9MONTHS_CIQ" hidden="1">"c3768"</definedName>
    <definedName name="IQ_PERCENT_CHANGE_EST_FFO_9MONTHS_REUT" hidden="1">"c3937"</definedName>
    <definedName name="IQ_PERCENT_CHANGE_EST_FFO_9MONTHS_THOM" hidden="1">"c5247"</definedName>
    <definedName name="IQ_PERCENT_CHANGE_EST_FFO_DAY" hidden="1">"c1822"</definedName>
    <definedName name="IQ_PERCENT_CHANGE_EST_FFO_DAY_CIQ" hidden="1">"c3764"</definedName>
    <definedName name="IQ_PERCENT_CHANGE_EST_FFO_DAY_REUT" hidden="1">"c3933"</definedName>
    <definedName name="IQ_PERCENT_CHANGE_EST_FFO_DAY_THOM" hidden="1">"c5243"</definedName>
    <definedName name="IQ_PERCENT_CHANGE_EST_FFO_MONTH" hidden="1">"c1824"</definedName>
    <definedName name="IQ_PERCENT_CHANGE_EST_FFO_MONTH_CIQ" hidden="1">"c3765"</definedName>
    <definedName name="IQ_PERCENT_CHANGE_EST_FFO_MONTH_REUT" hidden="1">"c3934"</definedName>
    <definedName name="IQ_PERCENT_CHANGE_EST_FFO_MONTH_THOM" hidden="1">"c5244"</definedName>
    <definedName name="IQ_PERCENT_CHANGE_EST_FFO_SHARE_SHARE_12MONTHS" hidden="1">"c1828"</definedName>
    <definedName name="IQ_PERCENT_CHANGE_EST_FFO_SHARE_SHARE_12MONTHS_THOM" hidden="1">"c5248"</definedName>
    <definedName name="IQ_PERCENT_CHANGE_EST_FFO_SHARE_SHARE_18MONTHS" hidden="1">"c1829"</definedName>
    <definedName name="IQ_PERCENT_CHANGE_EST_FFO_SHARE_SHARE_18MONTHS_THOM" hidden="1">"c5249"</definedName>
    <definedName name="IQ_PERCENT_CHANGE_EST_FFO_SHARE_SHARE_3MONTHS" hidden="1">"c1825"</definedName>
    <definedName name="IQ_PERCENT_CHANGE_EST_FFO_SHARE_SHARE_3MONTHS_THOM" hidden="1">"c5245"</definedName>
    <definedName name="IQ_PERCENT_CHANGE_EST_FFO_SHARE_SHARE_6MONTHS" hidden="1">"c1826"</definedName>
    <definedName name="IQ_PERCENT_CHANGE_EST_FFO_SHARE_SHARE_6MONTHS_THOM" hidden="1">"c5246"</definedName>
    <definedName name="IQ_PERCENT_CHANGE_EST_FFO_SHARE_SHARE_9MONTHS" hidden="1">"c1827"</definedName>
    <definedName name="IQ_PERCENT_CHANGE_EST_FFO_SHARE_SHARE_9MONTHS_THOM" hidden="1">"c5247"</definedName>
    <definedName name="IQ_PERCENT_CHANGE_EST_FFO_SHARE_SHARE_DAY" hidden="1">"c1822"</definedName>
    <definedName name="IQ_PERCENT_CHANGE_EST_FFO_SHARE_SHARE_DAY_THOM" hidden="1">"c5243"</definedName>
    <definedName name="IQ_PERCENT_CHANGE_EST_FFO_SHARE_SHARE_MONTH" hidden="1">"c1824"</definedName>
    <definedName name="IQ_PERCENT_CHANGE_EST_FFO_SHARE_SHARE_MONTH_THOM" hidden="1">"c5244"</definedName>
    <definedName name="IQ_PERCENT_CHANGE_EST_FFO_SHARE_SHARE_WEEK" hidden="1">"c1823"</definedName>
    <definedName name="IQ_PERCENT_CHANGE_EST_FFO_SHARE_SHARE_WEEK_THOM" hidden="1">"c5274"</definedName>
    <definedName name="IQ_PERCENT_CHANGE_EST_FFO_WEEK" hidden="1">"c1823"</definedName>
    <definedName name="IQ_PERCENT_CHANGE_EST_FFO_WEEK_CIQ" hidden="1">"c3795"</definedName>
    <definedName name="IQ_PERCENT_CHANGE_EST_FFO_WEEK_REUT" hidden="1">"c3964"</definedName>
    <definedName name="IQ_PERCENT_CHANGE_EST_FFO_WEEK_THOM" hidden="1">"c5274"</definedName>
    <definedName name="IQ_PRIMARY_EPS_TYPE_THOM" hidden="1">"c5297"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SHAREOUTSTANDING" hidden="1">"c1347"</definedName>
    <definedName name="IQ_TODAY" hidden="1">0</definedName>
    <definedName name="IQ_TOTAL_PENSION_OBLIGATION" hidden="1">"c1292"</definedName>
    <definedName name="IQ_WEEK" hidden="1">50000</definedName>
    <definedName name="IQ_YTD" hidden="1">3000</definedName>
    <definedName name="IQ_YTDMONTH" hidden="1">130000</definedName>
    <definedName name="IQRA10" hidden="1">"$A$11:$A$2524"</definedName>
    <definedName name="IQRA20" hidden="1">"$A$21:$A$2534"</definedName>
    <definedName name="IQRB5" hidden="1">"$B$6:$B$257"</definedName>
    <definedName name="IQRB7" hidden="1">"$B$8:$B$3862"</definedName>
    <definedName name="IQRB8" hidden="1">"$B$9:$B$2211"</definedName>
    <definedName name="IQRE6" hidden="1">"$E$7:$E$258"</definedName>
    <definedName name="IQRH6" hidden="1">"$H$7:$H$258"</definedName>
    <definedName name="wrn.Entire._.Model." hidden="1">{"Clothing PL",#N/A,FALSE,"H1H2";"Food PL",#N/A,FALSE,"H1H2";"Group PL",#N/A,FALSE,"H1H2";"Home Furnishings PL",#N/A,FALSE,"H1H2";"LFL assumptions",#N/A,FALSE,"H1H2";"Sales by division",#N/A,FALSE,"H1H2";"UK Retail PL",#N/A,FALSE,"H1H2"}</definedName>
    <definedName name="x" hidden="1">{"Clothing PL",#N/A,FALSE,"H1H2";"Food PL",#N/A,FALSE,"H1H2";"Group PL",#N/A,FALSE,"H1H2";"Home Furnishings PL",#N/A,FALSE,"H1H2";"LFL assumptions",#N/A,FALSE,"H1H2";"Sales by division",#N/A,FALSE,"H1H2";"UK Retail PL",#N/A,FALSE,"H1H2"}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73" l="1"/>
  <c r="M10" i="73"/>
  <c r="L7" i="73"/>
  <c r="I10" i="73"/>
  <c r="K10" i="73"/>
  <c r="J10" i="73"/>
  <c r="H10" i="73"/>
  <c r="I7" i="73"/>
  <c r="H7" i="73"/>
  <c r="D10" i="73"/>
  <c r="E10" i="73"/>
  <c r="F10" i="73"/>
  <c r="G10" i="73"/>
  <c r="C10" i="73"/>
  <c r="D9" i="73"/>
  <c r="E9" i="73"/>
  <c r="F9" i="73"/>
  <c r="G9" i="73"/>
  <c r="H9" i="73"/>
  <c r="I9" i="73"/>
  <c r="J9" i="73"/>
  <c r="K9" i="73"/>
  <c r="L9" i="73"/>
  <c r="M9" i="73"/>
  <c r="C9" i="73"/>
  <c r="D8" i="73"/>
  <c r="E8" i="73"/>
  <c r="F8" i="73"/>
  <c r="G8" i="73"/>
  <c r="H8" i="73"/>
  <c r="I8" i="73"/>
  <c r="J8" i="73"/>
  <c r="K8" i="73"/>
  <c r="L8" i="73"/>
  <c r="M8" i="73"/>
  <c r="C8" i="73"/>
  <c r="C6" i="73"/>
  <c r="D6" i="73"/>
  <c r="E6" i="73"/>
  <c r="F6" i="73"/>
  <c r="G6" i="73"/>
  <c r="H6" i="73"/>
  <c r="I6" i="73"/>
  <c r="J6" i="73"/>
  <c r="K6" i="73"/>
  <c r="L6" i="73"/>
  <c r="M6" i="73"/>
  <c r="J7" i="73"/>
  <c r="K7" i="73"/>
  <c r="G49" i="1"/>
  <c r="G95" i="1" s="1"/>
  <c r="G98" i="1" s="1"/>
  <c r="G48" i="1"/>
  <c r="G89" i="1"/>
  <c r="G77" i="1"/>
  <c r="G80" i="1" s="1"/>
  <c r="G71" i="1"/>
  <c r="G62" i="1"/>
  <c r="G53" i="1"/>
  <c r="G52" i="1"/>
  <c r="K12" i="73" l="1"/>
  <c r="J12" i="73"/>
  <c r="K11" i="73"/>
  <c r="J11" i="73"/>
  <c r="G50" i="1"/>
  <c r="G96" i="1"/>
  <c r="G99" i="1" s="1"/>
  <c r="F47" i="1"/>
  <c r="F49" i="1" s="1"/>
  <c r="F50" i="1" s="1"/>
  <c r="F56" i="1" s="1"/>
  <c r="F77" i="1"/>
  <c r="F79" i="1"/>
  <c r="F78" i="1"/>
  <c r="F53" i="1"/>
  <c r="F52" i="1"/>
  <c r="E46" i="1"/>
  <c r="E79" i="1"/>
  <c r="E78" i="1"/>
  <c r="E77" i="1"/>
  <c r="E53" i="1"/>
  <c r="E52" i="1"/>
  <c r="E10" i="1"/>
  <c r="E9" i="1"/>
  <c r="D37" i="1"/>
  <c r="D42" i="1"/>
  <c r="D87" i="1"/>
  <c r="D90" i="1"/>
  <c r="D86" i="1" s="1"/>
  <c r="D68" i="1"/>
  <c r="D77" i="1" s="1"/>
  <c r="D70" i="1"/>
  <c r="D79" i="1" s="1"/>
  <c r="D69" i="1"/>
  <c r="D78" i="1" s="1"/>
  <c r="D53" i="1"/>
  <c r="D52" i="1"/>
  <c r="D10" i="1"/>
  <c r="D45" i="1" s="1"/>
  <c r="C36" i="1"/>
  <c r="G91" i="1" l="1"/>
  <c r="G92" i="1"/>
  <c r="G56" i="1"/>
  <c r="E49" i="1"/>
  <c r="E50" i="1" s="1"/>
  <c r="E56" i="1" s="1"/>
  <c r="C79" i="1"/>
  <c r="G73" i="1" l="1"/>
  <c r="G82" i="1"/>
  <c r="G83" i="1"/>
  <c r="G74" i="1"/>
  <c r="G64" i="1"/>
  <c r="G65" i="1"/>
  <c r="C78" i="1"/>
  <c r="C77" i="1"/>
  <c r="C53" i="1"/>
  <c r="C52" i="1"/>
  <c r="C10" i="1"/>
  <c r="C9" i="1"/>
  <c r="D7" i="73" l="1"/>
  <c r="E7" i="73"/>
  <c r="C7" i="73"/>
  <c r="D44" i="1"/>
  <c r="D43" i="1"/>
  <c r="D39" i="1"/>
  <c r="D38" i="1"/>
  <c r="H11" i="73" l="1"/>
  <c r="D49" i="1"/>
  <c r="I11" i="73"/>
  <c r="I12" i="73"/>
  <c r="H12" i="73"/>
  <c r="D80" i="1"/>
  <c r="D40" i="1"/>
  <c r="D41" i="1" s="1"/>
  <c r="C62" i="1"/>
  <c r="D50" i="1" l="1"/>
  <c r="D56" i="1" s="1"/>
  <c r="D83" i="1" s="1"/>
  <c r="C49" i="1"/>
  <c r="C50" i="1" s="1"/>
  <c r="C56" i="1" s="1"/>
  <c r="D62" i="1"/>
  <c r="E62" i="1"/>
  <c r="F62" i="1"/>
  <c r="F89" i="1"/>
  <c r="E89" i="1"/>
  <c r="F71" i="1"/>
  <c r="F74" i="1" s="1"/>
  <c r="D89" i="1"/>
  <c r="D82" i="1" l="1"/>
  <c r="D73" i="1"/>
  <c r="C64" i="1"/>
  <c r="C65" i="1"/>
  <c r="E71" i="1"/>
  <c r="E80" i="1"/>
  <c r="D71" i="1"/>
  <c r="D74" i="1" s="1"/>
  <c r="C89" i="1"/>
  <c r="C80" i="1"/>
  <c r="C71" i="1"/>
  <c r="E95" i="1" l="1"/>
  <c r="E98" i="1" s="1"/>
  <c r="C96" i="1"/>
  <c r="E96" i="1"/>
  <c r="E99" i="1" s="1"/>
  <c r="E91" i="1"/>
  <c r="E92" i="1"/>
  <c r="C95" i="1"/>
  <c r="D95" i="1"/>
  <c r="D91" i="1"/>
  <c r="D92" i="1"/>
  <c r="D96" i="1"/>
  <c r="D99" i="1" l="1"/>
  <c r="M7" i="73"/>
  <c r="C98" i="1"/>
  <c r="C99" i="1"/>
  <c r="D98" i="1"/>
  <c r="E83" i="1"/>
  <c r="E74" i="1"/>
  <c r="E65" i="1"/>
  <c r="E82" i="1"/>
  <c r="E73" i="1"/>
  <c r="E64" i="1"/>
  <c r="C91" i="1"/>
  <c r="C92" i="1"/>
  <c r="D64" i="1"/>
  <c r="F7" i="73" s="1"/>
  <c r="D65" i="1"/>
  <c r="G7" i="73" s="1"/>
  <c r="M12" i="73" l="1"/>
  <c r="M11" i="73"/>
  <c r="L12" i="73"/>
  <c r="L11" i="73"/>
  <c r="G11" i="73"/>
  <c r="G12" i="73"/>
  <c r="F12" i="73"/>
  <c r="F11" i="73"/>
  <c r="C83" i="1"/>
  <c r="C82" i="1"/>
  <c r="C73" i="1"/>
  <c r="C74" i="1"/>
  <c r="F80" i="1"/>
  <c r="A2" i="1" l="1"/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F91" i="1"/>
  <c r="F92" i="1"/>
  <c r="F95" i="1"/>
  <c r="F98" i="1" s="1"/>
  <c r="F96" i="1"/>
  <c r="F99" i="1" s="1"/>
  <c r="A39" i="1" l="1"/>
  <c r="A40" i="1" s="1"/>
  <c r="A41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F82" i="1"/>
  <c r="F73" i="1"/>
  <c r="F64" i="1"/>
  <c r="F83" i="1"/>
  <c r="F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tc={3D44CEB3-6F59-4307-8203-CCA554A7F88A}</author>
    <author>tc={019027C7-7653-42F9-9493-AE703772176B}</author>
    <author>tc={531198FD-3B1F-460F-AB45-E7E0EBD63067}</author>
    <author>tc={43F74363-7B7E-4E38-9B8F-FA1538444535}</author>
    <author>tc={F452698A-6A1B-4BBD-BE33-B0C2E9F9BE43}</author>
    <author>tc={551877D0-FB07-449D-9E09-2786478C7449}</author>
    <author>tc={FEBD5A39-4BFF-4F07-A8FB-D062FE9ED8DE}</author>
    <author>tc={3E51DC87-2E6C-425E-B6F6-0B5D1E6F4070}</author>
    <author>tc={404FDC36-6004-4112-9D3A-38922655FB7A}</author>
  </authors>
  <commentList>
    <comment ref="C13" authorId="0" shapeId="0" xr:uid="{3449534F-9EA5-4C30-8E74-BBD9FD6D38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10k 22, pg 79</t>
        </r>
      </text>
    </comment>
    <comment ref="D14" authorId="0" shapeId="0" xr:uid="{A385942D-429A-472F-8549-5CC369C482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10K Pg 91
RSU</t>
        </r>
      </text>
    </comment>
    <comment ref="D15" authorId="0" shapeId="0" xr:uid="{90E85BF1-BA02-41BE-9375-CABAE04E1D1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10K pg 91 Options</t>
        </r>
      </text>
    </comment>
    <comment ref="D16" authorId="0" shapeId="0" xr:uid="{4E23E135-31B5-47D5-9E2D-5DD8034423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10K pg 92
</t>
        </r>
      </text>
    </comment>
    <comment ref="D17" authorId="0" shapeId="0" xr:uid="{771C76BD-58C0-4EA5-9115-9B3CDB2C6C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10K Pg 93</t>
        </r>
      </text>
    </comment>
    <comment ref="D18" authorId="0" shapeId="0" xr:uid="{CC135041-A55C-4372-B6F1-016D75E4DC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10K Pg 93</t>
        </r>
      </text>
    </comment>
    <comment ref="E19" authorId="0" shapeId="0" xr:uid="{21564982-03D4-461B-9D17-C10D8BFD80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From 10k, pg 88</t>
        </r>
      </text>
    </comment>
    <comment ref="F20" authorId="0" shapeId="0" xr:uid="{4BC3E3EA-8FE7-4679-AC20-61BC1007B8D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From 10K 2022, pg 61
</t>
        </r>
      </text>
    </comment>
    <comment ref="G21" authorId="0" shapeId="0" xr:uid="{9D2CBC44-7CB5-4FF6-860E-C11B31E99D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10K 23, pg 45
</t>
        </r>
      </text>
    </comment>
    <comment ref="D26" authorId="0" shapeId="0" xr:uid="{11DD35FC-E370-4408-A4A1-02306EF613A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10k 22, pg 91
options</t>
        </r>
      </text>
    </comment>
    <comment ref="C52" authorId="0" shapeId="0" xr:uid="{62C8CA3B-6F80-4E38-8F45-A70CB212D73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From 10Q Cash &amp; Cash Equivalents + Marketable Securities
</t>
        </r>
      </text>
    </comment>
    <comment ref="D52" authorId="0" shapeId="0" xr:uid="{F1558D6E-06DB-40D0-84F7-47F4D03A48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10Q Cash and Cash Equivalents + Short term Investments
Pg 6</t>
        </r>
      </text>
    </comment>
    <comment ref="E52" authorId="0" shapeId="0" xr:uid="{BABDB207-72C0-45AC-B4FB-5A27BB53A3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10Q B/S
Cash and Cash Equivalents + short term investments</t>
        </r>
      </text>
    </comment>
    <comment ref="F52" authorId="0" shapeId="0" xr:uid="{32DF036A-8F40-4E70-B824-16647C31806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Cash and Cash Equivalents + Marketable Securities</t>
        </r>
      </text>
    </comment>
    <comment ref="G52" authorId="0" shapeId="0" xr:uid="{3D86658C-0D11-462D-AE56-D0002BD81C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10k 2023, pg 30
Cash and Cash Equivalents + Marketable Securities</t>
        </r>
      </text>
    </comment>
    <comment ref="C53" authorId="0" shapeId="0" xr:uid="{B467E764-B2CE-4064-A82E-DECB0C790EA8}">
      <text>
        <r>
          <rPr>
            <b/>
            <sz val="9"/>
            <color indexed="81"/>
            <rFont val="Tahoma"/>
            <charset val="1"/>
          </rPr>
          <t>Author:
From 10Q Long term Debt + Operating lease liabilities</t>
        </r>
      </text>
    </comment>
    <comment ref="D53" authorId="0" shapeId="0" xr:uid="{68A64649-85F4-4AA4-BC05-ACE0964C1C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10Q 
Liabilities ST,LT
Convertible Notes LT
Senior Notes LT</t>
        </r>
      </text>
    </comment>
    <comment ref="E53" authorId="0" shapeId="0" xr:uid="{48BDA889-0FC0-4DCE-9CAF-938A9977AE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10Q 2023 B/S 
Debt- ST, LT
Current Debt
Operating Lease Liability,</t>
        </r>
      </text>
    </comment>
    <comment ref="F53" authorId="0" shapeId="0" xr:uid="{8B2302A8-2D3D-4258-9B66-E87437E0BF3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From 10Q Sep 23, Pg 6
LT Debt, LT Lease Liabilties</t>
        </r>
      </text>
    </comment>
    <comment ref="G53" authorId="0" shapeId="0" xr:uid="{760FE460-E642-47EB-8A80-D8B153E7F88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10K 23, pg 30
Current Debt, Non Current Debt</t>
        </r>
      </text>
    </comment>
    <comment ref="D68" authorId="0" shapeId="0" xr:uid="{FF9819A0-7110-447B-B176-C508EE410A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10K 
EBIT + Litigation Settlement</t>
        </r>
      </text>
    </comment>
    <comment ref="E69" authorId="0" shapeId="0" xr:uid="{F20025F4-E466-43F8-A1EB-5342261AE8F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10Q 2023
Operating Income
</t>
        </r>
      </text>
    </comment>
    <comment ref="F73" authorId="1" shapeId="0" xr:uid="{3D44CEB3-6F59-4307-8203-CCA554A7F88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Belongs to Ideal Range</t>
      </text>
    </comment>
    <comment ref="D74" authorId="2" shapeId="0" xr:uid="{019027C7-7653-42F9-9493-AE703772176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Belongs to Ideal range</t>
      </text>
    </comment>
    <comment ref="C77" authorId="0" shapeId="0" xr:uid="{34628848-CE26-4F0E-9E2E-233991774A5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From 10K EBIT + D&amp;A</t>
        </r>
      </text>
    </comment>
    <comment ref="G77" authorId="0" shapeId="0" xr:uid="{3D002EFE-0D52-4C06-ACF1-5130FC7851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10K 23, pg 28,32
Operating Income + D&amp;A</t>
        </r>
      </text>
    </comment>
    <comment ref="D83" authorId="3" shapeId="0" xr:uid="{531198FD-3B1F-460F-AB45-E7E0EBD63067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</t>
      </text>
    </comment>
    <comment ref="D91" authorId="4" shapeId="0" xr:uid="{43F74363-7B7E-4E38-9B8F-FA1538444535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</t>
      </text>
    </comment>
    <comment ref="F91" authorId="5" shapeId="0" xr:uid="{F452698A-6A1B-4BBD-BE33-B0C2E9F9BE43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</t>
      </text>
    </comment>
    <comment ref="D92" authorId="6" shapeId="0" xr:uid="{551877D0-FB07-449D-9E09-2786478C7449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</t>
      </text>
    </comment>
    <comment ref="D98" authorId="7" shapeId="0" xr:uid="{FEBD5A39-4BFF-4F07-A8FB-D062FE9ED8DE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</t>
      </text>
    </comment>
    <comment ref="F98" authorId="8" shapeId="0" xr:uid="{3E51DC87-2E6C-425E-B6F6-0B5D1E6F4070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</t>
      </text>
    </comment>
    <comment ref="D99" authorId="9" shapeId="0" xr:uid="{404FDC36-6004-4112-9D3A-38922655FB7A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</t>
      </text>
    </comment>
  </commentList>
</comments>
</file>

<file path=xl/sharedStrings.xml><?xml version="1.0" encoding="utf-8"?>
<sst xmlns="http://schemas.openxmlformats.org/spreadsheetml/2006/main" count="133" uniqueCount="85">
  <si>
    <t>Current Date</t>
  </si>
  <si>
    <t>Shares Outstanding</t>
  </si>
  <si>
    <t>Exercise Price - Local</t>
  </si>
  <si>
    <t>EV / LTM Sales</t>
  </si>
  <si>
    <t>EV / LTM EBITDA</t>
  </si>
  <si>
    <t>EV / LTM EBIT</t>
  </si>
  <si>
    <t>This sheet contains Factset binary data for use with this workbook's =FDS codes.  Modifying the worksheet's contents may damage the workbook's =FDS functionality.</t>
  </si>
  <si>
    <t>LTM</t>
  </si>
  <si>
    <t>Company</t>
  </si>
  <si>
    <t>LFY</t>
  </si>
  <si>
    <t>Options I</t>
  </si>
  <si>
    <t>Options J</t>
  </si>
  <si>
    <t>Dilution</t>
  </si>
  <si>
    <t>Diluted Shares</t>
  </si>
  <si>
    <t>Diluted Equity Value</t>
  </si>
  <si>
    <t>Cash &amp; cash equivalents</t>
  </si>
  <si>
    <t>Total debt</t>
  </si>
  <si>
    <t>Pref. equity</t>
  </si>
  <si>
    <t>Non controlling interest</t>
  </si>
  <si>
    <t>Enterprise value</t>
  </si>
  <si>
    <t>EV / LFY Sales</t>
  </si>
  <si>
    <t>Revenue</t>
  </si>
  <si>
    <t>EBIT</t>
  </si>
  <si>
    <t>EV / LFY EBIT</t>
  </si>
  <si>
    <t>EBITDA</t>
  </si>
  <si>
    <t>EV / LFY EBITDA</t>
  </si>
  <si>
    <t>Net income</t>
  </si>
  <si>
    <t>EPS</t>
  </si>
  <si>
    <t>Options and other dilution</t>
  </si>
  <si>
    <t>Share</t>
  </si>
  <si>
    <t>price</t>
  </si>
  <si>
    <t>Equity</t>
  </si>
  <si>
    <t>Ent.</t>
  </si>
  <si>
    <t>value</t>
  </si>
  <si>
    <t>TEV / Revenue</t>
  </si>
  <si>
    <t>TEV / EBITDA</t>
  </si>
  <si>
    <t>Price / EPS</t>
  </si>
  <si>
    <t>Company comparable analysis</t>
  </si>
  <si>
    <t>Mean</t>
  </si>
  <si>
    <t>Median</t>
  </si>
  <si>
    <t>Currency</t>
  </si>
  <si>
    <t>M cap / LFY Net income</t>
  </si>
  <si>
    <t>Price / LFY EPS</t>
  </si>
  <si>
    <t>Price / LTM EPS</t>
  </si>
  <si>
    <t>+ Current Stub</t>
  </si>
  <si>
    <t>Microsoft</t>
  </si>
  <si>
    <t>Amazon</t>
  </si>
  <si>
    <t>Company Ticker</t>
  </si>
  <si>
    <t>Latest Quarter</t>
  </si>
  <si>
    <t>Share Price - Class A</t>
  </si>
  <si>
    <t>+ Current Stub (Current Quarter)</t>
  </si>
  <si>
    <r>
      <t xml:space="preserve">M cap / LTM Net income = </t>
    </r>
    <r>
      <rPr>
        <sz val="10"/>
        <color rgb="FFFF0000"/>
        <rFont val="Arial"/>
        <family val="2"/>
      </rPr>
      <t>Price / EPS = P/E</t>
    </r>
  </si>
  <si>
    <t>LFY Date (Latest Financial Year)</t>
  </si>
  <si>
    <t>Inflow to Company</t>
  </si>
  <si>
    <t>Outflow for Company</t>
  </si>
  <si>
    <t>Net Outflow</t>
  </si>
  <si>
    <t>Convert to Shares</t>
  </si>
  <si>
    <t>- Prior Stub (Previous Quarter)</t>
  </si>
  <si>
    <t>Stock Options</t>
  </si>
  <si>
    <t>PRSUs - Twitter</t>
  </si>
  <si>
    <t>TSR RSUs - Twitter</t>
  </si>
  <si>
    <t>Internet Competitors</t>
  </si>
  <si>
    <t>GOOG/GOOGL</t>
  </si>
  <si>
    <t>Alphabet</t>
  </si>
  <si>
    <t>USD</t>
  </si>
  <si>
    <t xml:space="preserve"> </t>
  </si>
  <si>
    <t>RSUs - Alphabet</t>
  </si>
  <si>
    <t>TWTR</t>
  </si>
  <si>
    <t>Twitter</t>
  </si>
  <si>
    <t>Market Based RSUs Twitter</t>
  </si>
  <si>
    <t>RSUs Outstanding Twitter</t>
  </si>
  <si>
    <t>Options Outstanding Twitter</t>
  </si>
  <si>
    <t>RSUs Twitter</t>
  </si>
  <si>
    <t>MSFT</t>
  </si>
  <si>
    <t>RSUs - Microsoft</t>
  </si>
  <si>
    <t>AMZN</t>
  </si>
  <si>
    <t>RSUs - Amazon</t>
  </si>
  <si>
    <t>RSUs - Google</t>
  </si>
  <si>
    <t>RSUs - Twitter</t>
  </si>
  <si>
    <t>Apple</t>
  </si>
  <si>
    <t>AAPL</t>
  </si>
  <si>
    <t>RSUs - Apple</t>
  </si>
  <si>
    <t>TEV / EBIT</t>
  </si>
  <si>
    <t>Without Industry Average</t>
  </si>
  <si>
    <t>With Industry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</si>
</sst>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9">
    <numFmt numFmtId="164" formatCode="&quot;$&quot;#,##0_);[Red]\(&quot;$&quot;#,##0\)"/>
    <numFmt numFmtId="165" formatCode="&quot;$&quot;#,##0.00_);\(&quot;$&quot;#,##0.00\)"/>
    <numFmt numFmtId="166" formatCode="&quot;$&quot;#,##0.00_);[Red]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* #,##0.00_);_(* \(#,##0.00\);_(* &quot;-&quot;??_);_(@_)"/>
    <numFmt numFmtId="170" formatCode=";;"/>
    <numFmt numFmtId="171" formatCode="&quot;$&quot;#,##0.00_%_);\(&quot;$&quot;#,##0.00\)_%;&quot;$&quot;#,##0.00_%_);@_%_)"/>
    <numFmt numFmtId="172" formatCode="#,##0.0_);\(#,##0.0\)"/>
    <numFmt numFmtId="173" formatCode="#,##0_%_);\(#,##0\)_%;#,##0_%_);@_%_)"/>
    <numFmt numFmtId="174" formatCode="&quot;$&quot;#,##0.0_);\(&quot;$&quot;#,##0.0\)"/>
    <numFmt numFmtId="175" formatCode="0.0%"/>
    <numFmt numFmtId="176" formatCode="&quot;$&quot;#,##0.0_);\(&quot;$&quot;#,##0.0\);&quot;$&quot;#,##0.0_);@_)"/>
    <numFmt numFmtId="177" formatCode="0.0\x"/>
    <numFmt numFmtId="178" formatCode="0.00\x"/>
    <numFmt numFmtId="179" formatCode="0\x"/>
    <numFmt numFmtId="180" formatCode="0.0"/>
    <numFmt numFmtId="181" formatCode="0.0\x_);\(0.0\x\);0.0\x_);@_)"/>
    <numFmt numFmtId="182" formatCode="#,##0.0_);\(#,##0.0\);#,##0.0_);@_)"/>
    <numFmt numFmtId="183" formatCode="#,##0.0_);\(#,##0.0\);&quot;-&quot;?_);@_)"/>
    <numFmt numFmtId="184" formatCode="#,##0.0\ ;\(#,##0.0\)"/>
    <numFmt numFmtId="185" formatCode="&quot;$&quot;#,##0.0_);\(&quot;$&quot;#,##0.0\);&quot;-&quot;?_);@_)"/>
    <numFmt numFmtId="186" formatCode="&quot;$&quot;#,##0.00_)_x_x;\(&quot;$&quot;#,##0.00\)_x_x"/>
    <numFmt numFmtId="187" formatCode="0.0%;\-0.0%;@_)"/>
    <numFmt numFmtId="188" formatCode="0.0%;\-0.0%;&quot;-&quot;?_);@_)"/>
    <numFmt numFmtId="189" formatCode="_-* #,##0_-;\-* #,##0_-;_-* &quot;-&quot;_-;_-@_-"/>
    <numFmt numFmtId="190" formatCode="_-* #,##0.00_-;\-* #,##0.00_-;_-* &quot;-&quot;??_-;_-@_-"/>
    <numFmt numFmtId="191" formatCode="&quot;$&quot;_(#,##0.00_);&quot;$&quot;\(#,##0.00\)"/>
    <numFmt numFmtId="192" formatCode="0.000"/>
    <numFmt numFmtId="193" formatCode="#,##0.0_)\x;\(#,##0.0\)\x"/>
    <numFmt numFmtId="194" formatCode="#,##0.0_)_x;\(#,##0.0\)_x"/>
    <numFmt numFmtId="195" formatCode="0.0_)\%;\(0.0\)\%"/>
    <numFmt numFmtId="196" formatCode="#,##0\ ;\(#,##0\)"/>
    <numFmt numFmtId="197" formatCode="#,##0.0_)_%;\(#,##0.0\)_%"/>
    <numFmt numFmtId="198" formatCode="0.000000"/>
    <numFmt numFmtId="199" formatCode="\£\ #,##0_);[Red]\(\£\ #,##0\)"/>
    <numFmt numFmtId="200" formatCode="\¥\ #,##0_);[Red]\(\¥\ #,##0\)"/>
    <numFmt numFmtId="201" formatCode="#,##0.0;\(#,##0.0\);\-"/>
    <numFmt numFmtId="202" formatCode="#,##0.0&quot; F&quot;;\(#,##0.0&quot; F&quot;\);\-"/>
    <numFmt numFmtId="203" formatCode="0.0%;\(0.0%\);\-"/>
    <numFmt numFmtId="204" formatCode="\ "/>
    <numFmt numFmtId="205" formatCode="#,##0;\(#,##0\);\-"/>
    <numFmt numFmtId="206" formatCode="#,##0&quot; MF&quot;;\(#,##0&quot; MF&quot;\);\-"/>
    <numFmt numFmtId="207" formatCode="mmmm\-yy"/>
    <numFmt numFmtId="208" formatCode="_-&quot;kn&quot;\ * #,##0_-;\-&quot;kn&quot;\ * #,##0_-;_-&quot;kn&quot;\ * &quot;-&quot;_-;_-@_-"/>
    <numFmt numFmtId="209" formatCode="_-* #,##0.00&quot;kn&quot;_-;\-* #,##0.00&quot;kn&quot;_-;_-* &quot;-&quot;??&quot;kn&quot;_-;_-@_-"/>
    <numFmt numFmtId="210" formatCode="_-&quot;?&quot;* #,##0_-;\-&quot;?&quot;* #,##0_-;_-&quot;?&quot;* &quot;-&quot;_-;_-@_-"/>
    <numFmt numFmtId="211" formatCode="_-* #,##0\ &quot;Sk&quot;_-;\-* #,##0\ &quot;Sk&quot;_-;_-* &quot;-&quot;\ &quot;Sk&quot;_-;_-@_-"/>
    <numFmt numFmtId="212" formatCode="&quot;$&quot;##0.00;\(&quot;$&quot;##0.00\)"/>
    <numFmt numFmtId="213" formatCode="##0.0%;\(##0.0%\)"/>
    <numFmt numFmtId="214" formatCode="_(* #,##0.0_);_(* \(#,##0.0\);_(* &quot;-&quot;?_);_(@_)"/>
    <numFmt numFmtId="215" formatCode="#,##0;\(#,##0\)"/>
    <numFmt numFmtId="216" formatCode="0\A"/>
    <numFmt numFmtId="217" formatCode="_-* #,##0\ &quot;F&quot;_-;\-* #,##0\ &quot;F&quot;_-;_-* &quot;-&quot;\ &quot;F&quot;_-;_-@_-"/>
    <numFmt numFmtId="218" formatCode="#,##0\ &quot;F&quot;;\-#,##0\ &quot;F&quot;"/>
    <numFmt numFmtId="219" formatCode="0.0_)"/>
    <numFmt numFmtId="220" formatCode="General_)"/>
    <numFmt numFmtId="221" formatCode="0.0%_);[Red]\(0.0%\)"/>
    <numFmt numFmtId="222" formatCode="#,##0.0;\(#,##0.0\)"/>
    <numFmt numFmtId="223" formatCode="0.0%_);\(0.0%\)"/>
    <numFmt numFmtId="224" formatCode="#,##0.000_);[Red]\(#,##0.000\)"/>
    <numFmt numFmtId="225" formatCode="0.0%&quot;(f)&quot;"/>
    <numFmt numFmtId="226" formatCode="&quot;$&quot;#,##0.00&quot;E&quot;;[Red]\(&quot;$&quot;#,##0.00\)&quot;E&quot;"/>
    <numFmt numFmtId="227" formatCode="#,##0.0;\(#,##0.0\);&quot;  -  &quot;"/>
    <numFmt numFmtId="228" formatCode="\•\ \ @"/>
    <numFmt numFmtId="229" formatCode="&quot;Chart &quot;0"/>
    <numFmt numFmtId="230" formatCode="0.000_)"/>
    <numFmt numFmtId="231" formatCode="#,##0.0_);[Red]\(#,##0.0\)"/>
    <numFmt numFmtId="232" formatCode="#,##0_%_);\(#,##0\)_%;**;@_%_)"/>
    <numFmt numFmtId="233" formatCode="#,##0.00_%_);\(#,##0.00\)_%;#,##0.00_%_);@_%_)"/>
    <numFmt numFmtId="234" formatCode="#,##0.00_%_);\(#,##0.00\)_%;**;@_%_)"/>
    <numFmt numFmtId="235" formatCode="#,##0_)\x;\(#,##0\)\x"/>
    <numFmt numFmtId="236" formatCode="#,##0.00_)\x;\(#,##0.00\)\x"/>
    <numFmt numFmtId="237" formatCode="#,##0.000_);\(#,##0.000\)"/>
    <numFmt numFmtId="238" formatCode="#,##0.000_)\x;\(#,##0.000\)\x"/>
    <numFmt numFmtId="239" formatCode="#,##0.0000_);\(#,##0.0000\)"/>
    <numFmt numFmtId="240" formatCode="#,##0.0000_)\x;\(#,##0.0000\)\x"/>
    <numFmt numFmtId="241" formatCode="#,##0.0\x_);\(#,##0.0\x\)"/>
    <numFmt numFmtId="242" formatCode="0\ "/>
    <numFmt numFmtId="243" formatCode="&quot;$&quot;#,##0_%_);\(&quot;$&quot;#,##0\)_%;&quot;$&quot;#,##0_%_);@_%_)"/>
    <numFmt numFmtId="244" formatCode="&quot;$&quot;#,##0.00_%_);\(&quot;$&quot;#,##0.00\)_%;**;@_%_)"/>
    <numFmt numFmtId="245" formatCode="_-* #,##0.0_-;\-* #,##0.0_-;_-* &quot;-&quot;?_-;_-@_-"/>
    <numFmt numFmtId="246" formatCode="#,##0;\(#,##0\);\-\ "/>
    <numFmt numFmtId="247" formatCode="\ \ _•\–\ \ \ \ @"/>
    <numFmt numFmtId="248" formatCode="m/d/yy_%_)"/>
    <numFmt numFmtId="249" formatCode="m/d/yy_%_);;**"/>
    <numFmt numFmtId="250" formatCode="dd\ mmm\ yyyy"/>
    <numFmt numFmtId="251" formatCode="yyyy"/>
    <numFmt numFmtId="252" formatCode="_-* #,##0.00\ _k_n_-;\-* #,##0.00\ _k_n_-;_-* &quot;-&quot;??\ _k_n_-;_-@_-"/>
    <numFmt numFmtId="253" formatCode="0_%_);\(0\)_%;0_%_);@_%_)"/>
    <numFmt numFmtId="254" formatCode="_-* #,##0_ _k_n_-;\-* #,##0_ _k_n_-;_-* &quot;-&quot;_ _k_n_-;_-@_-"/>
    <numFmt numFmtId="255" formatCode="_-* #,##0.00_ _k_n_-;\-* #,##0.00_ _k_n_-;_-* &quot;-&quot;??_ _k_n_-;_-@_-"/>
    <numFmt numFmtId="256" formatCode="_-* #,##0\ _S_k_-;\-* #,##0\ _S_k_-;_-* &quot;-&quot;\ _S_k_-;_-@_-"/>
    <numFmt numFmtId="257" formatCode="_-* #,##0.00\ _S_k_-;\-* #,##0.00\ _S_k_-;_-* &quot;-&quot;??\ _S_k_-;_-@_-"/>
    <numFmt numFmtId="258" formatCode="0.0\ &quot;pts&quot;"/>
    <numFmt numFmtId="259" formatCode="&quot;$&quot;#,##0.00_);&quot;$&quot;\ \(#,##0.00\);&quot;$&quot;\ &quot;-&quot;??_);_(@_)"/>
    <numFmt numFmtId="260" formatCode="&quot;$&quot;#,##0.00&quot;A&quot;;[Red]\(&quot;$&quot;#,##0.00\)&quot;A&quot;"/>
    <numFmt numFmtId="261" formatCode="_-[$€-2]* #,##0.00_-;\-[$€-2]* #,##0.00_-;_-[$€-2]* &quot;-&quot;??_-"/>
    <numFmt numFmtId="262" formatCode="0.0&quot;  &quot;"/>
    <numFmt numFmtId="263" formatCode="#,##0;\(#,##0\);&quot;-&quot;"/>
    <numFmt numFmtId="264" formatCode="#,##0.0\ ;\(#,##0.0\);@\ "/>
    <numFmt numFmtId="265" formatCode="#,##0.0;\(\-#,##0.0\)"/>
    <numFmt numFmtId="266" formatCode="0.0%&quot; (a)&quot;"/>
    <numFmt numFmtId="267" formatCode="&quot;$&quot;#,##0.0"/>
    <numFmt numFmtId="268" formatCode="_-* #,##0_-;\(#,##0\);_-* &quot;–&quot;_-;_-@_-"/>
    <numFmt numFmtId="269" formatCode="\&gt;0.0"/>
    <numFmt numFmtId="270" formatCode="0.0\%_);\(0.0\%\);0.0\%_);@_%_)"/>
    <numFmt numFmtId="271" formatCode="###0"/>
    <numFmt numFmtId="272" formatCode="0.00;;&quot;- -&quot;;&quot;- -&quot;"/>
    <numFmt numFmtId="273" formatCode="mmm"/>
    <numFmt numFmtId="274" formatCode="#,##0;\(#,##0\);\-_)"/>
    <numFmt numFmtId="275" formatCode="#,##0.0_);\(#,##0.0\);\-_)"/>
    <numFmt numFmtId="276" formatCode="#,##0.00_);\(#,##0.00\);\-_)"/>
    <numFmt numFmtId="277" formatCode="#,##0\ ;@\ "/>
    <numFmt numFmtId="278" formatCode="_-* #,##0_-;_-* #,##0\-;_-* &quot;-&quot;_-;_-@_-"/>
    <numFmt numFmtId="279" formatCode="_-* #,##0.00_-;_-* #,##0.00\-;_-* &quot;-&quot;??_-;_-@_-"/>
    <numFmt numFmtId="280" formatCode="0.00_)"/>
    <numFmt numFmtId="281" formatCode="0.0\x_)"/>
    <numFmt numFmtId="282" formatCode="&quot;$&quot;\ #,##0;\-&quot;$&quot;\ #,##0"/>
    <numFmt numFmtId="283" formatCode="_-&quot;kn&quot;\ * #,##0.00_-;\-&quot;kn&quot;\ * #,##0.00_-;_-&quot;kn&quot;\ * &quot;-&quot;??_-;_-@_-"/>
    <numFmt numFmtId="284" formatCode="0.0\x\ "/>
    <numFmt numFmtId="285" formatCode="_-&quot;?&quot;* #,##0.00_-;\-&quot;?&quot;* #,##0.00_-;_-&quot;?&quot;* &quot;-&quot;??_-;_-@_-"/>
    <numFmt numFmtId="286" formatCode="_-* #,##0.00\ &quot;Kc&quot;_-;\-* #,##0.00\ &quot;Kc&quot;_-;_-* &quot;-&quot;??\ &quot;Kc&quot;_-;_-@_-"/>
    <numFmt numFmtId="287" formatCode="_-* #,##0.00\ &quot;Kč&quot;_-;\-* #,##0.00\ &quot;Kč&quot;_-;_-* &quot;-&quot;??\ &quot;Kč&quot;_-;_-@_-"/>
    <numFmt numFmtId="288" formatCode="_-* #,##0.00\ &quot;Sk&quot;_-;\-* #,##0.00\ &quot;Sk&quot;_-;_-* &quot;-&quot;??\ &quot;Sk&quot;_-;_-@_-"/>
    <numFmt numFmtId="289" formatCode="0.0%&quot;(e)&quot;;\(0.0\)%"/>
    <numFmt numFmtId="290" formatCode="0.0000"/>
    <numFmt numFmtId="291" formatCode="#,##0.0\x_);\(#,##0.0\x\);&quot;   ---   &quot;"/>
    <numFmt numFmtId="292" formatCode="0.0&quot;x&quot;;&quot;nm&quot;;\-_x"/>
    <numFmt numFmtId="293" formatCode="0.00&quot;x&quot;;&quot;nm&quot;;\-_x"/>
    <numFmt numFmtId="294" formatCode="#,##0&quot;x&quot;;\(#,##0\)&quot;x&quot;"/>
    <numFmt numFmtId="295" formatCode="#,##0.0&quot;x&quot;;&quot;cash&quot;"/>
    <numFmt numFmtId="296" formatCode="0.000_);\(0.000\)"/>
    <numFmt numFmtId="297" formatCode="&quot;Table &quot;0"/>
    <numFmt numFmtId="298" formatCode="#,##0.00;\(#,##0.00\);\-"/>
    <numFmt numFmtId="299" formatCode="#,##0.0\%_);\(#,##0.0\%\);#,##0.0\%_);@_%_)"/>
    <numFmt numFmtId="300" formatCode="0%_);\(0%\);\-_%_)"/>
    <numFmt numFmtId="301" formatCode="0.0%_);\(0.0%\);\-_%_)"/>
    <numFmt numFmtId="302" formatCode="0.00%_);\(0.00%\);\-_%_)"/>
    <numFmt numFmtId="303" formatCode="##0&quot;bp&quot;_);\(##0&quot;bp&quot;\);\-_b_p_)"/>
    <numFmt numFmtId="304" formatCode="0_)%;\(0\)%"/>
    <numFmt numFmtId="305" formatCode="0.0_)%;\(0.0\)%"/>
    <numFmt numFmtId="306" formatCode="0.0%&quot;(d)&quot;;\(0.0\)%"/>
    <numFmt numFmtId="307" formatCode="0.0%;\(0.0\)%"/>
    <numFmt numFmtId="308" formatCode="0.00_)%;\(0.00\)%"/>
    <numFmt numFmtId="309" formatCode="0.000_)%;\(0.000\)%"/>
    <numFmt numFmtId="310" formatCode="0.0000_)%;\(0.0000\)%"/>
    <numFmt numFmtId="311" formatCode="mm/dd/yy"/>
    <numFmt numFmtId="312" formatCode="&quot;£&quot;#,##0.00_);\(&quot;£&quot;#,##0.00\)"/>
    <numFmt numFmtId="313" formatCode="#,##0.00_x_%_);\(#,##0.00\)_x_%;\ \-\-\-_x_%_)"/>
    <numFmt numFmtId="314" formatCode="0.00&quot;%&quot;;;&quot;- -&quot;;&quot;- -&quot;"/>
    <numFmt numFmtId="315" formatCode="0.0&quot;x&quot;;@_)"/>
    <numFmt numFmtId="316" formatCode="&quot;E&quot;#,##0.0_);\(&quot;E&quot;#,##0.0\)"/>
    <numFmt numFmtId="317" formatCode="&quot;FY end&quot;\ d\-mmm"/>
    <numFmt numFmtId="318" formatCode="_ * #,##0_ ;_ * \-#,##0_ ;_ * &quot;-&quot;??_ ;_ @_ "/>
    <numFmt numFmtId="319" formatCode="\g\ \=\ 0.0%;\g\ \=\ \-0.0%"/>
    <numFmt numFmtId="320" formatCode="#,##0.00\ "/>
    <numFmt numFmtId="321" formatCode="#,##0;\(#,##0\);\–;@"/>
    <numFmt numFmtId="322" formatCode="&quot;   &quot;"/>
    <numFmt numFmtId="323" formatCode="#,##0.000\ ;\(#,##0.000\)"/>
    <numFmt numFmtId="324" formatCode="#,##0.00\ ;\(#,##0.00\)"/>
    <numFmt numFmtId="325" formatCode="dd\-mmm\-yy\ hh:mm:ss.000"/>
    <numFmt numFmtId="326" formatCode="#,##0.0_x_x"/>
    <numFmt numFmtId="327" formatCode="0.0&quot;x &quot;;@\ "/>
    <numFmt numFmtId="328" formatCode="yyyy&quot;A&quot;"/>
    <numFmt numFmtId="329" formatCode="yyyy&quot;E&quot;"/>
    <numFmt numFmtId="330" formatCode="#,##0.0_);\(#,##0.0\);&quot;- &quot;"/>
    <numFmt numFmtId="331" formatCode="&quot;Yes&quot;;;&quot;No&quot;"/>
    <numFmt numFmtId="332" formatCode="_-* #,##0.00\ [$€-1]_-;\-* #,##0.00\ [$€-1]_-;_-* &quot;-&quot;??\ [$€-1]_-"/>
    <numFmt numFmtId="333" formatCode="_-* #,##0.00\ _€_-;\-* #,##0.00\ _€_-;_-* &quot;-&quot;??\ _€_-;_-@_-"/>
    <numFmt numFmtId="334" formatCode="dd\-mmm\-yy"/>
    <numFmt numFmtId="335" formatCode="0.00\x_);\(0.00\x\);0.00\x_);@_)"/>
    <numFmt numFmtId="336" formatCode="[$€-1809]#,##0.00"/>
    <numFmt numFmtId="337" formatCode="#,##0.0;\-#,##0.0"/>
    <numFmt numFmtId="338" formatCode="#,##0_);\(#,##0\)"/>
    <numFmt numFmtId="339" formatCode="#,##0.00_);\(#,##0.00\)"/>
    <numFmt numFmtId="340" formatCode="[$$-409]#,##0"/>
    <numFmt numFmtId="341" formatCode="0.0&quot;x&quot;"/>
    <numFmt numFmtId="342" formatCode="[$$-409]#,##0.00_ ;\-[$$-409]#,##0.00\ "/>
  </numFmts>
  <fonts count="263"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16"/>
      <name val="Arial"/>
      <family val="2"/>
    </font>
    <font>
      <i/>
      <sz val="8"/>
      <name val="Arial"/>
      <family val="2"/>
    </font>
    <font>
      <b/>
      <sz val="10"/>
      <name val="MS Sans Serif"/>
      <family val="2"/>
    </font>
    <font>
      <sz val="10"/>
      <color indexed="8"/>
      <name val="Times New Roman"/>
      <family val="1"/>
    </font>
    <font>
      <sz val="10"/>
      <name val="Arial Narrow"/>
      <family val="2"/>
    </font>
    <font>
      <sz val="9"/>
      <name val="Arial"/>
      <family val="2"/>
    </font>
    <font>
      <sz val="10"/>
      <name val="Geneva"/>
    </font>
    <font>
      <sz val="10"/>
      <name val="GillSans"/>
    </font>
    <font>
      <sz val="10"/>
      <name val="GillSans"/>
      <family val="2"/>
    </font>
    <font>
      <sz val="10"/>
      <name val="Times New Roman"/>
      <family val="1"/>
    </font>
    <font>
      <sz val="10"/>
      <color indexed="14"/>
      <name val="Baskerville MT"/>
    </font>
    <font>
      <sz val="8"/>
      <name val="MS Serif"/>
      <family val="1"/>
    </font>
    <font>
      <sz val="11"/>
      <color indexed="8"/>
      <name val="Times New Roman"/>
      <family val="1"/>
    </font>
    <font>
      <sz val="10"/>
      <name val="Helv"/>
      <family val="2"/>
    </font>
    <font>
      <sz val="10"/>
      <name val="Times New Roman CE"/>
      <charset val="238"/>
    </font>
    <font>
      <sz val="10"/>
      <name val="Courier"/>
      <family val="3"/>
    </font>
    <font>
      <i/>
      <sz val="10"/>
      <color indexed="30"/>
      <name val="Arial"/>
      <family val="2"/>
    </font>
    <font>
      <sz val="9"/>
      <name val="Helv"/>
    </font>
    <font>
      <b/>
      <sz val="10"/>
      <color indexed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22"/>
      <color indexed="18"/>
      <name val="Arial"/>
      <family val="2"/>
    </font>
    <font>
      <sz val="8"/>
      <name val="Arial Tur"/>
      <charset val="16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9"/>
      <color indexed="8"/>
      <name val="Arial"/>
      <family val="2"/>
    </font>
    <font>
      <sz val="10"/>
      <name val="Palatino"/>
      <family val="1"/>
    </font>
    <font>
      <sz val="12"/>
      <name val="Times New Roman"/>
      <family val="1"/>
    </font>
    <font>
      <sz val="8"/>
      <name val="Tms Rmn"/>
    </font>
    <font>
      <sz val="10"/>
      <name val="Arial CE"/>
      <charset val="238"/>
    </font>
    <font>
      <sz val="8"/>
      <name val="Arial CE"/>
      <charset val="238"/>
    </font>
    <font>
      <sz val="11"/>
      <name val="Arial"/>
      <family val="2"/>
    </font>
    <font>
      <sz val="9"/>
      <name val="Times New Roman"/>
      <family val="1"/>
    </font>
    <font>
      <sz val="8"/>
      <color indexed="12"/>
      <name val="Arial"/>
      <family val="2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8"/>
      <name val="Univers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sz val="9"/>
      <name val="Arial Narrow"/>
      <family val="2"/>
    </font>
    <font>
      <sz val="9"/>
      <name val="AGaramond"/>
    </font>
    <font>
      <b/>
      <sz val="10"/>
      <color indexed="39"/>
      <name val="Arial"/>
      <family val="2"/>
    </font>
    <font>
      <b/>
      <sz val="14"/>
      <name val="Arial (WT)"/>
      <charset val="162"/>
    </font>
    <font>
      <sz val="12"/>
      <name val="Arial"/>
      <family val="2"/>
    </font>
    <font>
      <b/>
      <sz val="6"/>
      <name val="Arial"/>
      <family val="2"/>
    </font>
    <font>
      <sz val="8"/>
      <color indexed="12"/>
      <name val="Helv"/>
    </font>
    <font>
      <sz val="12"/>
      <color indexed="12"/>
      <name val="Arial"/>
      <family val="2"/>
    </font>
    <font>
      <sz val="10"/>
      <color indexed="54"/>
      <name val="Arial Narrow"/>
      <family val="2"/>
    </font>
    <font>
      <sz val="8"/>
      <name val="Times New Roman"/>
      <family val="1"/>
    </font>
    <font>
      <sz val="8"/>
      <color indexed="13"/>
      <name val="Arial"/>
      <family val="2"/>
    </font>
    <font>
      <sz val="14"/>
      <name val="TimesNewRomanPS"/>
    </font>
    <font>
      <sz val="10"/>
      <color indexed="8"/>
      <name val="Tms Rmn"/>
    </font>
    <font>
      <strike/>
      <sz val="8"/>
      <name val="Arial"/>
      <family val="2"/>
    </font>
    <font>
      <sz val="9"/>
      <color indexed="9"/>
      <name val="Times New Roman"/>
      <family val="1"/>
    </font>
    <font>
      <sz val="8"/>
      <color indexed="12"/>
      <name val="Tms Rmn"/>
    </font>
    <font>
      <sz val="10"/>
      <color indexed="12"/>
      <name val="Times New Roman"/>
      <family val="1"/>
    </font>
    <font>
      <b/>
      <i/>
      <sz val="8"/>
      <name val="Frutiger 55"/>
    </font>
    <font>
      <b/>
      <sz val="8"/>
      <name val="Frutiger 55"/>
      <family val="2"/>
    </font>
    <font>
      <b/>
      <sz val="12"/>
      <name val="Times New Roman"/>
      <family val="1"/>
    </font>
    <font>
      <b/>
      <sz val="7"/>
      <name val="Arial"/>
      <family val="2"/>
    </font>
    <font>
      <u val="singleAccounting"/>
      <sz val="10"/>
      <name val="Arial"/>
      <family val="2"/>
    </font>
    <font>
      <sz val="12"/>
      <name val="Times New Roman Tur"/>
      <charset val="162"/>
    </font>
    <font>
      <b/>
      <u/>
      <sz val="8"/>
      <name val="Times New Roman"/>
      <family val="1"/>
    </font>
    <font>
      <b/>
      <sz val="10"/>
      <name val="Helvetica 65"/>
      <family val="2"/>
    </font>
    <font>
      <b/>
      <i/>
      <sz val="8"/>
      <name val="Arial"/>
      <family val="2"/>
    </font>
    <font>
      <b/>
      <sz val="10"/>
      <color indexed="63"/>
      <name val="Arial Narrow"/>
      <family val="2"/>
    </font>
    <font>
      <sz val="10"/>
      <name val="MS Sans Serif"/>
      <family val="2"/>
    </font>
    <font>
      <sz val="11"/>
      <name val="Tms Rmn"/>
    </font>
    <font>
      <sz val="10"/>
      <color indexed="39"/>
      <name val="Century Schoolbook"/>
      <family val="1"/>
    </font>
    <font>
      <sz val="8"/>
      <name val="Palatino"/>
      <family val="1"/>
    </font>
    <font>
      <sz val="10"/>
      <name val="Helv"/>
    </font>
    <font>
      <i/>
      <sz val="9"/>
      <name val="MS Sans Serif"/>
      <family val="2"/>
    </font>
    <font>
      <sz val="24"/>
      <name val="MS Sans Serif"/>
      <family val="2"/>
    </font>
    <font>
      <b/>
      <sz val="24"/>
      <name val="Times New Roman"/>
      <family val="1"/>
    </font>
    <font>
      <i/>
      <sz val="12"/>
      <name val="Arial Narrow"/>
      <family val="2"/>
    </font>
    <font>
      <sz val="11"/>
      <color indexed="12"/>
      <name val="Book Antiqua"/>
      <family val="1"/>
    </font>
    <font>
      <sz val="8"/>
      <name val="Helv"/>
    </font>
    <font>
      <sz val="10"/>
      <color indexed="17"/>
      <name val="Palatino"/>
      <family val="1"/>
    </font>
    <font>
      <b/>
      <sz val="14"/>
      <color indexed="60"/>
      <name val="Arial"/>
      <family val="2"/>
    </font>
    <font>
      <b/>
      <sz val="10"/>
      <name val="Times New Roman"/>
      <family val="1"/>
    </font>
    <font>
      <sz val="9"/>
      <name val="Frutiger 45 Light"/>
      <family val="2"/>
    </font>
    <font>
      <u/>
      <sz val="8"/>
      <color indexed="12"/>
      <name val="Times New Roman"/>
      <family val="1"/>
    </font>
    <font>
      <b/>
      <sz val="8"/>
      <name val="Times New Roman"/>
      <family val="1"/>
    </font>
    <font>
      <sz val="1"/>
      <color indexed="8"/>
      <name val="Courier"/>
      <family val="3"/>
    </font>
    <font>
      <sz val="8"/>
      <color indexed="12"/>
      <name val="Times New Roman"/>
      <family val="1"/>
    </font>
    <font>
      <u val="doubleAccounting"/>
      <sz val="10"/>
      <name val="Arial"/>
      <family val="2"/>
    </font>
    <font>
      <sz val="12"/>
      <name val="Tms Rmn"/>
    </font>
    <font>
      <sz val="10"/>
      <color indexed="12"/>
      <name val="Book Antiqua"/>
      <family val="1"/>
    </font>
    <font>
      <sz val="10"/>
      <color indexed="38"/>
      <name val="Arial"/>
      <family val="2"/>
    </font>
    <font>
      <b/>
      <sz val="8"/>
      <name val="Helv"/>
    </font>
    <font>
      <b/>
      <u val="singleAccounting"/>
      <sz val="9"/>
      <name val="Times New Roman"/>
      <family val="1"/>
    </font>
    <font>
      <b/>
      <sz val="11"/>
      <name val="Times New Roman"/>
      <family val="1"/>
    </font>
    <font>
      <b/>
      <i/>
      <sz val="9.5"/>
      <name val="Times New Roman"/>
      <family val="1"/>
    </font>
    <font>
      <b/>
      <sz val="16"/>
      <name val="Arial"/>
      <family val="2"/>
    </font>
    <font>
      <sz val="14"/>
      <color indexed="32"/>
      <name val="Times New Roman"/>
      <family val="1"/>
    </font>
    <font>
      <sz val="8"/>
      <color indexed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sz val="7"/>
      <name val="Arial"/>
      <family val="2"/>
    </font>
    <font>
      <sz val="8"/>
      <name val="Helvetica"/>
      <family val="2"/>
    </font>
    <font>
      <b/>
      <sz val="8.5"/>
      <color indexed="17"/>
      <name val="Arial"/>
      <family val="2"/>
    </font>
    <font>
      <sz val="9"/>
      <name val="GillSans"/>
    </font>
    <font>
      <sz val="9"/>
      <name val="GillSans Light"/>
    </font>
    <font>
      <sz val="10"/>
      <color indexed="57"/>
      <name val="Arial Narrow"/>
      <family val="2"/>
    </font>
    <font>
      <i/>
      <sz val="8"/>
      <color indexed="12"/>
      <name val="Arial"/>
      <family val="2"/>
    </font>
    <font>
      <i/>
      <sz val="8"/>
      <color indexed="17"/>
      <name val="Times New Roman"/>
      <family val="1"/>
    </font>
    <font>
      <sz val="8"/>
      <color indexed="21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2"/>
      <name val="Helv"/>
    </font>
    <font>
      <b/>
      <sz val="24"/>
      <color indexed="8"/>
      <name val="Times New Roman"/>
      <family val="1"/>
    </font>
    <font>
      <b/>
      <sz val="12"/>
      <name val="Arial"/>
      <family val="2"/>
    </font>
    <font>
      <b/>
      <sz val="8"/>
      <name val="Palatino"/>
      <family val="1"/>
    </font>
    <font>
      <b/>
      <sz val="8"/>
      <color indexed="9"/>
      <name val="Arial"/>
      <family val="2"/>
    </font>
    <font>
      <b/>
      <sz val="12"/>
      <color indexed="8"/>
      <name val="Arial"/>
      <family val="2"/>
    </font>
    <font>
      <sz val="10"/>
      <color indexed="12"/>
      <name val="Helvetica"/>
      <family val="2"/>
    </font>
    <font>
      <u/>
      <sz val="10"/>
      <color indexed="12"/>
      <name val="Arial CE"/>
      <charset val="238"/>
    </font>
    <font>
      <sz val="8"/>
      <color indexed="8"/>
      <name val="Helvetica"/>
      <family val="2"/>
    </font>
    <font>
      <i/>
      <sz val="8"/>
      <color indexed="12"/>
      <name val="Helvetica"/>
      <family val="2"/>
    </font>
    <font>
      <sz val="8"/>
      <color indexed="12"/>
      <name val="Helvetica"/>
      <family val="2"/>
    </font>
    <font>
      <sz val="10"/>
      <color indexed="18"/>
      <name val="Arial Narrow"/>
      <family val="2"/>
    </font>
    <font>
      <sz val="9"/>
      <color indexed="12"/>
      <name val="Frutiger 45 Light"/>
      <family val="2"/>
    </font>
    <font>
      <b/>
      <i/>
      <sz val="10"/>
      <color indexed="58"/>
      <name val="Arial"/>
      <family val="2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8"/>
      <color indexed="16"/>
      <name val="Helvetica"/>
      <family val="2"/>
    </font>
    <font>
      <u/>
      <sz val="10"/>
      <name val="Times New Roman"/>
      <family val="1"/>
    </font>
    <font>
      <i/>
      <u/>
      <sz val="10"/>
      <name val="Times New Roman"/>
      <family val="1"/>
    </font>
    <font>
      <b/>
      <sz val="10"/>
      <name val="Palatino"/>
      <family val="1"/>
    </font>
    <font>
      <sz val="10"/>
      <color indexed="18"/>
      <name val="Helv"/>
    </font>
    <font>
      <sz val="10"/>
      <name val="Geneva"/>
      <charset val="238"/>
    </font>
    <font>
      <sz val="8"/>
      <color indexed="8"/>
      <name val="Helv"/>
    </font>
    <font>
      <sz val="8"/>
      <name val="Frutiger 45"/>
      <family val="2"/>
    </font>
    <font>
      <sz val="8"/>
      <color indexed="10"/>
      <name val="Times New Roman"/>
      <family val="1"/>
    </font>
    <font>
      <sz val="8"/>
      <color indexed="18"/>
      <name val="Times New Roman"/>
      <family val="1"/>
    </font>
    <font>
      <sz val="10"/>
      <color indexed="20"/>
      <name val="Times New Roman"/>
      <family val="1"/>
    </font>
    <font>
      <sz val="7"/>
      <name val="Helv"/>
    </font>
    <font>
      <sz val="7"/>
      <name val="Small Fonts"/>
      <family val="2"/>
    </font>
    <font>
      <sz val="12"/>
      <color indexed="12"/>
      <name val="Times New Roman"/>
      <family val="1"/>
    </font>
    <font>
      <i/>
      <sz val="10"/>
      <name val="Helv"/>
    </font>
    <font>
      <sz val="8"/>
      <name val="Book Antiqua"/>
      <family val="1"/>
    </font>
    <font>
      <i/>
      <sz val="9"/>
      <color indexed="12"/>
      <name val="Helv"/>
    </font>
    <font>
      <u/>
      <sz val="10"/>
      <color indexed="36"/>
      <name val="Arial CE"/>
      <charset val="238"/>
    </font>
    <font>
      <b/>
      <sz val="10"/>
      <color indexed="72"/>
      <name val="Arial"/>
      <family val="2"/>
    </font>
    <font>
      <sz val="11"/>
      <color indexed="8"/>
      <name val="Times New Roman"/>
      <family val="1"/>
      <charset val="162"/>
    </font>
    <font>
      <b/>
      <i/>
      <sz val="11"/>
      <color indexed="8"/>
      <name val="Times New Roman"/>
      <family val="1"/>
      <charset val="162"/>
    </font>
    <font>
      <b/>
      <sz val="11"/>
      <color indexed="16"/>
      <name val="Times New Roman"/>
      <family val="1"/>
      <charset val="162"/>
    </font>
    <font>
      <b/>
      <sz val="22"/>
      <color indexed="8"/>
      <name val="Times New Roman"/>
      <family val="1"/>
      <charset val="162"/>
    </font>
    <font>
      <sz val="10"/>
      <name val="Helvetica 45"/>
      <family val="2"/>
    </font>
    <font>
      <b/>
      <sz val="14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name val="Arial Tur"/>
      <charset val="162"/>
    </font>
    <font>
      <b/>
      <sz val="10"/>
      <color indexed="9"/>
      <name val="Arial"/>
      <family val="2"/>
    </font>
    <font>
      <sz val="8"/>
      <color indexed="32"/>
      <name val="Arial"/>
      <family val="2"/>
    </font>
    <font>
      <sz val="12"/>
      <name val="Times New Roman"/>
      <family val="1"/>
      <charset val="162"/>
    </font>
    <font>
      <sz val="8"/>
      <color indexed="20"/>
      <name val="Arial"/>
      <family val="2"/>
    </font>
    <font>
      <sz val="10"/>
      <color indexed="10"/>
      <name val="MS Sans Serif"/>
      <family val="2"/>
    </font>
    <font>
      <sz val="10"/>
      <name val="GillSans Light"/>
    </font>
    <font>
      <sz val="10"/>
      <name val="Tms Rmn"/>
    </font>
    <font>
      <b/>
      <sz val="12"/>
      <name val="MS Sans Serif"/>
      <family val="2"/>
    </font>
    <font>
      <sz val="12"/>
      <name val="Helvetica"/>
      <family val="2"/>
    </font>
    <font>
      <b/>
      <sz val="24"/>
      <name val="Arial"/>
      <family val="2"/>
    </font>
    <font>
      <b/>
      <sz val="18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b/>
      <sz val="16"/>
      <color indexed="16"/>
      <name val="Arial"/>
      <family val="2"/>
    </font>
    <font>
      <b/>
      <sz val="12"/>
      <color indexed="56"/>
      <name val="Times New Roman"/>
      <family val="1"/>
    </font>
    <font>
      <sz val="12"/>
      <color indexed="56"/>
      <name val="Times New Roman"/>
      <family val="1"/>
    </font>
    <font>
      <sz val="10"/>
      <color indexed="56"/>
      <name val="Times New Roman"/>
      <family val="1"/>
    </font>
    <font>
      <sz val="12"/>
      <color indexed="9"/>
      <name val="Times New Roman"/>
      <family val="1"/>
    </font>
    <font>
      <b/>
      <sz val="11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12"/>
      <color indexed="63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b/>
      <u/>
      <sz val="12"/>
      <color indexed="56"/>
      <name val="Times New Roman"/>
      <family val="1"/>
    </font>
    <font>
      <sz val="11"/>
      <color indexed="56"/>
      <name val="Times New Roman"/>
      <family val="1"/>
    </font>
    <font>
      <sz val="12"/>
      <color indexed="62"/>
      <name val="Times New Roman"/>
      <family val="1"/>
    </font>
    <font>
      <sz val="12"/>
      <color indexed="63"/>
      <name val="Times New Roman"/>
      <family val="1"/>
    </font>
    <font>
      <b/>
      <sz val="10"/>
      <color indexed="33"/>
      <name val="Arial"/>
      <family val="2"/>
    </font>
    <font>
      <sz val="9"/>
      <color indexed="39"/>
      <name val="Arial"/>
      <family val="2"/>
    </font>
    <font>
      <sz val="9"/>
      <color indexed="10"/>
      <name val="Arial"/>
      <family val="2"/>
    </font>
    <font>
      <sz val="9"/>
      <color indexed="33"/>
      <name val="Arial"/>
      <family val="2"/>
    </font>
    <font>
      <sz val="9"/>
      <color indexed="9"/>
      <name val="Arial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u/>
      <sz val="10"/>
      <name val="Arial Narrow"/>
      <family val="2"/>
    </font>
    <font>
      <b/>
      <sz val="9"/>
      <name val="Times New Roman"/>
      <family val="1"/>
    </font>
    <font>
      <i/>
      <sz val="12"/>
      <color indexed="12"/>
      <name val="Times New Roman"/>
      <family val="1"/>
    </font>
    <font>
      <b/>
      <sz val="9"/>
      <name val="Helvetica 65"/>
      <family val="2"/>
    </font>
    <font>
      <b/>
      <sz val="8"/>
      <name val="Tms Rmn"/>
    </font>
    <font>
      <b/>
      <sz val="9"/>
      <name val="Palatino"/>
      <family val="1"/>
    </font>
    <font>
      <b/>
      <sz val="10"/>
      <color indexed="16"/>
      <name val="Arial"/>
      <family val="2"/>
    </font>
    <font>
      <b/>
      <sz val="8.5"/>
      <color indexed="8"/>
      <name val="Arial"/>
      <family val="2"/>
    </font>
    <font>
      <sz val="9"/>
      <name val="Helvetica-Black"/>
    </font>
    <font>
      <sz val="7"/>
      <name val="Palatino"/>
      <family val="1"/>
    </font>
    <font>
      <sz val="8"/>
      <name val="Helvetica-Narrow"/>
      <family val="2"/>
    </font>
    <font>
      <b/>
      <sz val="7"/>
      <name val="Helvetica-Narrow"/>
      <family val="2"/>
    </font>
    <font>
      <u/>
      <sz val="8"/>
      <name val="Arial"/>
      <family val="2"/>
    </font>
    <font>
      <b/>
      <sz val="12"/>
      <name val="Book Antiqua"/>
      <family val="1"/>
    </font>
    <font>
      <sz val="10"/>
      <color indexed="8"/>
      <name val="Palatino"/>
      <family val="1"/>
    </font>
    <font>
      <b/>
      <u/>
      <sz val="9"/>
      <name val="Arial"/>
      <family val="2"/>
    </font>
    <font>
      <b/>
      <i/>
      <sz val="16"/>
      <name val="Book Antiqua"/>
      <family val="1"/>
    </font>
    <font>
      <b/>
      <sz val="8"/>
      <color indexed="18"/>
      <name val="Times New Roman"/>
      <family val="1"/>
    </font>
    <font>
      <b/>
      <i/>
      <u/>
      <sz val="10"/>
      <name val="Arial"/>
      <family val="2"/>
    </font>
    <font>
      <sz val="10"/>
      <color indexed="19"/>
      <name val="MS Sans Serif"/>
      <family val="2"/>
    </font>
    <font>
      <b/>
      <i/>
      <sz val="24"/>
      <name val="Arial"/>
      <family val="2"/>
    </font>
    <font>
      <b/>
      <sz val="7"/>
      <color indexed="12"/>
      <name val="Arial"/>
      <family val="2"/>
    </font>
    <font>
      <sz val="8"/>
      <color indexed="9"/>
      <name val="Arial"/>
      <family val="2"/>
    </font>
    <font>
      <sz val="12"/>
      <name val="Helv"/>
    </font>
    <font>
      <b/>
      <sz val="8"/>
      <color indexed="9"/>
      <name val="Wingdings"/>
      <charset val="2"/>
    </font>
    <font>
      <sz val="8"/>
      <color theme="1"/>
      <name val="Arial"/>
      <family val="2"/>
      <scheme val="minor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FF"/>
      <name val="Arial"/>
      <family val="2"/>
      <scheme val="minor"/>
    </font>
    <font>
      <sz val="8"/>
      <color theme="5"/>
      <name val="Arial"/>
      <family val="2"/>
      <scheme val="minor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name val="Univers Condensed"/>
    </font>
    <font>
      <sz val="10"/>
      <name val="Helvetica"/>
      <family val="2"/>
    </font>
    <font>
      <sz val="8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8"/>
      <color theme="0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Arial"/>
      <family val="2"/>
      <scheme val="minor"/>
    </font>
    <font>
      <b/>
      <sz val="8"/>
      <color rgb="FFFF0000"/>
      <name val="Arial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54"/>
        <bgColor indexed="64"/>
      </patternFill>
    </fill>
    <fill>
      <patternFill patternType="lightGray">
        <fgColor indexed="44"/>
      </patternFill>
    </fill>
    <fill>
      <patternFill patternType="solid">
        <fgColor indexed="42"/>
        <bgColor indexed="64"/>
      </patternFill>
    </fill>
    <fill>
      <patternFill patternType="solid">
        <fgColor indexed="13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gray0625">
        <fgColor indexed="10"/>
        <bgColor indexed="9"/>
      </patternFill>
    </fill>
    <fill>
      <patternFill patternType="gray125">
        <fgColor indexed="8"/>
      </patternFill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2"/>
        <bgColor indexed="64"/>
      </patternFill>
    </fill>
    <fill>
      <patternFill patternType="lightGray">
        <fgColor indexed="22"/>
        <bgColor indexed="22"/>
      </patternFill>
    </fill>
    <fill>
      <patternFill patternType="lightGray">
        <fgColor indexed="14"/>
        <bgColor indexed="9"/>
      </patternFill>
    </fill>
    <fill>
      <patternFill patternType="lightGray">
        <fgColor indexed="15"/>
      </patternFill>
    </fill>
    <fill>
      <patternFill patternType="mediumGray">
        <fgColor indexed="22"/>
      </patternFill>
    </fill>
    <fill>
      <patternFill patternType="solid">
        <fgColor indexed="16"/>
        <bgColor indexed="64"/>
      </patternFill>
    </fill>
    <fill>
      <patternFill patternType="gray0625">
        <fgColor indexed="15"/>
      </patternFill>
    </fill>
    <fill>
      <patternFill patternType="solid">
        <fgColor indexed="14"/>
        <bgColor indexed="64"/>
      </patternFill>
    </fill>
    <fill>
      <patternFill patternType="lightGray">
        <fgColor indexed="12"/>
      </patternFill>
    </fill>
    <fill>
      <patternFill patternType="solid">
        <fgColor indexed="55"/>
        <bgColor indexed="64"/>
      </patternFill>
    </fill>
    <fill>
      <patternFill patternType="lightGray">
        <fgColor indexed="1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3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5"/>
      </patternFill>
    </fill>
    <fill>
      <patternFill patternType="solid">
        <fgColor indexed="47"/>
        <bgColor indexed="64"/>
      </patternFill>
    </fill>
    <fill>
      <patternFill patternType="lightGray"/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mediumGray">
        <fgColor indexed="9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0"/>
      </patternFill>
    </fill>
    <fill>
      <patternFill patternType="lightUp">
        <fgColor indexed="48"/>
        <bgColor indexed="41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9"/>
      </patternFill>
    </fill>
    <fill>
      <patternFill patternType="lightGray">
        <fgColor indexed="1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15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0"/>
      </top>
      <bottom style="thin">
        <color indexed="60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56"/>
      </top>
      <bottom style="medium">
        <color indexed="56"/>
      </bottom>
      <diagonal/>
    </border>
    <border>
      <left/>
      <right/>
      <top style="dotted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/>
      <top style="dotted">
        <color indexed="56"/>
      </top>
      <bottom/>
      <diagonal/>
    </border>
    <border>
      <left/>
      <right/>
      <top style="thin">
        <color indexed="56"/>
      </top>
      <bottom/>
      <diagonal/>
    </border>
    <border>
      <left/>
      <right/>
      <top style="thin">
        <color indexed="6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15"/>
      </top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 style="thin">
        <color indexed="9"/>
      </left>
      <right style="thin">
        <color indexed="9"/>
      </right>
      <top/>
      <bottom style="thin">
        <color indexed="1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148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0"/>
    <xf numFmtId="0" fontId="19" fillId="0" borderId="0">
      <alignment horizontal="right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4" fontId="21" fillId="0" borderId="0"/>
    <xf numFmtId="0" fontId="20" fillId="0" borderId="0" applyFont="0" applyFill="0" applyBorder="0" applyAlignment="0" applyProtection="0"/>
    <xf numFmtId="166" fontId="22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4" fontId="21" fillId="0" borderId="0"/>
    <xf numFmtId="184" fontId="21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" fillId="0" borderId="0"/>
    <xf numFmtId="0" fontId="3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3" fillId="0" borderId="0"/>
    <xf numFmtId="0" fontId="24" fillId="0" borderId="0"/>
    <xf numFmtId="17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0" fontId="3" fillId="0" borderId="0"/>
    <xf numFmtId="0" fontId="3" fillId="0" borderId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" fillId="0" borderId="0"/>
    <xf numFmtId="184" fontId="21" fillId="0" borderId="0"/>
    <xf numFmtId="184" fontId="21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3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4" fontId="21" fillId="0" borderId="0"/>
    <xf numFmtId="0" fontId="21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4" fontId="21" fillId="0" borderId="0"/>
    <xf numFmtId="184" fontId="21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" fillId="0" borderId="0"/>
    <xf numFmtId="17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4" fontId="25" fillId="0" borderId="0">
      <alignment horizontal="right"/>
    </xf>
    <xf numFmtId="186" fontId="3" fillId="0" borderId="0"/>
    <xf numFmtId="165" fontId="25" fillId="0" borderId="0">
      <alignment horizontal="right"/>
    </xf>
    <xf numFmtId="186" fontId="3" fillId="0" borderId="0"/>
    <xf numFmtId="0" fontId="24" fillId="0" borderId="0">
      <alignment horizontal="right"/>
    </xf>
    <xf numFmtId="0" fontId="3" fillId="2" borderId="0"/>
    <xf numFmtId="0" fontId="3" fillId="2" borderId="0"/>
    <xf numFmtId="0" fontId="3" fillId="2" borderId="0"/>
    <xf numFmtId="172" fontId="3" fillId="2" borderId="0"/>
    <xf numFmtId="0" fontId="3" fillId="2" borderId="0">
      <alignment horizontal="right"/>
    </xf>
    <xf numFmtId="165" fontId="26" fillId="0" borderId="0">
      <alignment horizontal="right"/>
    </xf>
    <xf numFmtId="0" fontId="3" fillId="0" borderId="0"/>
    <xf numFmtId="0" fontId="20" fillId="0" borderId="0" applyFont="0" applyFill="0" applyBorder="0" applyAlignment="0" applyProtection="0"/>
    <xf numFmtId="9" fontId="27" fillId="3" borderId="1">
      <alignment horizontal="right" vertical="center"/>
    </xf>
    <xf numFmtId="1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330" fontId="12" fillId="0" borderId="0" applyBorder="0" applyAlignment="0" applyProtection="0"/>
    <xf numFmtId="0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330" fontId="12" fillId="0" borderId="0" applyBorder="0" applyAlignment="0" applyProtection="0"/>
    <xf numFmtId="330" fontId="12" fillId="0" borderId="0" applyBorder="0" applyAlignment="0" applyProtection="0"/>
    <xf numFmtId="187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330" fontId="12" fillId="0" borderId="0" applyBorder="0" applyAlignment="0" applyProtection="0"/>
    <xf numFmtId="330" fontId="12" fillId="0" borderId="0" applyBorder="0" applyAlignment="0" applyProtection="0"/>
    <xf numFmtId="9" fontId="3" fillId="0" borderId="0"/>
    <xf numFmtId="9" fontId="3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8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" fillId="4" borderId="2" applyNumberFormat="0">
      <alignment horizontal="left"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38" fontId="3" fillId="0" borderId="0"/>
    <xf numFmtId="39" fontId="28" fillId="0" borderId="0" applyFill="0" applyBorder="0" applyAlignment="0"/>
    <xf numFmtId="0" fontId="3" fillId="0" borderId="0"/>
    <xf numFmtId="0" fontId="3" fillId="0" borderId="0" applyFont="0" applyFill="0" applyBorder="0" applyAlignment="0" applyProtection="0"/>
    <xf numFmtId="0" fontId="3" fillId="0" borderId="0"/>
    <xf numFmtId="3" fontId="21" fillId="0" borderId="0"/>
    <xf numFmtId="0" fontId="29" fillId="0" borderId="0"/>
    <xf numFmtId="0" fontId="3" fillId="0" borderId="0"/>
    <xf numFmtId="0" fontId="18" fillId="0" borderId="0" applyNumberFormat="0" applyFill="0" applyBorder="0" applyAlignment="0" applyProtection="0"/>
    <xf numFmtId="189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0" fontId="3" fillId="0" borderId="0"/>
    <xf numFmtId="0" fontId="3" fillId="0" borderId="0"/>
    <xf numFmtId="0" fontId="31" fillId="0" borderId="0">
      <alignment vertical="center"/>
    </xf>
    <xf numFmtId="0" fontId="3" fillId="0" borderId="0"/>
    <xf numFmtId="0" fontId="3" fillId="0" borderId="0"/>
    <xf numFmtId="0" fontId="3" fillId="0" borderId="0"/>
    <xf numFmtId="1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2" fillId="0" borderId="0" applyNumberFormat="0" applyFill="0" applyBorder="0" applyAlignment="0" applyProtection="0"/>
    <xf numFmtId="19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2" fontId="33" fillId="0" borderId="0" applyFont="0" applyFill="0" applyBorder="0" applyAlignment="0" applyProtection="0"/>
    <xf numFmtId="172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168" fontId="20" fillId="0" borderId="0" applyNumberFormat="0" applyFill="0" applyBorder="0" applyProtection="0">
      <alignment vertical="center"/>
    </xf>
    <xf numFmtId="0" fontId="34" fillId="5" borderId="3" applyNumberFormat="0" applyFill="0" applyBorder="0">
      <alignment vertical="center"/>
    </xf>
    <xf numFmtId="0" fontId="35" fillId="0" borderId="4" applyNumberFormat="0" applyFill="0">
      <alignment horizontal="center" wrapText="1"/>
    </xf>
    <xf numFmtId="0" fontId="35" fillId="0" borderId="4" applyNumberFormat="0" applyFill="0">
      <alignment horizontal="centerContinuous" wrapText="1"/>
    </xf>
    <xf numFmtId="0" fontId="20" fillId="0" borderId="0" applyNumberFormat="0" applyFill="0" applyBorder="0" applyProtection="0">
      <alignment vertical="center"/>
    </xf>
    <xf numFmtId="0" fontId="36" fillId="0" borderId="0" applyNumberFormat="0" applyFill="0" applyBorder="0">
      <alignment vertical="center"/>
    </xf>
    <xf numFmtId="0" fontId="20" fillId="5" borderId="0" applyNumberFormat="0" applyBorder="0">
      <alignment vertical="center"/>
    </xf>
    <xf numFmtId="0" fontId="37" fillId="0" borderId="0" applyNumberFormat="0" applyFill="0" applyBorder="0">
      <alignment vertical="center"/>
    </xf>
    <xf numFmtId="0" fontId="3" fillId="0" borderId="0"/>
    <xf numFmtId="0" fontId="3" fillId="0" borderId="0"/>
    <xf numFmtId="0" fontId="3" fillId="0" borderId="0"/>
    <xf numFmtId="3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" fillId="0" borderId="0">
      <alignment horizontal="left" wrapText="1"/>
    </xf>
    <xf numFmtId="193" fontId="3" fillId="0" borderId="0" applyFont="0" applyFill="0" applyBorder="0" applyAlignment="0" applyProtection="0"/>
    <xf numFmtId="184" fontId="33" fillId="0" borderId="0" applyFont="0" applyFill="0" applyBorder="0" applyAlignment="0" applyProtection="0"/>
    <xf numFmtId="194" fontId="3" fillId="0" borderId="0" applyFont="0" applyFill="0" applyBorder="0" applyAlignment="0" applyProtection="0"/>
    <xf numFmtId="175" fontId="33" fillId="0" borderId="0" applyFont="0" applyFill="0" applyBorder="0" applyAlignment="0" applyProtection="0"/>
    <xf numFmtId="3" fontId="21" fillId="0" borderId="0"/>
    <xf numFmtId="195" fontId="3" fillId="0" borderId="0" applyFont="0" applyFill="0" applyBorder="0" applyAlignment="0" applyProtection="0"/>
    <xf numFmtId="196" fontId="33" fillId="0" borderId="0" applyFont="0" applyFill="0" applyBorder="0" applyAlignment="0" applyProtection="0"/>
    <xf numFmtId="197" fontId="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3" fontId="21" fillId="0" borderId="0"/>
    <xf numFmtId="0" fontId="31" fillId="0" borderId="0">
      <alignment vertical="center"/>
    </xf>
    <xf numFmtId="3" fontId="21" fillId="0" borderId="0"/>
    <xf numFmtId="3" fontId="21" fillId="0" borderId="0"/>
    <xf numFmtId="0" fontId="39" fillId="0" borderId="0"/>
    <xf numFmtId="0" fontId="39" fillId="0" borderId="0"/>
    <xf numFmtId="0" fontId="1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0" fontId="18" fillId="0" borderId="0" applyNumberFormat="0" applyFill="0" applyBorder="0" applyAlignment="0" applyProtection="0"/>
    <xf numFmtId="0" fontId="3" fillId="0" borderId="0"/>
    <xf numFmtId="0" fontId="3" fillId="0" borderId="0"/>
    <xf numFmtId="0" fontId="40" fillId="0" borderId="5" applyNumberFormat="0" applyFill="0" applyProtection="0">
      <alignment horizontal="center"/>
    </xf>
    <xf numFmtId="0" fontId="3" fillId="0" borderId="6" applyNumberFormat="0" applyFont="0" applyFill="0" applyAlignment="0" applyProtection="0"/>
    <xf numFmtId="0" fontId="40" fillId="0" borderId="0" applyNumberFormat="0" applyFill="0" applyBorder="0" applyProtection="0">
      <alignment horizontal="left"/>
    </xf>
    <xf numFmtId="0" fontId="41" fillId="0" borderId="0" applyNumberFormat="0" applyFill="0" applyBorder="0" applyProtection="0">
      <alignment horizontal="centerContinuous"/>
    </xf>
    <xf numFmtId="0" fontId="42" fillId="0" borderId="0" applyNumberFormat="0" applyFill="0" applyBorder="0" applyAlignment="0" applyProtection="0"/>
    <xf numFmtId="0" fontId="3" fillId="0" borderId="0"/>
    <xf numFmtId="0" fontId="3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0"/>
    <xf numFmtId="0" fontId="3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 applyNumberFormat="0" applyFill="0" applyBorder="0" applyAlignment="0" applyProtection="0"/>
    <xf numFmtId="0" fontId="3" fillId="0" borderId="0"/>
    <xf numFmtId="0" fontId="3" fillId="0" borderId="0"/>
    <xf numFmtId="0" fontId="18" fillId="0" borderId="0" applyNumberFormat="0" applyFill="0" applyBorder="0" applyAlignment="0" applyProtection="0"/>
    <xf numFmtId="198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/>
    <xf numFmtId="0" fontId="3" fillId="0" borderId="0"/>
    <xf numFmtId="0" fontId="3" fillId="0" borderId="0"/>
    <xf numFmtId="198" fontId="3" fillId="0" borderId="0">
      <alignment horizontal="left" wrapText="1"/>
    </xf>
    <xf numFmtId="0" fontId="3" fillId="0" borderId="0"/>
    <xf numFmtId="0" fontId="3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198" fontId="3" fillId="0" borderId="0">
      <alignment horizontal="left" wrapText="1"/>
    </xf>
    <xf numFmtId="0" fontId="18" fillId="0" borderId="0" applyNumberFormat="0" applyFill="0" applyBorder="0" applyAlignment="0" applyProtection="0"/>
    <xf numFmtId="0" fontId="3" fillId="0" borderId="0"/>
    <xf numFmtId="9" fontId="3" fillId="6" borderId="0"/>
    <xf numFmtId="0" fontId="3" fillId="0" borderId="0"/>
    <xf numFmtId="0" fontId="3" fillId="0" borderId="0"/>
    <xf numFmtId="199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0" fontId="3" fillId="0" borderId="0"/>
    <xf numFmtId="0" fontId="3" fillId="0" borderId="0"/>
    <xf numFmtId="201" fontId="43" fillId="0" borderId="0">
      <alignment horizontal="center"/>
    </xf>
    <xf numFmtId="202" fontId="43" fillId="0" borderId="0">
      <alignment horizontal="center"/>
    </xf>
    <xf numFmtId="203" fontId="43" fillId="0" borderId="0">
      <alignment horizontal="center"/>
    </xf>
    <xf numFmtId="204" fontId="44" fillId="0" borderId="0">
      <alignment horizontal="center"/>
    </xf>
    <xf numFmtId="178" fontId="43" fillId="0" borderId="0">
      <alignment horizontal="center"/>
    </xf>
    <xf numFmtId="177" fontId="43" fillId="0" borderId="0">
      <alignment horizontal="center"/>
    </xf>
    <xf numFmtId="1" fontId="45" fillId="0" borderId="0"/>
    <xf numFmtId="205" fontId="43" fillId="0" borderId="0">
      <alignment horizontal="center"/>
    </xf>
    <xf numFmtId="206" fontId="43" fillId="0" borderId="0">
      <alignment horizontal="center"/>
    </xf>
    <xf numFmtId="201" fontId="43" fillId="0" borderId="0">
      <alignment horizontal="center"/>
    </xf>
    <xf numFmtId="207" fontId="44" fillId="0" borderId="0">
      <alignment horizontal="center"/>
    </xf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9" fontId="22" fillId="0" borderId="0" applyFont="0" applyFill="0" applyBorder="0" applyAlignment="0" applyProtection="0"/>
    <xf numFmtId="210" fontId="46" fillId="0" borderId="0" applyFont="0" applyFill="0" applyBorder="0" applyAlignment="0" applyProtection="0"/>
    <xf numFmtId="211" fontId="47" fillId="0" borderId="0" applyFont="0" applyFill="0" applyBorder="0" applyAlignment="0" applyProtection="0"/>
    <xf numFmtId="172" fontId="48" fillId="2" borderId="0" applyFont="0" applyBorder="0"/>
    <xf numFmtId="0" fontId="48" fillId="2" borderId="0" applyFont="0" applyBorder="0"/>
    <xf numFmtId="0" fontId="49" fillId="8" borderId="0"/>
    <xf numFmtId="172" fontId="48" fillId="9" borderId="0" applyNumberFormat="0" applyFont="0" applyBorder="0" applyAlignment="0" applyProtection="0"/>
    <xf numFmtId="172" fontId="31" fillId="6" borderId="0" applyNumberFormat="0" applyFont="0" applyBorder="0" applyAlignment="0" applyProtection="0"/>
    <xf numFmtId="172" fontId="12" fillId="10" borderId="0" applyBorder="0"/>
    <xf numFmtId="0" fontId="12" fillId="10" borderId="0" applyBorder="0"/>
    <xf numFmtId="0" fontId="12" fillId="10" borderId="0" applyBorder="0"/>
    <xf numFmtId="172" fontId="12" fillId="10" borderId="0" applyBorder="0"/>
    <xf numFmtId="172" fontId="3" fillId="0" borderId="7" applyNumberFormat="0" applyBorder="0" applyAlignment="0" applyProtection="0"/>
    <xf numFmtId="0" fontId="50" fillId="0" borderId="0" applyBorder="0">
      <alignment horizontal="right"/>
    </xf>
    <xf numFmtId="0" fontId="12" fillId="0" borderId="7" applyBorder="0">
      <alignment horizontal="right"/>
    </xf>
    <xf numFmtId="0" fontId="12" fillId="0" borderId="7" applyBorder="0">
      <alignment horizontal="right"/>
    </xf>
    <xf numFmtId="175" fontId="51" fillId="0" borderId="0" applyBorder="0">
      <alignment horizontal="right"/>
    </xf>
    <xf numFmtId="175" fontId="52" fillId="0" borderId="7" applyBorder="0">
      <alignment horizontal="right"/>
    </xf>
    <xf numFmtId="172" fontId="53" fillId="0" borderId="0">
      <alignment horizontal="left" indent="1"/>
    </xf>
    <xf numFmtId="0" fontId="53" fillId="0" borderId="0">
      <alignment horizontal="left" indent="1"/>
    </xf>
    <xf numFmtId="172" fontId="54" fillId="0" borderId="8" applyBorder="0"/>
    <xf numFmtId="0" fontId="54" fillId="0" borderId="8" applyBorder="0"/>
    <xf numFmtId="172" fontId="48" fillId="11" borderId="7" applyNumberFormat="0" applyFont="0" applyBorder="0" applyAlignment="0" applyProtection="0"/>
    <xf numFmtId="0" fontId="55" fillId="12" borderId="8" applyBorder="0">
      <alignment horizontal="right"/>
    </xf>
    <xf numFmtId="0" fontId="55" fillId="0" borderId="8" applyBorder="0">
      <alignment horizontal="right"/>
    </xf>
    <xf numFmtId="172" fontId="21" fillId="0" borderId="7" applyNumberFormat="0" applyBorder="0" applyAlignment="0" applyProtection="0"/>
    <xf numFmtId="172" fontId="21" fillId="0" borderId="7" applyNumberFormat="0" applyBorder="0" applyAlignment="0" applyProtection="0"/>
    <xf numFmtId="172" fontId="21" fillId="0" borderId="7" applyNumberFormat="0" applyBorder="0" applyAlignment="0" applyProtection="0"/>
    <xf numFmtId="172" fontId="21" fillId="0" borderId="7" applyNumberFormat="0" applyBorder="0" applyAlignment="0" applyProtection="0"/>
    <xf numFmtId="172" fontId="21" fillId="0" borderId="7" applyNumberFormat="0" applyBorder="0" applyAlignment="0" applyProtection="0"/>
    <xf numFmtId="172" fontId="21" fillId="0" borderId="7" applyNumberFormat="0" applyBorder="0" applyAlignment="0" applyProtection="0"/>
    <xf numFmtId="172" fontId="21" fillId="0" borderId="7" applyNumberFormat="0" applyBorder="0" applyAlignment="0" applyProtection="0"/>
    <xf numFmtId="0" fontId="55" fillId="2" borderId="9" applyBorder="0">
      <alignment horizontal="center"/>
    </xf>
    <xf numFmtId="212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9" fontId="3" fillId="0" borderId="0" applyFont="0" applyFill="0" applyBorder="0" applyAlignment="0" applyProtection="0">
      <alignment vertical="top"/>
    </xf>
    <xf numFmtId="168" fontId="3" fillId="0" borderId="0" applyFont="0" applyFill="0" applyBorder="0" applyAlignment="0" applyProtection="0"/>
    <xf numFmtId="214" fontId="3" fillId="0" borderId="10" applyFont="0" applyFill="0" applyBorder="0" applyAlignment="0" applyProtection="0"/>
    <xf numFmtId="190" fontId="3" fillId="0" borderId="0" applyFont="0" applyFill="0" applyBorder="0" applyAlignment="0" applyProtection="0">
      <alignment vertical="top"/>
    </xf>
    <xf numFmtId="0" fontId="56" fillId="0" borderId="0" applyFont="0" applyFill="0" applyBorder="0" applyProtection="0"/>
    <xf numFmtId="0" fontId="4" fillId="0" borderId="11" applyNumberFormat="0" applyFont="0" applyBorder="0" applyAlignment="0">
      <protection locked="0"/>
    </xf>
    <xf numFmtId="0" fontId="54" fillId="0" borderId="0"/>
    <xf numFmtId="215" fontId="57" fillId="13" borderId="0" applyNumberFormat="0" applyFont="0" applyBorder="0" applyAlignment="0">
      <alignment horizontal="right"/>
    </xf>
    <xf numFmtId="216" fontId="58" fillId="13" borderId="10" applyFont="0">
      <alignment horizontal="right"/>
    </xf>
    <xf numFmtId="0" fontId="12" fillId="0" borderId="0" applyNumberFormat="0" applyFill="0" applyBorder="0" applyAlignment="0" applyProtection="0"/>
    <xf numFmtId="217" fontId="59" fillId="0" borderId="12"/>
    <xf numFmtId="212" fontId="3" fillId="0" borderId="0"/>
    <xf numFmtId="0" fontId="21" fillId="0" borderId="0" applyFill="0" applyBorder="0" applyProtection="0">
      <protection locked="0"/>
    </xf>
    <xf numFmtId="218" fontId="59" fillId="0" borderId="13" applyBorder="0"/>
    <xf numFmtId="0" fontId="60" fillId="0" borderId="0"/>
    <xf numFmtId="0" fontId="61" fillId="0" borderId="0" applyNumberFormat="0" applyFill="0" applyBorder="0" applyAlignment="0" applyProtection="0"/>
    <xf numFmtId="0" fontId="3" fillId="0" borderId="0">
      <alignment horizontal="left"/>
    </xf>
    <xf numFmtId="219" fontId="3" fillId="14" borderId="14"/>
    <xf numFmtId="0" fontId="11" fillId="0" borderId="0" applyNumberFormat="0" applyFont="0" applyAlignment="0"/>
    <xf numFmtId="0" fontId="62" fillId="0" borderId="0" applyFont="0" applyBorder="0" applyAlignment="0">
      <alignment horizontal="centerContinuous"/>
    </xf>
    <xf numFmtId="0" fontId="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15" applyNumberFormat="0" applyFill="0" applyBorder="0" applyAlignment="0" applyProtection="0"/>
    <xf numFmtId="0" fontId="13" fillId="0" borderId="15" applyNumberFormat="0" applyFill="0" applyBorder="0" applyAlignment="0" applyProtection="0"/>
    <xf numFmtId="0" fontId="17" fillId="0" borderId="15" applyNumberFormat="0" applyFill="0" applyBorder="0" applyAlignment="0" applyProtection="0"/>
    <xf numFmtId="0" fontId="12" fillId="0" borderId="15" applyNumberFormat="0" applyFill="0" applyAlignment="0" applyProtection="0"/>
    <xf numFmtId="0" fontId="65" fillId="0" borderId="16">
      <protection hidden="1"/>
    </xf>
    <xf numFmtId="0" fontId="22" fillId="15" borderId="16" applyNumberFormat="0" applyFont="0" applyBorder="0" applyAlignment="0" applyProtection="0">
      <protection hidden="1"/>
    </xf>
    <xf numFmtId="0" fontId="3" fillId="0" borderId="17" applyNumberFormat="0" applyFill="0" applyAlignment="0" applyProtection="0"/>
    <xf numFmtId="220" fontId="3" fillId="0" borderId="18" applyFont="0" applyFill="0" applyBorder="0"/>
    <xf numFmtId="38" fontId="4" fillId="16" borderId="0"/>
    <xf numFmtId="221" fontId="3" fillId="0" borderId="0">
      <alignment horizontal="center"/>
    </xf>
    <xf numFmtId="222" fontId="5" fillId="0" borderId="0" applyFont="0" applyFill="0" applyBorder="0" applyAlignment="0" applyProtection="0"/>
    <xf numFmtId="38" fontId="4" fillId="16" borderId="0"/>
    <xf numFmtId="221" fontId="3" fillId="0" borderId="0">
      <alignment horizontal="center"/>
    </xf>
    <xf numFmtId="221" fontId="3" fillId="0" borderId="0">
      <alignment horizontal="center"/>
    </xf>
    <xf numFmtId="38" fontId="4" fillId="16" borderId="0"/>
    <xf numFmtId="38" fontId="4" fillId="16" borderId="0"/>
    <xf numFmtId="38" fontId="4" fillId="16" borderId="0"/>
    <xf numFmtId="38" fontId="4" fillId="16" borderId="0"/>
    <xf numFmtId="175" fontId="20" fillId="17" borderId="0"/>
    <xf numFmtId="175" fontId="20" fillId="17" borderId="0"/>
    <xf numFmtId="175" fontId="20" fillId="17" borderId="0"/>
    <xf numFmtId="221" fontId="3" fillId="0" borderId="0">
      <alignment horizontal="center"/>
    </xf>
    <xf numFmtId="221" fontId="3" fillId="0" borderId="0">
      <alignment horizontal="center"/>
    </xf>
    <xf numFmtId="221" fontId="3" fillId="0" borderId="0">
      <alignment horizontal="center"/>
    </xf>
    <xf numFmtId="38" fontId="4" fillId="16" borderId="0"/>
    <xf numFmtId="38" fontId="4" fillId="16" borderId="0"/>
    <xf numFmtId="223" fontId="66" fillId="0" borderId="0" applyNumberFormat="0" applyFill="0" applyBorder="0" applyAlignment="0" applyProtection="0"/>
    <xf numFmtId="172" fontId="67" fillId="0" borderId="0" applyNumberFormat="0" applyBorder="0" applyAlignment="0" applyProtection="0"/>
    <xf numFmtId="224" fontId="68" fillId="0" borderId="0" applyFill="0" applyBorder="0" applyAlignment="0" applyProtection="0">
      <protection locked="0"/>
    </xf>
    <xf numFmtId="225" fontId="3" fillId="18" borderId="19" applyNumberFormat="0" applyBorder="0" applyAlignment="0">
      <alignment horizontal="centerContinuous" vertical="center"/>
      <protection hidden="1"/>
    </xf>
    <xf numFmtId="1" fontId="69" fillId="19" borderId="20" applyNumberFormat="0" applyBorder="0" applyAlignment="0">
      <alignment horizontal="center" vertical="top" wrapText="1"/>
      <protection hidden="1"/>
    </xf>
    <xf numFmtId="0" fontId="3" fillId="0" borderId="21" applyNumberFormat="0" applyFont="0" applyFill="0" applyAlignment="0"/>
    <xf numFmtId="0" fontId="3" fillId="1" borderId="0">
      <alignment horizontal="centerContinuous" vertical="center"/>
    </xf>
    <xf numFmtId="0" fontId="70" fillId="20" borderId="1">
      <alignment horizontal="left" vertical="center"/>
    </xf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5" fillId="17" borderId="0" applyNumberFormat="0" applyFill="0" applyBorder="0" applyAlignment="0" applyProtection="0">
      <protection locked="0"/>
    </xf>
    <xf numFmtId="0" fontId="73" fillId="0" borderId="0" applyNumberFormat="0" applyFill="0" applyBorder="0" applyAlignment="0"/>
    <xf numFmtId="226" fontId="3" fillId="0" borderId="0" applyNumberFormat="0" applyBorder="0" applyAlignment="0" applyProtection="0"/>
    <xf numFmtId="0" fontId="74" fillId="0" borderId="0" applyNumberFormat="0" applyFill="0" applyBorder="0" applyAlignment="0" applyProtection="0"/>
    <xf numFmtId="165" fontId="75" fillId="0" borderId="0">
      <alignment horizontal="right"/>
      <protection locked="0"/>
    </xf>
    <xf numFmtId="175" fontId="3" fillId="0" borderId="0" applyNumberFormat="0" applyFill="0" applyBorder="0" applyAlignment="0" applyProtection="0"/>
    <xf numFmtId="0" fontId="3" fillId="0" borderId="0"/>
    <xf numFmtId="0" fontId="76" fillId="0" borderId="22">
      <alignment horizontal="centerContinuous"/>
    </xf>
    <xf numFmtId="0" fontId="77" fillId="0" borderId="0" applyAlignment="0"/>
    <xf numFmtId="175" fontId="77" fillId="0" borderId="0"/>
    <xf numFmtId="0" fontId="77" fillId="0" borderId="22" applyAlignment="0"/>
    <xf numFmtId="0" fontId="78" fillId="0" borderId="23" applyNumberFormat="0" applyFill="0" applyAlignment="0" applyProtection="0"/>
    <xf numFmtId="0" fontId="14" fillId="17" borderId="12" applyNumberFormat="0" applyFill="0" applyBorder="0" applyAlignment="0" applyProtection="0">
      <protection locked="0"/>
    </xf>
    <xf numFmtId="213" fontId="3" fillId="0" borderId="0" applyFont="0" applyFill="0" applyBorder="0" applyAlignment="0" applyProtection="0"/>
    <xf numFmtId="0" fontId="68" fillId="0" borderId="24" applyNumberFormat="0" applyFont="0" applyFill="0" applyAlignment="0" applyProtection="0"/>
    <xf numFmtId="0" fontId="79" fillId="0" borderId="25" applyNumberFormat="0" applyFont="0" applyFill="0" applyAlignment="0" applyProtection="0">
      <alignment horizontal="centerContinuous"/>
    </xf>
    <xf numFmtId="0" fontId="12" fillId="0" borderId="26" applyNumberFormat="0" applyFont="0" applyFill="0" applyAlignment="0" applyProtection="0"/>
    <xf numFmtId="227" fontId="80" fillId="0" borderId="0" applyFont="0" applyFill="0" applyBorder="0" applyAlignment="0" applyProtection="0"/>
    <xf numFmtId="0" fontId="25" fillId="0" borderId="0">
      <alignment horizontal="right"/>
    </xf>
    <xf numFmtId="228" fontId="3" fillId="0" borderId="0" applyFont="0" applyFill="0" applyBorder="0" applyAlignment="0" applyProtection="0"/>
    <xf numFmtId="2" fontId="12" fillId="21" borderId="0" applyNumberFormat="0" applyFont="0" applyBorder="0" applyAlignment="0" applyProtection="0"/>
    <xf numFmtId="0" fontId="3" fillId="0" borderId="0" applyFill="0" applyBorder="0" applyAlignment="0"/>
    <xf numFmtId="0" fontId="3" fillId="0" borderId="0" applyFill="0" applyBorder="0" applyAlignment="0"/>
    <xf numFmtId="0" fontId="81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189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0" fontId="82" fillId="22" borderId="0" applyNumberFormat="0" applyFont="0" applyBorder="0" applyAlignment="0">
      <alignment horizontal="center"/>
    </xf>
    <xf numFmtId="224" fontId="68" fillId="0" borderId="0" applyFont="0" applyFill="0" applyBorder="0" applyAlignment="0" applyProtection="0">
      <protection locked="0"/>
    </xf>
    <xf numFmtId="229" fontId="83" fillId="2" borderId="0" applyBorder="0" applyProtection="0">
      <alignment horizontal="left" vertical="center"/>
    </xf>
    <xf numFmtId="37" fontId="59" fillId="0" borderId="0" applyNumberFormat="0" applyFont="0" applyFill="0" applyAlignment="0" applyProtection="0"/>
    <xf numFmtId="0" fontId="12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3" borderId="27" applyFont="0" applyFill="0" applyBorder="0"/>
    <xf numFmtId="0" fontId="12" fillId="0" borderId="16"/>
    <xf numFmtId="0" fontId="85" fillId="24" borderId="0">
      <alignment horizontal="right"/>
    </xf>
    <xf numFmtId="0" fontId="56" fillId="0" borderId="23">
      <alignment horizontal="right"/>
    </xf>
    <xf numFmtId="0" fontId="4" fillId="0" borderId="23" applyNumberFormat="0" applyFill="0" applyProtection="0">
      <alignment horizontal="center" wrapText="1"/>
    </xf>
    <xf numFmtId="0" fontId="86" fillId="0" borderId="0">
      <alignment horizontal="center" wrapText="1"/>
      <protection hidden="1"/>
    </xf>
    <xf numFmtId="0" fontId="3" fillId="25" borderId="24" applyNumberFormat="0" applyProtection="0">
      <alignment horizontal="center" vertical="center" wrapText="1"/>
    </xf>
    <xf numFmtId="0" fontId="3" fillId="25" borderId="0" applyNumberFormat="0" applyBorder="0" applyProtection="0">
      <alignment horizontal="centerContinuous" vertical="center"/>
    </xf>
    <xf numFmtId="0" fontId="3" fillId="25" borderId="24" applyNumberFormat="0" applyProtection="0">
      <alignment horizontal="center" vertical="center" wrapText="1"/>
    </xf>
    <xf numFmtId="0" fontId="3" fillId="0" borderId="28" applyNumberFormat="0" applyFont="0" applyFill="0" applyAlignment="0" applyProtection="0">
      <alignment horizontal="left"/>
    </xf>
    <xf numFmtId="0" fontId="13" fillId="0" borderId="29">
      <alignment horizontal="center"/>
    </xf>
    <xf numFmtId="180" fontId="13" fillId="0" borderId="0" applyBorder="0">
      <alignment horizontal="right"/>
    </xf>
    <xf numFmtId="180" fontId="13" fillId="0" borderId="24" applyAlignment="0">
      <alignment horizontal="right"/>
    </xf>
    <xf numFmtId="230" fontId="87" fillId="0" borderId="0"/>
    <xf numFmtId="230" fontId="87" fillId="0" borderId="0"/>
    <xf numFmtId="230" fontId="87" fillId="0" borderId="0"/>
    <xf numFmtId="230" fontId="87" fillId="0" borderId="0"/>
    <xf numFmtId="230" fontId="87" fillId="0" borderId="0"/>
    <xf numFmtId="230" fontId="87" fillId="0" borderId="0"/>
    <xf numFmtId="230" fontId="87" fillId="0" borderId="0"/>
    <xf numFmtId="230" fontId="87" fillId="0" borderId="0"/>
    <xf numFmtId="231" fontId="25" fillId="0" borderId="0"/>
    <xf numFmtId="168" fontId="88" fillId="0" borderId="0" applyFont="0" applyBorder="0">
      <alignment horizontal="right"/>
    </xf>
    <xf numFmtId="38" fontId="86" fillId="0" borderId="0" applyFont="0" applyFill="0" applyBorder="0" applyAlignment="0" applyProtection="0"/>
    <xf numFmtId="0" fontId="3" fillId="0" borderId="0" applyFont="0" applyFill="0" applyBorder="0" applyAlignment="0" applyProtection="0"/>
    <xf numFmtId="172" fontId="25" fillId="0" borderId="0" applyFont="0" applyFill="0" applyBorder="0" applyProtection="0">
      <alignment horizontal="right"/>
    </xf>
    <xf numFmtId="173" fontId="3" fillId="0" borderId="0" applyFont="0" applyFill="0" applyBorder="0" applyAlignment="0" applyProtection="0">
      <alignment horizontal="right"/>
    </xf>
    <xf numFmtId="232" fontId="3" fillId="0" borderId="0" applyFont="0" applyFill="0" applyBorder="0" applyAlignment="0" applyProtection="0"/>
    <xf numFmtId="173" fontId="89" fillId="0" borderId="0" applyFont="0" applyFill="0" applyBorder="0" applyAlignment="0" applyProtection="0">
      <alignment horizontal="right"/>
    </xf>
    <xf numFmtId="233" fontId="3" fillId="0" borderId="0" applyFont="0" applyFill="0" applyBorder="0" applyAlignment="0" applyProtection="0">
      <alignment horizontal="right"/>
    </xf>
    <xf numFmtId="234" fontId="3" fillId="0" borderId="0" applyFont="0" applyFill="0" applyBorder="0" applyAlignment="0" applyProtection="0"/>
    <xf numFmtId="233" fontId="89" fillId="0" borderId="0" applyFont="0" applyFill="0" applyBorder="0" applyAlignment="0" applyProtection="0">
      <alignment horizontal="right"/>
    </xf>
    <xf numFmtId="16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37" fontId="3" fillId="0" borderId="0" applyFont="0" applyFill="0" applyBorder="0" applyAlignment="0" applyProtection="0"/>
    <xf numFmtId="0" fontId="90" fillId="0" borderId="0"/>
    <xf numFmtId="37" fontId="3" fillId="0" borderId="0" applyFont="0" applyFill="0" applyBorder="0" applyAlignment="0" applyProtection="0"/>
    <xf numFmtId="235" fontId="3" fillId="0" borderId="0" applyFont="0" applyFill="0" applyBorder="0" applyAlignment="0" applyProtection="0">
      <alignment horizontal="right"/>
    </xf>
    <xf numFmtId="172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236" fontId="3" fillId="0" borderId="0" applyFont="0" applyFill="0" applyBorder="0" applyAlignment="0" applyProtection="0"/>
    <xf numFmtId="237" fontId="3" fillId="0" borderId="0" applyFont="0" applyFill="0" applyBorder="0" applyAlignment="0" applyProtection="0"/>
    <xf numFmtId="238" fontId="3" fillId="0" borderId="0" applyFont="0" applyFill="0" applyBorder="0" applyAlignment="0" applyProtection="0"/>
    <xf numFmtId="239" fontId="20" fillId="0" borderId="0"/>
    <xf numFmtId="240" fontId="20" fillId="0" borderId="0"/>
    <xf numFmtId="0" fontId="91" fillId="0" borderId="0"/>
    <xf numFmtId="0" fontId="67" fillId="26" borderId="30"/>
    <xf numFmtId="0" fontId="92" fillId="27" borderId="0">
      <alignment horizontal="center" vertical="center" wrapText="1"/>
    </xf>
    <xf numFmtId="0" fontId="93" fillId="0" borderId="0" applyNumberFormat="0" applyFill="0" applyBorder="0">
      <alignment horizontal="right"/>
    </xf>
    <xf numFmtId="241" fontId="3" fillId="0" borderId="0" applyFont="0" applyFill="0" applyBorder="0" applyAlignment="0" applyProtection="0"/>
    <xf numFmtId="3" fontId="3" fillId="0" borderId="31" applyNumberFormat="0" applyAlignment="0">
      <alignment vertical="center"/>
    </xf>
    <xf numFmtId="0" fontId="94" fillId="0" borderId="15">
      <alignment horizontal="left"/>
    </xf>
    <xf numFmtId="242" fontId="63" fillId="0" borderId="0" applyFill="0" applyBorder="0">
      <alignment horizontal="right"/>
      <protection locked="0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95" fillId="0" borderId="32">
      <protection locked="0"/>
    </xf>
    <xf numFmtId="243" fontId="3" fillId="0" borderId="0" applyFont="0" applyFill="0" applyBorder="0" applyAlignment="0" applyProtection="0">
      <alignment horizontal="right"/>
    </xf>
    <xf numFmtId="171" fontId="3" fillId="0" borderId="0" applyFont="0" applyFill="0" applyBorder="0" applyAlignment="0" applyProtection="0">
      <alignment horizontal="right"/>
    </xf>
    <xf numFmtId="244" fontId="3" fillId="0" borderId="0" applyFont="0" applyFill="0" applyBorder="0" applyAlignment="0" applyProtection="0"/>
    <xf numFmtId="171" fontId="89" fillId="0" borderId="0" applyFont="0" applyFill="0" applyBorder="0" applyAlignment="0" applyProtection="0">
      <alignment horizontal="right"/>
    </xf>
    <xf numFmtId="0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96" fillId="0" borderId="0" applyFill="0" applyBorder="0" applyProtection="0"/>
    <xf numFmtId="0" fontId="3" fillId="2" borderId="0" applyFont="0" applyBorder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97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7" fillId="0" borderId="0"/>
    <xf numFmtId="0" fontId="9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97" fillId="0" borderId="0"/>
    <xf numFmtId="246" fontId="97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15" fontId="5" fillId="0" borderId="0" applyFont="0" applyFill="0" applyBorder="0" applyAlignment="0" applyProtection="0"/>
    <xf numFmtId="15" fontId="5" fillId="0" borderId="0" applyFont="0" applyFill="0" applyBorder="0" applyAlignment="0" applyProtection="0"/>
    <xf numFmtId="15" fontId="5" fillId="0" borderId="0" applyFont="0" applyFill="0" applyBorder="0" applyAlignment="0" applyProtection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246" fontId="3" fillId="0" borderId="0"/>
    <xf numFmtId="0" fontId="98" fillId="28" borderId="0">
      <alignment horizontal="center" vertical="center" textRotation="90"/>
    </xf>
    <xf numFmtId="247" fontId="3" fillId="0" borderId="0" applyFont="0" applyFill="0" applyBorder="0" applyAlignment="0" applyProtection="0"/>
    <xf numFmtId="196" fontId="89" fillId="0" borderId="0" applyNumberFormat="0">
      <alignment horizontal="right"/>
    </xf>
    <xf numFmtId="219" fontId="99" fillId="0" borderId="11">
      <protection locked="0"/>
    </xf>
    <xf numFmtId="14" fontId="3" fillId="0" borderId="0"/>
    <xf numFmtId="17" fontId="13" fillId="0" borderId="0" applyFill="0" applyBorder="0">
      <alignment horizontal="right"/>
    </xf>
    <xf numFmtId="248" fontId="3" fillId="0" borderId="0" applyFont="0" applyFill="0" applyBorder="0" applyAlignment="0" applyProtection="0"/>
    <xf numFmtId="249" fontId="3" fillId="0" borderId="0" applyFont="0" applyFill="0" applyBorder="0" applyAlignment="0" applyProtection="0"/>
    <xf numFmtId="248" fontId="89" fillId="0" borderId="0" applyFont="0" applyFill="0" applyBorder="0" applyAlignment="0" applyProtection="0"/>
    <xf numFmtId="14" fontId="3" fillId="0" borderId="0" applyFill="0" applyBorder="0" applyAlignment="0"/>
    <xf numFmtId="15" fontId="20" fillId="0" borderId="0" applyFont="0" applyFill="0" applyBorder="0" applyAlignment="0" applyProtection="0"/>
    <xf numFmtId="17" fontId="20" fillId="0" borderId="0" applyFont="0" applyFill="0" applyBorder="0" applyAlignment="0" applyProtection="0"/>
    <xf numFmtId="250" fontId="100" fillId="0" borderId="0" applyFill="0" applyBorder="0" applyProtection="0"/>
    <xf numFmtId="14" fontId="100" fillId="0" borderId="0" applyFill="0" applyBorder="0" applyProtection="0"/>
    <xf numFmtId="0" fontId="63" fillId="0" borderId="0" applyNumberFormat="0" applyFill="0" applyBorder="0" applyAlignment="0" applyProtection="0"/>
    <xf numFmtId="14" fontId="101" fillId="0" borderId="0">
      <alignment horizontal="right"/>
      <protection locked="0"/>
    </xf>
    <xf numFmtId="14" fontId="102" fillId="0" borderId="0" applyFont="0" applyFill="0" applyBorder="0" applyAlignment="0" applyProtection="0">
      <alignment horizontal="center"/>
    </xf>
    <xf numFmtId="14" fontId="3" fillId="0" borderId="0" applyFont="0" applyFill="0" applyBorder="0" applyAlignment="0" applyProtection="0"/>
    <xf numFmtId="251" fontId="102" fillId="0" borderId="0" applyFont="0" applyFill="0" applyBorder="0" applyAlignment="0" applyProtection="0">
      <alignment horizontal="center"/>
    </xf>
    <xf numFmtId="0" fontId="12" fillId="0" borderId="0" applyFill="0" applyBorder="0" applyAlignment="0" applyProtection="0"/>
    <xf numFmtId="9" fontId="3" fillId="0" borderId="0" applyNumberFormat="0" applyFill="0" applyBorder="0" applyAlignment="0" applyProtection="0"/>
    <xf numFmtId="0" fontId="3" fillId="0" borderId="0" applyFont="0" applyFill="0" applyBorder="0" applyAlignment="0" applyProtection="0"/>
    <xf numFmtId="252" fontId="3" fillId="0" borderId="0" applyFont="0" applyFill="0" applyBorder="0" applyAlignment="0" applyProtection="0"/>
    <xf numFmtId="0" fontId="103" fillId="0" borderId="0">
      <protection locked="0"/>
    </xf>
    <xf numFmtId="174" fontId="68" fillId="0" borderId="0" applyFont="0" applyFill="0" applyBorder="0" applyAlignment="0" applyProtection="0">
      <alignment horizontal="right"/>
    </xf>
    <xf numFmtId="174" fontId="68" fillId="0" borderId="0"/>
    <xf numFmtId="174" fontId="104" fillId="0" borderId="0">
      <protection locked="0"/>
    </xf>
    <xf numFmtId="165" fontId="68" fillId="0" borderId="0"/>
    <xf numFmtId="164" fontId="68" fillId="0" borderId="0" applyFont="0" applyFill="0" applyBorder="0" applyAlignment="0" applyProtection="0"/>
    <xf numFmtId="253" fontId="3" fillId="0" borderId="33" applyNumberFormat="0" applyFont="0" applyFill="0" applyAlignment="0" applyProtection="0"/>
    <xf numFmtId="167" fontId="105" fillId="0" borderId="0" applyFill="0" applyBorder="0" applyAlignment="0" applyProtection="0"/>
    <xf numFmtId="1" fontId="68" fillId="0" borderId="0"/>
    <xf numFmtId="0" fontId="3" fillId="1" borderId="0" applyNumberFormat="0" applyBorder="0" applyAlignment="0" applyProtection="0"/>
    <xf numFmtId="254" fontId="22" fillId="0" borderId="0" applyFont="0" applyFill="0" applyBorder="0" applyAlignment="0" applyProtection="0"/>
    <xf numFmtId="254" fontId="22" fillId="0" borderId="0" applyFont="0" applyFill="0" applyBorder="0" applyAlignment="0" applyProtection="0"/>
    <xf numFmtId="255" fontId="22" fillId="0" borderId="0" applyFont="0" applyFill="0" applyBorder="0" applyAlignment="0" applyProtection="0"/>
    <xf numFmtId="254" fontId="22" fillId="0" borderId="0" applyFont="0" applyFill="0" applyBorder="0" applyAlignment="0" applyProtection="0"/>
    <xf numFmtId="254" fontId="22" fillId="0" borderId="0" applyFont="0" applyFill="0" applyBorder="0" applyAlignment="0" applyProtection="0"/>
    <xf numFmtId="255" fontId="22" fillId="0" borderId="0" applyFont="0" applyFill="0" applyBorder="0" applyAlignment="0" applyProtection="0"/>
    <xf numFmtId="255" fontId="22" fillId="0" borderId="0" applyFont="0" applyFill="0" applyBorder="0" applyAlignment="0" applyProtection="0"/>
    <xf numFmtId="189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256" fontId="47" fillId="0" borderId="0" applyFont="0" applyFill="0" applyBorder="0" applyAlignment="0" applyProtection="0"/>
    <xf numFmtId="257" fontId="47" fillId="0" borderId="0" applyFont="0" applyFill="0" applyBorder="0" applyAlignment="0" applyProtection="0"/>
    <xf numFmtId="258" fontId="86" fillId="0" borderId="0">
      <protection locked="0"/>
    </xf>
    <xf numFmtId="258" fontId="86" fillId="0" borderId="0">
      <protection locked="0"/>
    </xf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106" fillId="0" borderId="0" applyNumberFormat="0" applyFont="0" applyFill="0" applyBorder="0" applyAlignment="0">
      <protection locked="0"/>
    </xf>
    <xf numFmtId="166" fontId="68" fillId="0" borderId="0" applyFont="0" applyFill="0" applyBorder="0" applyAlignment="0" applyProtection="0">
      <alignment horizontal="right"/>
    </xf>
    <xf numFmtId="259" fontId="107" fillId="0" borderId="0"/>
    <xf numFmtId="260" fontId="25" fillId="0" borderId="0" applyFont="0" applyFill="0" applyBorder="0" applyProtection="0">
      <alignment horizontal="left"/>
      <protection locked="0"/>
    </xf>
    <xf numFmtId="226" fontId="25" fillId="0" borderId="0" applyFont="0" applyFill="0" applyBorder="0" applyProtection="0">
      <alignment horizontal="left"/>
      <protection locked="0"/>
    </xf>
    <xf numFmtId="180" fontId="108" fillId="0" borderId="0"/>
    <xf numFmtId="0" fontId="109" fillId="0" borderId="12">
      <alignment horizontal="center"/>
    </xf>
    <xf numFmtId="261" fontId="3" fillId="0" borderId="0" applyFont="0" applyFill="0" applyBorder="0" applyAlignment="0" applyProtection="0">
      <protection locked="0"/>
    </xf>
    <xf numFmtId="262" fontId="12" fillId="29" borderId="8" applyNumberFormat="0" applyFont="0" applyBorder="0" applyAlignment="0" applyProtection="0">
      <alignment horizontal="right"/>
    </xf>
    <xf numFmtId="0" fontId="44" fillId="0" borderId="0" applyFill="0" applyBorder="0" applyAlignment="0" applyProtection="0"/>
    <xf numFmtId="216" fontId="3" fillId="0" borderId="0">
      <alignment horizontal="right" vertical="top"/>
    </xf>
    <xf numFmtId="226" fontId="3" fillId="0" borderId="0">
      <alignment horizontal="right" vertical="top"/>
    </xf>
    <xf numFmtId="226" fontId="3" fillId="0" borderId="0">
      <alignment horizontal="right" vertical="top"/>
    </xf>
    <xf numFmtId="0" fontId="49" fillId="0" borderId="0" applyFill="0" applyBorder="0">
      <alignment horizontal="right" vertical="top"/>
    </xf>
    <xf numFmtId="260" fontId="3" fillId="0" borderId="0" applyFill="0" applyBorder="0">
      <alignment horizontal="right" vertical="top"/>
    </xf>
    <xf numFmtId="0" fontId="49" fillId="0" borderId="0" applyFill="0" applyBorder="0">
      <alignment horizontal="right" vertical="top"/>
    </xf>
    <xf numFmtId="0" fontId="49" fillId="0" borderId="0" applyFill="0" applyBorder="0">
      <alignment horizontal="right" vertical="top"/>
    </xf>
    <xf numFmtId="0" fontId="110" fillId="0" borderId="0">
      <alignment horizontal="center" wrapText="1"/>
    </xf>
    <xf numFmtId="263" fontId="111" fillId="0" borderId="0" applyFill="0" applyBorder="0">
      <alignment vertical="top"/>
    </xf>
    <xf numFmtId="263" fontId="99" fillId="0" borderId="0" applyFill="0" applyBorder="0" applyProtection="0">
      <alignment vertical="top"/>
    </xf>
    <xf numFmtId="263" fontId="112" fillId="0" borderId="0">
      <alignment vertical="top"/>
    </xf>
    <xf numFmtId="189" fontId="49" fillId="0" borderId="0" applyFill="0" applyBorder="0" applyAlignment="0" applyProtection="0">
      <alignment horizontal="right" vertical="top"/>
    </xf>
    <xf numFmtId="263" fontId="113" fillId="0" borderId="0"/>
    <xf numFmtId="0" fontId="49" fillId="0" borderId="0" applyFill="0" applyBorder="0">
      <alignment horizontal="left" vertical="top"/>
    </xf>
    <xf numFmtId="264" fontId="63" fillId="30" borderId="20">
      <alignment horizontal="left"/>
    </xf>
    <xf numFmtId="1" fontId="114" fillId="31" borderId="34" applyNumberFormat="0" applyBorder="0" applyAlignment="0">
      <alignment horizontal="centerContinuous" vertical="center"/>
      <protection locked="0"/>
    </xf>
    <xf numFmtId="222" fontId="3" fillId="0" borderId="0"/>
    <xf numFmtId="265" fontId="86" fillId="0" borderId="0">
      <protection locked="0"/>
    </xf>
    <xf numFmtId="0" fontId="86" fillId="0" borderId="0">
      <protection locked="0"/>
    </xf>
    <xf numFmtId="224" fontId="3" fillId="0" borderId="0">
      <protection locked="0"/>
    </xf>
    <xf numFmtId="0" fontId="96" fillId="0" borderId="0" applyFill="0" applyBorder="0" applyProtection="0"/>
    <xf numFmtId="3" fontId="3" fillId="0" borderId="0">
      <alignment horizontal="right"/>
    </xf>
    <xf numFmtId="0" fontId="115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266" fontId="4" fillId="32" borderId="0"/>
    <xf numFmtId="0" fontId="116" fillId="0" borderId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1" fontId="12" fillId="0" borderId="0" applyNumberFormat="0" applyBorder="0" applyAlignment="0" applyProtection="0"/>
    <xf numFmtId="231" fontId="12" fillId="17" borderId="11" applyFont="0" applyBorder="0" applyAlignment="0" applyProtection="0">
      <alignment vertical="top"/>
    </xf>
    <xf numFmtId="267" fontId="119" fillId="0" borderId="0" applyBorder="0" applyProtection="0"/>
    <xf numFmtId="0" fontId="99" fillId="0" borderId="23" applyProtection="0">
      <alignment horizontal="center"/>
    </xf>
    <xf numFmtId="37" fontId="3" fillId="6" borderId="11" applyFont="0" applyFill="0" applyBorder="0" applyAlignment="0" applyProtection="0"/>
    <xf numFmtId="37" fontId="3" fillId="6" borderId="11" applyFont="0" applyFill="0" applyBorder="0" applyAlignment="0" applyProtection="0"/>
    <xf numFmtId="268" fontId="120" fillId="0" borderId="0">
      <alignment vertical="center"/>
    </xf>
    <xf numFmtId="231" fontId="68" fillId="0" borderId="0" applyFill="0" applyBorder="0" applyAlignment="0" applyProtection="0">
      <protection locked="0"/>
    </xf>
    <xf numFmtId="0" fontId="121" fillId="0" borderId="0"/>
    <xf numFmtId="0" fontId="122" fillId="0" borderId="0"/>
    <xf numFmtId="269" fontId="12" fillId="0" borderId="0">
      <alignment horizontal="center" vertical="center"/>
    </xf>
    <xf numFmtId="3" fontId="123" fillId="17" borderId="0" applyFill="0" applyBorder="0" applyProtection="0">
      <alignment horizontal="center"/>
    </xf>
    <xf numFmtId="0" fontId="123" fillId="17" borderId="0" applyFill="0" applyBorder="0" applyProtection="0">
      <alignment horizontal="right"/>
    </xf>
    <xf numFmtId="4" fontId="123" fillId="17" borderId="23" applyFill="0" applyBorder="0" applyProtection="0">
      <alignment horizontal="center"/>
    </xf>
    <xf numFmtId="38" fontId="12" fillId="2" borderId="0" applyNumberFormat="0" applyBorder="0" applyAlignment="0" applyProtection="0"/>
    <xf numFmtId="10" fontId="124" fillId="0" borderId="0"/>
    <xf numFmtId="221" fontId="125" fillId="0" borderId="0" applyFill="0" applyBorder="0" applyAlignment="0" applyProtection="0"/>
    <xf numFmtId="221" fontId="126" fillId="0" borderId="0" applyAlignment="0">
      <alignment horizontal="left"/>
      <protection locked="0"/>
    </xf>
    <xf numFmtId="0" fontId="3" fillId="0" borderId="35">
      <alignment vertical="center"/>
    </xf>
    <xf numFmtId="0" fontId="4" fillId="0" borderId="0" applyBorder="0">
      <alignment horizontal="left"/>
    </xf>
    <xf numFmtId="49" fontId="118" fillId="0" borderId="0">
      <alignment horizontal="right"/>
    </xf>
    <xf numFmtId="49" fontId="127" fillId="0" borderId="0">
      <alignment horizontal="right"/>
    </xf>
    <xf numFmtId="268" fontId="128" fillId="0" borderId="0">
      <alignment vertical="center"/>
    </xf>
    <xf numFmtId="270" fontId="3" fillId="0" borderId="0" applyFont="0" applyFill="0" applyBorder="0" applyAlignment="0" applyProtection="0">
      <alignment horizontal="right"/>
    </xf>
    <xf numFmtId="180" fontId="11" fillId="34" borderId="36">
      <alignment horizontal="centerContinuous"/>
    </xf>
    <xf numFmtId="0" fontId="78" fillId="0" borderId="0" applyAlignment="0" applyProtection="0"/>
    <xf numFmtId="0" fontId="129" fillId="0" borderId="0" applyAlignment="0" applyProtection="0"/>
    <xf numFmtId="0" fontId="130" fillId="0" borderId="0" applyAlignment="0" applyProtection="0"/>
    <xf numFmtId="0" fontId="63" fillId="0" borderId="0"/>
    <xf numFmtId="0" fontId="14" fillId="0" borderId="0" applyFill="0" applyBorder="0" applyProtection="0">
      <alignment horizontal="right"/>
    </xf>
    <xf numFmtId="0" fontId="131" fillId="14" borderId="37"/>
    <xf numFmtId="0" fontId="132" fillId="35" borderId="0">
      <alignment horizontal="center"/>
    </xf>
    <xf numFmtId="0" fontId="133" fillId="0" borderId="38" applyNumberFormat="0" applyAlignment="0" applyProtection="0">
      <alignment horizontal="left" vertical="center"/>
    </xf>
    <xf numFmtId="0" fontId="133" fillId="0" borderId="10">
      <alignment horizontal="left" vertical="center"/>
    </xf>
    <xf numFmtId="0" fontId="134" fillId="0" borderId="0">
      <alignment horizontal="center"/>
    </xf>
    <xf numFmtId="0" fontId="134" fillId="0" borderId="0">
      <alignment horizontal="center"/>
    </xf>
    <xf numFmtId="0" fontId="13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6" fillId="0" borderId="0"/>
    <xf numFmtId="0" fontId="11" fillId="0" borderId="0">
      <alignment horizontal="left"/>
    </xf>
    <xf numFmtId="0" fontId="35" fillId="0" borderId="10" applyNumberFormat="0" applyFill="0" applyProtection="0">
      <alignment horizontal="center" vertical="center" wrapText="1"/>
    </xf>
    <xf numFmtId="0" fontId="33" fillId="0" borderId="0"/>
    <xf numFmtId="0" fontId="3" fillId="36" borderId="0" applyNumberFormat="0" applyBorder="0" applyAlignment="0" applyProtection="0"/>
    <xf numFmtId="271" fontId="137" fillId="0" borderId="39" applyNumberFormat="0" applyFont="0" applyBorder="0" applyAlignment="0" applyProtection="0">
      <protection locked="0"/>
    </xf>
    <xf numFmtId="272" fontId="3" fillId="0" borderId="0" applyFont="0" applyFill="0" applyBorder="0" applyAlignment="0"/>
    <xf numFmtId="0" fontId="96" fillId="0" borderId="0"/>
    <xf numFmtId="0" fontId="3" fillId="0" borderId="0" applyNumberFormat="0" applyFill="0" applyBorder="0" applyAlignment="0" applyProtection="0"/>
    <xf numFmtId="0" fontId="138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271" fontId="139" fillId="0" borderId="0" applyNumberFormat="0" applyFill="0" applyBorder="0" applyAlignment="0"/>
    <xf numFmtId="223" fontId="5" fillId="0" borderId="0" applyNumberFormat="0" applyFill="0" applyBorder="0" applyAlignment="0" applyProtection="0"/>
    <xf numFmtId="0" fontId="90" fillId="0" borderId="0"/>
    <xf numFmtId="231" fontId="68" fillId="0" borderId="0" applyFill="0" applyBorder="0" applyAlignment="0" applyProtection="0">
      <alignment horizontal="right"/>
      <protection locked="0"/>
    </xf>
    <xf numFmtId="180" fontId="140" fillId="0" borderId="39" applyNumberFormat="0" applyFill="0" applyBorder="0" applyAlignment="0">
      <alignment horizontal="right"/>
      <protection locked="0"/>
    </xf>
    <xf numFmtId="271" fontId="141" fillId="0" borderId="0" applyNumberFormat="0" applyFill="0" applyBorder="0" applyAlignment="0">
      <protection locked="0"/>
    </xf>
    <xf numFmtId="10" fontId="12" fillId="37" borderId="11" applyNumberFormat="0" applyBorder="0" applyAlignment="0" applyProtection="0"/>
    <xf numFmtId="0" fontId="86" fillId="38" borderId="0" applyNumberFormat="0" applyFont="0" applyBorder="0" applyAlignment="0" applyProtection="0"/>
    <xf numFmtId="15" fontId="67" fillId="26" borderId="40">
      <alignment horizontal="right"/>
    </xf>
    <xf numFmtId="0" fontId="3" fillId="0" borderId="0" applyNumberFormat="0" applyFill="0" applyBorder="0" applyAlignment="0" applyProtection="0"/>
    <xf numFmtId="273" fontId="67" fillId="26" borderId="40">
      <alignment horizontal="right"/>
    </xf>
    <xf numFmtId="222" fontId="142" fillId="39" borderId="15"/>
    <xf numFmtId="0" fontId="67" fillId="26" borderId="40">
      <alignment horizontal="right"/>
    </xf>
    <xf numFmtId="251" fontId="67" fillId="26" borderId="40">
      <alignment horizontal="right"/>
    </xf>
    <xf numFmtId="274" fontId="143" fillId="0" borderId="0" applyFill="0" applyBorder="0" applyProtection="0"/>
    <xf numFmtId="275" fontId="143" fillId="0" borderId="0" applyFill="0" applyBorder="0" applyProtection="0"/>
    <xf numFmtId="276" fontId="143" fillId="0" borderId="0" applyFill="0" applyBorder="0" applyProtection="0"/>
    <xf numFmtId="172" fontId="75" fillId="0" borderId="0" applyFill="0" applyBorder="0" applyAlignment="0" applyProtection="0"/>
    <xf numFmtId="175" fontId="12" fillId="37" borderId="23" applyNumberFormat="0" applyFont="0" applyAlignment="0" applyProtection="0">
      <alignment horizontal="center"/>
      <protection locked="0"/>
    </xf>
    <xf numFmtId="0" fontId="5" fillId="0" borderId="0" applyNumberFormat="0" applyFill="0" applyBorder="0" applyAlignment="0">
      <protection locked="0"/>
    </xf>
    <xf numFmtId="0" fontId="5" fillId="0" borderId="0" applyNumberFormat="0" applyBorder="0" applyAlignment="0" applyProtection="0"/>
    <xf numFmtId="37" fontId="5" fillId="0" borderId="0" applyNumberFormat="0" applyFill="0" applyBorder="0" applyAlignment="0" applyProtection="0"/>
    <xf numFmtId="0" fontId="144" fillId="40" borderId="41"/>
    <xf numFmtId="277" fontId="63" fillId="0" borderId="0" applyFill="0" applyBorder="0">
      <alignment horizontal="right"/>
      <protection locked="0"/>
    </xf>
    <xf numFmtId="0" fontId="18" fillId="7" borderId="42">
      <alignment horizontal="left" vertical="center" wrapText="1"/>
    </xf>
    <xf numFmtId="0" fontId="145" fillId="0" borderId="0" applyNumberFormat="0" applyFill="0" applyBorder="0" applyAlignment="0" applyProtection="0">
      <alignment vertical="top"/>
      <protection locked="0"/>
    </xf>
    <xf numFmtId="278" fontId="12" fillId="0" borderId="0" applyFont="0" applyFill="0" applyBorder="0" applyAlignment="0" applyProtection="0"/>
    <xf numFmtId="279" fontId="12" fillId="0" borderId="0" applyFont="0" applyFill="0" applyBorder="0" applyAlignment="0" applyProtection="0"/>
    <xf numFmtId="0" fontId="146" fillId="0" borderId="0" applyNumberFormat="0" applyFill="0" applyBorder="0" applyAlignment="0" applyProtection="0">
      <alignment vertical="top"/>
      <protection locked="0"/>
    </xf>
    <xf numFmtId="38" fontId="147" fillId="0" borderId="0"/>
    <xf numFmtId="38" fontId="148" fillId="0" borderId="0"/>
    <xf numFmtId="38" fontId="149" fillId="0" borderId="0"/>
    <xf numFmtId="38" fontId="150" fillId="0" borderId="0"/>
    <xf numFmtId="0" fontId="151" fillId="0" borderId="0"/>
    <xf numFmtId="0" fontId="151" fillId="0" borderId="0"/>
    <xf numFmtId="280" fontId="68" fillId="0" borderId="0">
      <alignment horizontal="left"/>
    </xf>
    <xf numFmtId="3" fontId="152" fillId="0" borderId="43" applyFill="0" applyBorder="0">
      <protection locked="0"/>
    </xf>
    <xf numFmtId="49" fontId="129" fillId="0" borderId="0">
      <alignment horizontal="left"/>
    </xf>
    <xf numFmtId="49" fontId="153" fillId="0" borderId="0">
      <alignment horizontal="left"/>
    </xf>
    <xf numFmtId="49" fontId="154" fillId="0" borderId="0">
      <alignment horizontal="left"/>
    </xf>
    <xf numFmtId="172" fontId="25" fillId="0" borderId="0" applyNumberFormat="0" applyAlignment="0">
      <alignment horizontal="left"/>
    </xf>
    <xf numFmtId="0" fontId="146" fillId="0" borderId="0" applyNumberFormat="0" applyFill="0" applyBorder="0" applyAlignment="0" applyProtection="0">
      <alignment vertical="top"/>
      <protection locked="0"/>
    </xf>
    <xf numFmtId="0" fontId="145" fillId="0" borderId="0" applyNumberFormat="0" applyFill="0" applyBorder="0" applyAlignment="0" applyProtection="0">
      <alignment vertical="top"/>
      <protection locked="0"/>
    </xf>
    <xf numFmtId="0" fontId="146" fillId="0" borderId="0" applyNumberFormat="0" applyFill="0" applyBorder="0" applyAlignment="0" applyProtection="0">
      <alignment vertical="top"/>
      <protection locked="0"/>
    </xf>
    <xf numFmtId="0" fontId="25" fillId="41" borderId="0" applyNumberFormat="0" applyFont="0" applyBorder="0" applyProtection="0"/>
    <xf numFmtId="0" fontId="155" fillId="0" borderId="0"/>
    <xf numFmtId="37" fontId="16" fillId="0" borderId="0" applyNumberFormat="0" applyFill="0" applyBorder="0" applyAlignment="0" applyProtection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156" fillId="0" borderId="0" applyNumberFormat="0" applyFill="0" applyBorder="0" applyAlignment="0" applyProtection="0"/>
    <xf numFmtId="281" fontId="3" fillId="0" borderId="0" applyFont="0" applyFill="0" applyBorder="0" applyAlignment="0" applyProtection="0"/>
    <xf numFmtId="282" fontId="157" fillId="0" borderId="0" applyFont="0" applyFill="0" applyBorder="0" applyAlignment="0" applyProtection="0"/>
    <xf numFmtId="195" fontId="3" fillId="0" borderId="0" applyFont="0" applyFill="0" applyBorder="0" applyAlignment="0" applyProtection="0"/>
    <xf numFmtId="283" fontId="30" fillId="0" borderId="0" applyFont="0" applyFill="0" applyBorder="0" applyAlignment="0" applyProtection="0"/>
    <xf numFmtId="283" fontId="30" fillId="0" borderId="0" applyFont="0" applyFill="0" applyBorder="0" applyAlignment="0" applyProtection="0"/>
    <xf numFmtId="284" fontId="3" fillId="0" borderId="0">
      <alignment horizontal="right"/>
    </xf>
    <xf numFmtId="284" fontId="3" fillId="0" borderId="0">
      <alignment horizontal="right"/>
    </xf>
    <xf numFmtId="284" fontId="3" fillId="0" borderId="0">
      <alignment horizontal="right"/>
    </xf>
    <xf numFmtId="285" fontId="46" fillId="0" borderId="0" applyFont="0" applyFill="0" applyBorder="0" applyAlignment="0" applyProtection="0"/>
    <xf numFmtId="3" fontId="3" fillId="0" borderId="0"/>
    <xf numFmtId="0" fontId="158" fillId="0" borderId="16">
      <alignment horizontal="left"/>
      <protection locked="0"/>
    </xf>
    <xf numFmtId="0" fontId="159" fillId="0" borderId="0" applyNumberFormat="0" applyAlignment="0"/>
    <xf numFmtId="0" fontId="3" fillId="0" borderId="43"/>
    <xf numFmtId="0" fontId="159" fillId="0" borderId="22"/>
    <xf numFmtId="0" fontId="3" fillId="0" borderId="0" applyNumberFormat="0" applyFill="0" applyBorder="0" applyProtection="0">
      <alignment horizontal="left" vertical="center"/>
    </xf>
    <xf numFmtId="0" fontId="11" fillId="0" borderId="0"/>
    <xf numFmtId="0" fontId="3" fillId="0" borderId="0">
      <alignment horizontal="center"/>
    </xf>
    <xf numFmtId="1" fontId="160" fillId="0" borderId="0"/>
    <xf numFmtId="223" fontId="161" fillId="0" borderId="0" applyFill="0" applyBorder="0" applyAlignment="0" applyProtection="0"/>
    <xf numFmtId="0" fontId="3" fillId="0" borderId="44">
      <alignment horizontal="centerContinuous"/>
    </xf>
    <xf numFmtId="177" fontId="4" fillId="0" borderId="45">
      <alignment horizontal="right"/>
    </xf>
    <xf numFmtId="286" fontId="46" fillId="0" borderId="0" applyFont="0" applyFill="0" applyBorder="0" applyAlignment="0" applyProtection="0"/>
    <xf numFmtId="287" fontId="46" fillId="0" borderId="0" applyFont="0" applyFill="0" applyBorder="0" applyAlignment="0" applyProtection="0"/>
    <xf numFmtId="288" fontId="47" fillId="0" borderId="0" applyFont="0" applyFill="0" applyBorder="0" applyAlignment="0" applyProtection="0"/>
    <xf numFmtId="283" fontId="30" fillId="0" borderId="0" applyFont="0" applyFill="0" applyBorder="0" applyAlignment="0" applyProtection="0"/>
    <xf numFmtId="206" fontId="43" fillId="0" borderId="0">
      <alignment horizontal="center"/>
    </xf>
    <xf numFmtId="0" fontId="3" fillId="0" borderId="0"/>
    <xf numFmtId="191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289" fontId="3" fillId="0" borderId="0" applyFont="0" applyFill="0" applyBorder="0" applyAlignment="0" applyProtection="0"/>
    <xf numFmtId="0" fontId="162" fillId="0" borderId="0" applyBorder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38" fontId="86" fillId="0" borderId="0" applyFont="0" applyFill="0" applyBorder="0" applyAlignment="0" applyProtection="0"/>
    <xf numFmtId="40" fontId="86" fillId="0" borderId="0" applyFont="0" applyFill="0" applyBorder="0" applyAlignment="0" applyProtection="0"/>
    <xf numFmtId="172" fontId="4" fillId="0" borderId="10" applyFont="0" applyFill="0" applyBorder="0" applyAlignment="0" applyProtection="0">
      <alignment horizontal="center"/>
    </xf>
    <xf numFmtId="282" fontId="22" fillId="0" borderId="0" applyFont="0" applyFill="0" applyBorder="0" applyAlignment="0" applyProtection="0"/>
    <xf numFmtId="37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3" fontId="44" fillId="0" borderId="0"/>
    <xf numFmtId="0" fontId="3" fillId="0" borderId="0"/>
    <xf numFmtId="3" fontId="44" fillId="0" borderId="0"/>
    <xf numFmtId="0" fontId="56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>
      <protection locked="0"/>
    </xf>
    <xf numFmtId="0" fontId="3" fillId="37" borderId="0">
      <alignment horizontal="center"/>
    </xf>
    <xf numFmtId="291" fontId="25" fillId="0" borderId="0" applyFont="0" applyFill="0" applyBorder="0" applyAlignment="0" applyProtection="0"/>
    <xf numFmtId="178" fontId="3" fillId="0" borderId="0" applyFont="0" applyFill="0" applyBorder="0" applyProtection="0">
      <alignment horizontal="center"/>
    </xf>
    <xf numFmtId="0" fontId="4" fillId="32" borderId="10">
      <alignment horizontal="right"/>
    </xf>
    <xf numFmtId="292" fontId="100" fillId="0" borderId="0" applyFill="0" applyBorder="0" applyProtection="0">
      <alignment horizontal="right"/>
    </xf>
    <xf numFmtId="293" fontId="100" fillId="0" borderId="0" applyFill="0" applyBorder="0" applyProtection="0">
      <alignment horizontal="right"/>
    </xf>
    <xf numFmtId="177" fontId="3" fillId="0" borderId="0"/>
    <xf numFmtId="294" fontId="3" fillId="0" borderId="0" applyFont="0" applyFill="0" applyAlignment="0">
      <alignment horizontal="right"/>
    </xf>
    <xf numFmtId="178" fontId="20" fillId="17" borderId="0" applyFill="0" applyBorder="0" applyProtection="0">
      <alignment horizontal="right"/>
    </xf>
    <xf numFmtId="295" fontId="3" fillId="0" borderId="0" applyFont="0" applyFill="0" applyAlignment="0">
      <alignment horizontal="right"/>
    </xf>
    <xf numFmtId="241" fontId="3" fillId="0" borderId="0" applyFont="0" applyFill="0" applyBorder="0" applyAlignment="0" applyProtection="0"/>
    <xf numFmtId="172" fontId="63" fillId="0" borderId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3" fillId="0" borderId="0" applyNumberFormat="0" applyFill="0" applyBorder="0" applyProtection="0">
      <alignment horizontal="left"/>
    </xf>
    <xf numFmtId="215" fontId="3" fillId="0" borderId="0">
      <alignment horizontal="right"/>
    </xf>
    <xf numFmtId="0" fontId="163" fillId="0" borderId="0"/>
    <xf numFmtId="37" fontId="164" fillId="0" borderId="0"/>
    <xf numFmtId="0" fontId="3" fillId="0" borderId="0"/>
    <xf numFmtId="0" fontId="12" fillId="0" borderId="0"/>
    <xf numFmtId="296" fontId="56" fillId="0" borderId="0"/>
    <xf numFmtId="0" fontId="3" fillId="0" borderId="0"/>
    <xf numFmtId="0" fontId="20" fillId="0" borderId="0"/>
    <xf numFmtId="0" fontId="3" fillId="0" borderId="0" applyNumberFormat="0" applyFont="0" applyBorder="0" applyAlignment="0"/>
    <xf numFmtId="2" fontId="86" fillId="0" borderId="0" applyBorder="0" applyProtection="0"/>
    <xf numFmtId="215" fontId="3" fillId="0" borderId="0"/>
    <xf numFmtId="0" fontId="12" fillId="0" borderId="0"/>
    <xf numFmtId="0" fontId="165" fillId="0" borderId="0">
      <alignment horizontal="left"/>
      <protection locked="0"/>
    </xf>
    <xf numFmtId="40" fontId="13" fillId="0" borderId="0">
      <alignment horizontal="left"/>
    </xf>
    <xf numFmtId="0" fontId="25" fillId="0" borderId="0"/>
    <xf numFmtId="0" fontId="119" fillId="0" borderId="0" applyFill="0" applyBorder="0" applyAlignment="0" applyProtection="0"/>
    <xf numFmtId="37" fontId="3" fillId="0" borderId="0">
      <alignment horizontal="left"/>
    </xf>
    <xf numFmtId="0" fontId="47" fillId="0" borderId="0"/>
    <xf numFmtId="0" fontId="21" fillId="0" borderId="0" applyNumberFormat="0" applyFill="0" applyBorder="0" applyAlignment="0" applyProtection="0">
      <alignment horizontal="center" vertical="center"/>
    </xf>
    <xf numFmtId="0" fontId="46" fillId="0" borderId="0"/>
    <xf numFmtId="0" fontId="22" fillId="0" borderId="0"/>
    <xf numFmtId="0" fontId="166" fillId="0" borderId="16"/>
    <xf numFmtId="0" fontId="12" fillId="0" borderId="0"/>
    <xf numFmtId="14" fontId="12" fillId="0" borderId="0" applyFont="0" applyFill="0" applyBorder="0" applyAlignment="0" applyProtection="0"/>
    <xf numFmtId="1" fontId="104" fillId="0" borderId="0">
      <alignment horizontal="right"/>
      <protection locked="0"/>
    </xf>
    <xf numFmtId="0" fontId="68" fillId="0" borderId="0"/>
    <xf numFmtId="0" fontId="104" fillId="0" borderId="0">
      <protection locked="0"/>
    </xf>
    <xf numFmtId="280" fontId="68" fillId="0" borderId="0"/>
    <xf numFmtId="2" fontId="104" fillId="0" borderId="0">
      <alignment horizontal="right"/>
      <protection locked="0"/>
    </xf>
    <xf numFmtId="172" fontId="20" fillId="0" borderId="0"/>
    <xf numFmtId="274" fontId="100" fillId="0" borderId="0" applyFill="0" applyBorder="0" applyProtection="0"/>
    <xf numFmtId="275" fontId="100" fillId="0" borderId="0" applyFill="0" applyBorder="0" applyProtection="0"/>
    <xf numFmtId="276" fontId="100" fillId="0" borderId="0" applyFill="0" applyBorder="0" applyProtection="0"/>
    <xf numFmtId="3" fontId="20" fillId="0" borderId="0" applyFill="0" applyBorder="0" applyProtection="0"/>
    <xf numFmtId="0" fontId="20" fillId="0" borderId="0" applyFill="0" applyBorder="0" applyProtection="0"/>
    <xf numFmtId="2" fontId="20" fillId="0" borderId="0" applyFill="0" applyBorder="0" applyProtection="0"/>
    <xf numFmtId="37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37" fontId="3" fillId="0" borderId="0" applyFont="0" applyFill="0" applyBorder="0" applyAlignment="0" applyProtection="0"/>
    <xf numFmtId="0" fontId="168" fillId="0" borderId="0" applyNumberFormat="0" applyAlignment="0">
      <alignment vertical="top"/>
    </xf>
    <xf numFmtId="0" fontId="169" fillId="0" borderId="0" applyNumberFormat="0" applyFill="0" applyBorder="0" applyAlignment="0" applyProtection="0">
      <alignment vertical="top"/>
      <protection locked="0"/>
    </xf>
    <xf numFmtId="0" fontId="169" fillId="0" borderId="0" applyNumberFormat="0" applyFill="0" applyBorder="0" applyAlignment="0" applyProtection="0">
      <alignment vertical="top"/>
      <protection locked="0"/>
    </xf>
    <xf numFmtId="0" fontId="169" fillId="0" borderId="0" applyNumberFormat="0" applyFill="0" applyBorder="0" applyAlignment="0" applyProtection="0">
      <alignment vertical="top"/>
      <protection locked="0"/>
    </xf>
    <xf numFmtId="0" fontId="169" fillId="0" borderId="0" applyNumberFormat="0" applyFill="0" applyBorder="0" applyAlignment="0" applyProtection="0">
      <alignment vertical="top"/>
      <protection locked="0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4" fontId="90" fillId="0" borderId="0" applyFont="0" applyFill="0" applyBorder="0" applyAlignment="0" applyProtection="0"/>
    <xf numFmtId="0" fontId="3" fillId="42" borderId="0" applyNumberFormat="0" applyFont="0" applyBorder="0" applyAlignment="0"/>
    <xf numFmtId="0" fontId="3" fillId="0" borderId="0"/>
    <xf numFmtId="0" fontId="170" fillId="0" borderId="0">
      <alignment horizontal="left" vertical="top"/>
      <protection locked="0"/>
    </xf>
    <xf numFmtId="40" fontId="171" fillId="17" borderId="0">
      <alignment horizontal="right"/>
    </xf>
    <xf numFmtId="0" fontId="172" fillId="17" borderId="0">
      <alignment horizontal="right"/>
    </xf>
    <xf numFmtId="0" fontId="173" fillId="17" borderId="12"/>
    <xf numFmtId="0" fontId="173" fillId="0" borderId="0" applyBorder="0">
      <alignment horizontal="centerContinuous"/>
    </xf>
    <xf numFmtId="0" fontId="174" fillId="0" borderId="0" applyBorder="0">
      <alignment horizontal="centerContinuous"/>
    </xf>
    <xf numFmtId="172" fontId="19" fillId="0" borderId="0" applyFill="0" applyBorder="0" applyAlignment="0" applyProtection="0"/>
    <xf numFmtId="297" fontId="175" fillId="0" borderId="22" applyNumberFormat="0" applyFont="0" applyFill="0" applyAlignment="0" applyProtection="0">
      <alignment horizontal="left" vertical="center"/>
    </xf>
    <xf numFmtId="223" fontId="66" fillId="0" borderId="0" applyFont="0" applyFill="0" applyBorder="0" applyAlignment="0" applyProtection="0"/>
    <xf numFmtId="10" fontId="3" fillId="0" borderId="0">
      <alignment horizontal="right"/>
    </xf>
    <xf numFmtId="10" fontId="3" fillId="0" borderId="0">
      <alignment horizontal="right"/>
    </xf>
    <xf numFmtId="10" fontId="3" fillId="0" borderId="0">
      <alignment horizontal="right"/>
    </xf>
    <xf numFmtId="0" fontId="176" fillId="0" borderId="0" applyNumberFormat="0" applyFill="0" applyBorder="0">
      <alignment horizontal="left"/>
    </xf>
    <xf numFmtId="0" fontId="177" fillId="0" borderId="0" applyProtection="0">
      <alignment horizontal="left"/>
    </xf>
    <xf numFmtId="0" fontId="177" fillId="0" borderId="0" applyFill="0" applyBorder="0" applyProtection="0">
      <alignment horizontal="left"/>
    </xf>
    <xf numFmtId="0" fontId="178" fillId="0" borderId="0" applyFill="0" applyBorder="0" applyProtection="0">
      <alignment horizontal="left"/>
    </xf>
    <xf numFmtId="1" fontId="3" fillId="0" borderId="0" applyProtection="0">
      <alignment horizontal="right" vertical="center"/>
    </xf>
    <xf numFmtId="216" fontId="3" fillId="0" borderId="0" applyFont="0" applyFill="0" applyBorder="0" applyAlignment="0" applyProtection="0"/>
    <xf numFmtId="0" fontId="179" fillId="0" borderId="0" applyFont="0" applyFill="0" applyBorder="0" applyAlignment="0" applyProtection="0"/>
    <xf numFmtId="298" fontId="43" fillId="0" borderId="0">
      <alignment horizontal="center"/>
    </xf>
    <xf numFmtId="0" fontId="12" fillId="33" borderId="0" applyNumberFormat="0" applyFont="0" applyBorder="0" applyAlignment="0" applyProtection="0"/>
    <xf numFmtId="175" fontId="4" fillId="0" borderId="0"/>
    <xf numFmtId="175" fontId="44" fillId="0" borderId="0"/>
    <xf numFmtId="197" fontId="3" fillId="0" borderId="0" applyFont="0" applyFill="0" applyBorder="0" applyAlignment="0" applyProtection="0"/>
    <xf numFmtId="2" fontId="68" fillId="0" borderId="0"/>
    <xf numFmtId="175" fontId="68" fillId="0" borderId="0">
      <alignment horizontal="right"/>
    </xf>
    <xf numFmtId="289" fontId="4" fillId="32" borderId="8" applyBorder="0" applyAlignment="0">
      <alignment horizontal="right"/>
    </xf>
    <xf numFmtId="225" fontId="3" fillId="32" borderId="8" applyBorder="0" applyAlignment="0">
      <alignment horizontal="right"/>
    </xf>
    <xf numFmtId="0" fontId="4" fillId="32" borderId="8">
      <alignment horizontal="right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1" fillId="0" borderId="0" applyFont="0" applyFill="0" applyBorder="0" applyAlignment="0" applyProtection="0"/>
    <xf numFmtId="299" fontId="68" fillId="0" borderId="0" applyFont="0" applyFill="0" applyBorder="0" applyProtection="0">
      <alignment horizontal="right"/>
    </xf>
    <xf numFmtId="300" fontId="100" fillId="0" borderId="0" applyFill="0" applyBorder="0" applyProtection="0"/>
    <xf numFmtId="301" fontId="100" fillId="0" borderId="0" applyFill="0" applyBorder="0" applyProtection="0"/>
    <xf numFmtId="302" fontId="100" fillId="0" borderId="0" applyFill="0" applyBorder="0" applyProtection="0"/>
    <xf numFmtId="303" fontId="100" fillId="0" borderId="0" applyFill="0" applyBorder="0" applyProtection="0"/>
    <xf numFmtId="304" fontId="3" fillId="0" borderId="0" applyFont="0" applyFill="0" applyBorder="0" applyAlignment="0" applyProtection="0"/>
    <xf numFmtId="305" fontId="3" fillId="0" borderId="0" applyFont="0" applyFill="0" applyBorder="0" applyAlignment="0" applyProtection="0"/>
    <xf numFmtId="306" fontId="4" fillId="32" borderId="10">
      <alignment horizontal="right"/>
    </xf>
    <xf numFmtId="307" fontId="3" fillId="0" borderId="0" applyFont="0" applyFill="0" applyAlignment="0">
      <alignment horizontal="right"/>
    </xf>
    <xf numFmtId="175" fontId="104" fillId="0" borderId="0"/>
    <xf numFmtId="308" fontId="3" fillId="0" borderId="0" applyFont="0" applyFill="0" applyBorder="0" applyAlignment="0" applyProtection="0"/>
    <xf numFmtId="10" fontId="104" fillId="0" borderId="0">
      <protection locked="0"/>
    </xf>
    <xf numFmtId="0" fontId="12" fillId="0" borderId="0"/>
    <xf numFmtId="309" fontId="3" fillId="0" borderId="0" applyFont="0" applyFill="0" applyBorder="0" applyAlignment="0" applyProtection="0"/>
    <xf numFmtId="310" fontId="20" fillId="0" borderId="0"/>
    <xf numFmtId="0" fontId="12" fillId="0" borderId="0"/>
    <xf numFmtId="0" fontId="116" fillId="0" borderId="0"/>
    <xf numFmtId="311" fontId="3" fillId="0" borderId="0" applyFill="0" applyBorder="0">
      <alignment horizontal="right"/>
      <protection locked="0"/>
    </xf>
    <xf numFmtId="221" fontId="68" fillId="0" borderId="0" applyFont="0" applyFill="0" applyBorder="0" applyAlignment="0" applyProtection="0"/>
    <xf numFmtId="0" fontId="96" fillId="0" borderId="0" applyFill="0" applyBorder="0" applyProtection="0"/>
    <xf numFmtId="0" fontId="12" fillId="0" borderId="0" applyFont="0" applyFill="0" applyBorder="0" applyAlignment="0" applyProtection="0"/>
    <xf numFmtId="1" fontId="44" fillId="0" borderId="0"/>
    <xf numFmtId="231" fontId="68" fillId="0" borderId="0" applyFont="0" applyFill="0" applyBorder="0" applyAlignment="0" applyProtection="0">
      <protection locked="0"/>
    </xf>
    <xf numFmtId="0" fontId="86" fillId="0" borderId="0">
      <protection locked="0"/>
    </xf>
    <xf numFmtId="312" fontId="6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313" fontId="12" fillId="0" borderId="0"/>
    <xf numFmtId="175" fontId="3" fillId="0" borderId="0" applyFont="0" applyFill="0" applyBorder="0" applyAlignment="0" applyProtection="0"/>
    <xf numFmtId="0" fontId="59" fillId="0" borderId="0" applyNumberFormat="0" applyAlignment="0">
      <alignment vertical="center"/>
    </xf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231" fontId="68" fillId="0" borderId="0" applyFill="0" applyBorder="0" applyAlignment="0" applyProtection="0"/>
    <xf numFmtId="38" fontId="68" fillId="0" borderId="0" applyFont="0" applyFill="0" applyBorder="0" applyAlignment="0" applyProtection="0"/>
    <xf numFmtId="3" fontId="3" fillId="0" borderId="0"/>
    <xf numFmtId="0" fontId="3" fillId="0" borderId="0">
      <alignment horizontal="right"/>
      <protection locked="0"/>
    </xf>
    <xf numFmtId="0" fontId="13" fillId="2" borderId="11" applyNumberFormat="0" applyFont="0" applyAlignment="0" applyProtection="0"/>
    <xf numFmtId="196" fontId="3" fillId="2" borderId="0" applyNumberFormat="0" applyFont="0" applyBorder="0" applyAlignment="0" applyProtection="0">
      <alignment horizontal="center"/>
      <protection locked="0"/>
    </xf>
    <xf numFmtId="0" fontId="180" fillId="43" borderId="0" applyNumberFormat="0" applyBorder="0" applyAlignment="0" applyProtection="0"/>
    <xf numFmtId="10" fontId="68" fillId="0" borderId="0"/>
    <xf numFmtId="10" fontId="68" fillId="7" borderId="0"/>
    <xf numFmtId="9" fontId="68" fillId="0" borderId="0" applyFont="0" applyFill="0" applyBorder="0" applyAlignment="0" applyProtection="0"/>
    <xf numFmtId="0" fontId="176" fillId="0" borderId="0"/>
    <xf numFmtId="0" fontId="176" fillId="0" borderId="35">
      <alignment horizontal="right"/>
    </xf>
    <xf numFmtId="225" fontId="3" fillId="2" borderId="0" applyBorder="0" applyAlignment="0">
      <protection hidden="1"/>
    </xf>
    <xf numFmtId="1" fontId="181" fillId="2" borderId="0">
      <alignment horizontal="center"/>
    </xf>
    <xf numFmtId="0" fontId="86" fillId="0" borderId="0" applyNumberFormat="0" applyFont="0" applyFill="0" applyBorder="0" applyAlignment="0" applyProtection="0">
      <alignment horizontal="left"/>
    </xf>
    <xf numFmtId="15" fontId="86" fillId="0" borderId="0" applyFont="0" applyFill="0" applyBorder="0" applyAlignment="0" applyProtection="0"/>
    <xf numFmtId="4" fontId="86" fillId="0" borderId="0" applyFont="0" applyFill="0" applyBorder="0" applyAlignment="0" applyProtection="0"/>
    <xf numFmtId="0" fontId="18" fillId="0" borderId="24">
      <alignment horizontal="center"/>
    </xf>
    <xf numFmtId="3" fontId="86" fillId="0" borderId="0" applyFont="0" applyFill="0" applyBorder="0" applyAlignment="0" applyProtection="0"/>
    <xf numFmtId="0" fontId="86" fillId="23" borderId="0" applyNumberFormat="0" applyFont="0" applyBorder="0" applyAlignment="0" applyProtection="0"/>
    <xf numFmtId="37" fontId="182" fillId="0" borderId="0"/>
    <xf numFmtId="0" fontId="183" fillId="0" borderId="0" applyNumberFormat="0" applyFill="0" applyBorder="0" applyAlignment="0" applyProtection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314" fontId="116" fillId="0" borderId="0">
      <alignment vertical="top"/>
    </xf>
    <xf numFmtId="314" fontId="116" fillId="0" borderId="0">
      <alignment vertical="top"/>
    </xf>
    <xf numFmtId="314" fontId="116" fillId="0" borderId="0">
      <alignment vertical="top"/>
    </xf>
    <xf numFmtId="314" fontId="116" fillId="0" borderId="0">
      <alignment vertical="top"/>
    </xf>
    <xf numFmtId="314" fontId="116" fillId="0" borderId="0">
      <alignment vertical="top"/>
    </xf>
    <xf numFmtId="314" fontId="116" fillId="0" borderId="0">
      <alignment vertical="top"/>
    </xf>
    <xf numFmtId="314" fontId="116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272" fontId="116" fillId="0" borderId="0">
      <alignment vertical="top"/>
    </xf>
    <xf numFmtId="272" fontId="116" fillId="0" borderId="0">
      <alignment vertical="top"/>
    </xf>
    <xf numFmtId="272" fontId="116" fillId="0" borderId="0">
      <alignment vertical="top"/>
    </xf>
    <xf numFmtId="272" fontId="116" fillId="0" borderId="0">
      <alignment vertical="top"/>
    </xf>
    <xf numFmtId="272" fontId="116" fillId="0" borderId="0">
      <alignment vertical="top"/>
    </xf>
    <xf numFmtId="272" fontId="116" fillId="0" borderId="0">
      <alignment vertical="top"/>
    </xf>
    <xf numFmtId="272" fontId="116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172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315" fontId="63" fillId="0" borderId="0" applyFont="0" applyFill="0" applyBorder="0" applyAlignment="0" applyProtection="0">
      <alignment horizontal="right"/>
    </xf>
    <xf numFmtId="0" fontId="115" fillId="0" borderId="0" applyNumberFormat="0" applyFill="0" applyBorder="0" applyAlignment="0" applyProtection="0"/>
    <xf numFmtId="316" fontId="184" fillId="0" borderId="16" applyFont="0" applyFill="0" applyBorder="0" applyAlignment="0" applyProtection="0">
      <protection hidden="1"/>
    </xf>
    <xf numFmtId="0" fontId="115" fillId="0" borderId="0" applyNumberFormat="0" applyFill="0" applyBorder="0" applyAlignment="0" applyProtection="0"/>
    <xf numFmtId="231" fontId="102" fillId="0" borderId="0" applyFont="0" applyFill="0" applyBorder="0" applyAlignment="0" applyProtection="0"/>
    <xf numFmtId="0" fontId="155" fillId="0" borderId="38" applyNumberFormat="0" applyAlignment="0" applyProtection="0">
      <alignment horizontal="right" vertical="center"/>
    </xf>
    <xf numFmtId="267" fontId="3" fillId="0" borderId="0" applyProtection="0">
      <alignment horizontal="right"/>
    </xf>
    <xf numFmtId="179" fontId="3" fillId="0" borderId="0" applyProtection="0">
      <alignment horizontal="right"/>
    </xf>
    <xf numFmtId="220" fontId="3" fillId="0" borderId="0" applyProtection="0">
      <alignment horizontal="right"/>
    </xf>
    <xf numFmtId="317" fontId="3" fillId="0" borderId="0" applyProtection="0">
      <alignment horizontal="right"/>
    </xf>
    <xf numFmtId="180" fontId="86" fillId="44" borderId="36" applyNumberFormat="0" applyFont="0" applyBorder="0" applyAlignment="0" applyProtection="0">
      <alignment horizontal="center"/>
    </xf>
    <xf numFmtId="0" fontId="185" fillId="0" borderId="0" applyNumberFormat="0" applyFill="0" applyBorder="0" applyProtection="0">
      <alignment horizontal="right" vertical="center"/>
    </xf>
    <xf numFmtId="172" fontId="56" fillId="0" borderId="0">
      <alignment horizontal="right"/>
    </xf>
    <xf numFmtId="0" fontId="3" fillId="0" borderId="46" applyNumberFormat="0" applyFont="0" applyFill="0" applyAlignment="0" applyProtection="0"/>
    <xf numFmtId="0" fontId="3" fillId="25" borderId="47" applyNumberFormat="0" applyBorder="0" applyProtection="0">
      <alignment horizontal="left" wrapText="1"/>
    </xf>
    <xf numFmtId="0" fontId="3" fillId="25" borderId="0" applyNumberFormat="0" applyBorder="0" applyProtection="0">
      <alignment horizontal="left"/>
    </xf>
    <xf numFmtId="0" fontId="3" fillId="25" borderId="47" applyNumberFormat="0" applyBorder="0" applyProtection="0">
      <alignment horizontal="left" wrapText="1"/>
    </xf>
    <xf numFmtId="0" fontId="3" fillId="0" borderId="48" applyNumberFormat="0" applyFont="0" applyFill="0" applyAlignment="0" applyProtection="0"/>
    <xf numFmtId="0" fontId="31" fillId="0" borderId="0"/>
    <xf numFmtId="175" fontId="3" fillId="0" borderId="0">
      <alignment horizontal="right"/>
    </xf>
    <xf numFmtId="0" fontId="3" fillId="0" borderId="0" applyFont="0" applyFill="0" applyBorder="0" applyProtection="0"/>
    <xf numFmtId="0" fontId="3" fillId="0" borderId="0" applyFont="0" applyFill="0" applyBorder="0" applyProtection="0"/>
    <xf numFmtId="0" fontId="3" fillId="0" borderId="0" applyFont="0" applyFill="0" applyBorder="0" applyProtection="0"/>
    <xf numFmtId="0" fontId="10" fillId="11" borderId="49" applyNumberFormat="0" applyProtection="0">
      <alignment horizontal="left" vertical="top" indent="1"/>
    </xf>
    <xf numFmtId="4" fontId="10" fillId="42" borderId="0" applyNumberFormat="0" applyProtection="0">
      <alignment horizontal="left" vertical="center" indent="1"/>
    </xf>
    <xf numFmtId="4" fontId="10" fillId="45" borderId="50" applyNumberFormat="0" applyProtection="0">
      <alignment horizontal="left" vertical="center" indent="1"/>
    </xf>
    <xf numFmtId="4" fontId="6" fillId="46" borderId="49" applyNumberFormat="0" applyProtection="0">
      <alignment horizontal="left" vertical="center"/>
    </xf>
    <xf numFmtId="4" fontId="6" fillId="47" borderId="0" applyNumberFormat="0" applyProtection="0">
      <alignment horizontal="left" vertical="center" indent="1"/>
    </xf>
    <xf numFmtId="4" fontId="6" fillId="42" borderId="0" applyNumberFormat="0" applyProtection="0">
      <alignment horizontal="left" vertical="center" indent="1"/>
    </xf>
    <xf numFmtId="0" fontId="3" fillId="4" borderId="49" applyNumberFormat="0" applyProtection="0">
      <alignment horizontal="left" vertical="center" indent="1"/>
    </xf>
    <xf numFmtId="0" fontId="3" fillId="42" borderId="49" applyNumberFormat="0" applyProtection="0">
      <alignment horizontal="left" vertical="center" indent="1"/>
    </xf>
    <xf numFmtId="0" fontId="3" fillId="39" borderId="49" applyNumberFormat="0" applyProtection="0">
      <alignment horizontal="left" vertical="center" indent="1"/>
    </xf>
    <xf numFmtId="4" fontId="6" fillId="47" borderId="49" applyNumberFormat="0" applyProtection="0">
      <alignment horizontal="right" vertical="center"/>
    </xf>
    <xf numFmtId="0" fontId="6" fillId="42" borderId="49" applyNumberFormat="0" applyProtection="0">
      <alignment horizontal="left" vertical="top" indent="1"/>
    </xf>
    <xf numFmtId="0" fontId="3" fillId="48" borderId="0" applyNumberFormat="0" applyFont="0" applyBorder="0" applyAlignment="0" applyProtection="0"/>
    <xf numFmtId="0" fontId="3" fillId="49" borderId="0" applyNumberFormat="0" applyFont="0" applyBorder="0" applyAlignment="0" applyProtection="0"/>
    <xf numFmtId="0" fontId="3" fillId="15" borderId="0" applyNumberFormat="0" applyFont="0" applyBorder="0" applyAlignment="0" applyProtection="0"/>
    <xf numFmtId="0" fontId="3" fillId="0" borderId="0" applyNumberFormat="0" applyFont="0" applyFill="0" applyBorder="0" applyAlignment="0" applyProtection="0"/>
    <xf numFmtId="0" fontId="3" fillId="15" borderId="0" applyNumberFormat="0" applyFont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280" fontId="175" fillId="0" borderId="0" applyNumberFormat="0" applyFill="0" applyBorder="0" applyAlignment="0" applyProtection="0">
      <alignment horizontal="left" vertical="center"/>
      <protection locked="0"/>
    </xf>
    <xf numFmtId="0" fontId="3" fillId="0" borderId="0"/>
    <xf numFmtId="0" fontId="186" fillId="0" borderId="27"/>
    <xf numFmtId="0" fontId="3" fillId="0" borderId="0" applyFill="0" applyBorder="0">
      <alignment horizontal="right"/>
      <protection hidden="1"/>
    </xf>
    <xf numFmtId="0" fontId="12" fillId="17" borderId="33" applyAlignment="0"/>
    <xf numFmtId="0" fontId="3" fillId="0" borderId="0" applyNumberFormat="0" applyFill="0" applyBorder="0" applyProtection="0">
      <alignment horizontal="left" vertical="center"/>
    </xf>
    <xf numFmtId="0" fontId="187" fillId="27" borderId="11">
      <alignment horizontal="center" vertical="center" wrapText="1"/>
      <protection hidden="1"/>
    </xf>
    <xf numFmtId="318" fontId="3" fillId="0" borderId="0">
      <alignment horizontal="right"/>
    </xf>
    <xf numFmtId="319" fontId="3" fillId="0" borderId="0">
      <alignment horizontal="right"/>
    </xf>
    <xf numFmtId="297" fontId="175" fillId="0" borderId="51" applyNumberFormat="0" applyFont="0" applyBorder="0" applyAlignment="0" applyProtection="0">
      <alignment horizontal="left" vertical="center"/>
    </xf>
    <xf numFmtId="0" fontId="106" fillId="15" borderId="11" applyNumberFormat="0" applyFont="0" applyBorder="0" applyAlignment="0" applyProtection="0"/>
    <xf numFmtId="1" fontId="188" fillId="50" borderId="0" applyNumberFormat="0" applyFont="0" applyBorder="0" applyAlignment="0">
      <alignment horizontal="left"/>
    </xf>
    <xf numFmtId="320" fontId="67" fillId="26" borderId="40">
      <alignment horizontal="center"/>
    </xf>
    <xf numFmtId="192" fontId="25" fillId="0" borderId="0"/>
    <xf numFmtId="0" fontId="3" fillId="0" borderId="0"/>
    <xf numFmtId="0" fontId="189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91" fillId="8" borderId="0" applyNumberFormat="0" applyBorder="0" applyAlignment="0" applyProtection="0">
      <alignment horizontal="center" wrapText="1"/>
    </xf>
    <xf numFmtId="0" fontId="4" fillId="0" borderId="0" applyNumberFormat="0" applyFill="0" applyBorder="0" applyAlignment="0" applyProtection="0"/>
    <xf numFmtId="0" fontId="192" fillId="8" borderId="0" applyNumberFormat="0" applyBorder="0" applyAlignment="0" applyProtection="0"/>
    <xf numFmtId="0" fontId="193" fillId="0" borderId="0" applyNumberFormat="0" applyFill="0" applyBorder="0" applyAlignment="0" applyProtection="0"/>
    <xf numFmtId="175" fontId="3" fillId="0" borderId="0">
      <alignment horizontal="right"/>
    </xf>
    <xf numFmtId="167" fontId="80" fillId="0" borderId="0" applyFill="0" applyBorder="0" applyAlignment="0" applyProtection="0"/>
    <xf numFmtId="40" fontId="3" fillId="0" borderId="0" applyFont="0" applyFill="0" applyBorder="0" applyAlignment="0" applyProtection="0"/>
    <xf numFmtId="0" fontId="194" fillId="0" borderId="0" applyNumberFormat="0">
      <alignment horizontal="left"/>
    </xf>
    <xf numFmtId="0" fontId="3" fillId="0" borderId="0" applyFont="0" applyFill="0" applyBorder="0" applyAlignment="0" applyProtection="0"/>
    <xf numFmtId="0" fontId="3" fillId="0" borderId="0"/>
    <xf numFmtId="0" fontId="17" fillId="0" borderId="0" applyNumberFormat="0" applyFill="0" applyBorder="0" applyProtection="0">
      <alignment horizontal="left"/>
    </xf>
    <xf numFmtId="0" fontId="4" fillId="0" borderId="0" applyNumberFormat="0"/>
    <xf numFmtId="175" fontId="3" fillId="0" borderId="0">
      <alignment horizontal="right"/>
    </xf>
    <xf numFmtId="1" fontId="25" fillId="0" borderId="0" applyBorder="0">
      <alignment horizontal="left" vertical="top" wrapText="1"/>
    </xf>
    <xf numFmtId="0" fontId="3" fillId="0" borderId="0"/>
    <xf numFmtId="0" fontId="86" fillId="0" borderId="0">
      <alignment horizontal="center"/>
    </xf>
    <xf numFmtId="0" fontId="3" fillId="0" borderId="0"/>
    <xf numFmtId="318" fontId="3" fillId="0" borderId="0">
      <alignment horizontal="right"/>
    </xf>
    <xf numFmtId="0" fontId="3" fillId="0" borderId="0"/>
    <xf numFmtId="0" fontId="21" fillId="0" borderId="0">
      <alignment vertical="top"/>
    </xf>
    <xf numFmtId="0" fontId="195" fillId="17" borderId="0" applyNumberFormat="0" applyProtection="0">
      <alignment horizontal="center" vertical="center"/>
    </xf>
    <xf numFmtId="0" fontId="195" fillId="17" borderId="0" applyNumberFormat="0" applyProtection="0">
      <alignment horizontal="center" vertical="center"/>
    </xf>
    <xf numFmtId="0" fontId="195" fillId="17" borderId="0" applyNumberFormat="0" applyProtection="0">
      <alignment horizontal="center" vertical="top"/>
    </xf>
    <xf numFmtId="0" fontId="195" fillId="17" borderId="0" applyNumberFormat="0" applyProtection="0">
      <alignment horizontal="center" vertical="top"/>
    </xf>
    <xf numFmtId="0" fontId="195" fillId="17" borderId="52" applyNumberFormat="0" applyProtection="0">
      <alignment horizontal="left" vertical="center"/>
    </xf>
    <xf numFmtId="0" fontId="195" fillId="17" borderId="52" applyNumberFormat="0" applyProtection="0">
      <alignment horizontal="right" vertical="center"/>
    </xf>
    <xf numFmtId="184" fontId="3" fillId="17" borderId="0" applyProtection="0">
      <alignment horizontal="right" vertical="center"/>
    </xf>
    <xf numFmtId="0" fontId="196" fillId="17" borderId="0" applyNumberFormat="0" applyProtection="0">
      <alignment horizontal="left" vertical="center"/>
    </xf>
    <xf numFmtId="0" fontId="197" fillId="17" borderId="0" applyNumberFormat="0" applyProtection="0">
      <alignment horizontal="left" vertical="center"/>
    </xf>
    <xf numFmtId="0" fontId="21" fillId="0" borderId="0">
      <alignment vertical="top"/>
    </xf>
    <xf numFmtId="194" fontId="3" fillId="17" borderId="0" applyProtection="0">
      <alignment horizontal="right" vertical="center"/>
    </xf>
    <xf numFmtId="0" fontId="198" fillId="17" borderId="0" applyNumberFormat="0" applyProtection="0">
      <alignment horizontal="left" vertical="center"/>
    </xf>
    <xf numFmtId="0" fontId="199" fillId="51" borderId="0" applyNumberFormat="0" applyProtection="0">
      <alignment horizontal="center" vertical="center"/>
    </xf>
    <xf numFmtId="0" fontId="197" fillId="17" borderId="0" applyNumberFormat="0" applyProtection="0">
      <alignment horizontal="left" vertical="center"/>
    </xf>
    <xf numFmtId="194" fontId="3" fillId="17" borderId="0" applyProtection="0">
      <alignment horizontal="right" vertical="center"/>
    </xf>
    <xf numFmtId="0" fontId="200" fillId="17" borderId="53" applyNumberFormat="0" applyProtection="0">
      <alignment horizontal="left" vertical="top"/>
    </xf>
    <xf numFmtId="194" fontId="3" fillId="17" borderId="53" applyProtection="0">
      <alignment horizontal="right" vertical="top"/>
    </xf>
    <xf numFmtId="0" fontId="201" fillId="51" borderId="0" applyNumberFormat="0" applyProtection="0">
      <alignment horizontal="center" vertical="center"/>
    </xf>
    <xf numFmtId="0" fontId="202" fillId="17" borderId="0" applyNumberFormat="0" applyProtection="0">
      <alignment horizontal="left" vertical="center"/>
    </xf>
    <xf numFmtId="194" fontId="3" fillId="17" borderId="54" applyProtection="0">
      <alignment horizontal="right" vertical="center"/>
    </xf>
    <xf numFmtId="0" fontId="21" fillId="0" borderId="0">
      <alignment vertical="top"/>
    </xf>
    <xf numFmtId="0" fontId="203" fillId="17" borderId="0" applyNumberFormat="0" applyProtection="0">
      <alignment horizontal="left" vertical="center"/>
    </xf>
    <xf numFmtId="194" fontId="3" fillId="17" borderId="0" applyProtection="0">
      <alignment horizontal="right" vertical="center"/>
    </xf>
    <xf numFmtId="0" fontId="204" fillId="17" borderId="0" applyNumberFormat="0" applyProtection="0">
      <alignment horizontal="left" vertical="center"/>
    </xf>
    <xf numFmtId="0" fontId="205" fillId="17" borderId="0" applyNumberFormat="0" applyProtection="0">
      <alignment horizontal="left" vertical="center"/>
    </xf>
    <xf numFmtId="194" fontId="3" fillId="17" borderId="0" applyProtection="0">
      <alignment horizontal="right" vertical="center"/>
    </xf>
    <xf numFmtId="194" fontId="3" fillId="17" borderId="55" applyProtection="0">
      <alignment horizontal="left" vertical="center"/>
    </xf>
    <xf numFmtId="0" fontId="200" fillId="17" borderId="0" applyNumberFormat="0" applyProtection="0">
      <alignment horizontal="left" vertical="center"/>
    </xf>
    <xf numFmtId="194" fontId="3" fillId="17" borderId="56" applyProtection="0">
      <alignment horizontal="right" vertical="center"/>
    </xf>
    <xf numFmtId="0" fontId="206" fillId="17" borderId="0" applyNumberFormat="0" applyProtection="0">
      <alignment horizontal="left" vertical="center"/>
    </xf>
    <xf numFmtId="0" fontId="206" fillId="17" borderId="0" applyNumberFormat="0" applyProtection="0">
      <alignment horizontal="left" vertical="center"/>
    </xf>
    <xf numFmtId="0" fontId="21" fillId="0" borderId="0">
      <alignment vertical="top"/>
    </xf>
    <xf numFmtId="194" fontId="3" fillId="17" borderId="57" applyProtection="0">
      <alignment horizontal="right" vertical="center"/>
    </xf>
    <xf numFmtId="0" fontId="207" fillId="17" borderId="0" applyNumberFormat="0" applyProtection="0">
      <alignment horizontal="left" vertical="center"/>
    </xf>
    <xf numFmtId="194" fontId="3" fillId="17" borderId="53" applyProtection="0">
      <alignment horizontal="right" vertical="center"/>
    </xf>
    <xf numFmtId="0" fontId="10" fillId="17" borderId="0" applyNumberFormat="0" applyProtection="0">
      <alignment horizontal="center" vertical="center" wrapText="1"/>
    </xf>
    <xf numFmtId="0" fontId="61" fillId="17" borderId="0" applyNumberFormat="0" applyProtection="0">
      <alignment horizontal="center" vertical="center" wrapText="1"/>
    </xf>
    <xf numFmtId="0" fontId="21" fillId="0" borderId="0">
      <alignment vertical="top"/>
    </xf>
    <xf numFmtId="0" fontId="9" fillId="52" borderId="0" applyNumberFormat="0" applyProtection="0">
      <alignment horizontal="center" vertical="center" wrapText="1"/>
    </xf>
    <xf numFmtId="0" fontId="208" fillId="17" borderId="0" applyNumberFormat="0" applyProtection="0">
      <alignment horizontal="center" vertical="center" wrapText="1"/>
    </xf>
    <xf numFmtId="0" fontId="10" fillId="17" borderId="0" applyNumberFormat="0" applyProtection="0">
      <alignment horizontal="center" vertical="center" wrapText="1"/>
    </xf>
    <xf numFmtId="4" fontId="42" fillId="17" borderId="0" applyProtection="0">
      <alignment horizontal="center" vertical="top" wrapText="1"/>
    </xf>
    <xf numFmtId="0" fontId="61" fillId="17" borderId="0" applyNumberFormat="0" applyProtection="0">
      <alignment horizontal="center" vertical="center" wrapText="1"/>
    </xf>
    <xf numFmtId="4" fontId="209" fillId="17" borderId="0" applyProtection="0">
      <alignment horizontal="center" vertical="top" wrapText="1"/>
    </xf>
    <xf numFmtId="0" fontId="9" fillId="52" borderId="0" applyNumberFormat="0" applyProtection="0">
      <alignment horizontal="center" vertical="center" wrapText="1"/>
    </xf>
    <xf numFmtId="4" fontId="210" fillId="52" borderId="0" applyProtection="0">
      <alignment horizontal="center" vertical="top" wrapText="1"/>
    </xf>
    <xf numFmtId="0" fontId="208" fillId="17" borderId="0" applyNumberFormat="0" applyProtection="0">
      <alignment horizontal="center" vertical="center" wrapText="1"/>
    </xf>
    <xf numFmtId="0" fontId="21" fillId="0" borderId="0">
      <alignment vertical="top"/>
    </xf>
    <xf numFmtId="4" fontId="211" fillId="17" borderId="0" applyProtection="0">
      <alignment horizontal="center" vertical="top" wrapText="1"/>
    </xf>
    <xf numFmtId="0" fontId="180" fillId="53" borderId="0" applyNumberFormat="0" applyProtection="0">
      <alignment horizontal="center" vertical="center" wrapText="1"/>
    </xf>
    <xf numFmtId="4" fontId="212" fillId="53" borderId="0" applyProtection="0">
      <alignment horizontal="center" vertical="top" wrapText="1"/>
    </xf>
    <xf numFmtId="0" fontId="10" fillId="43" borderId="0" applyNumberFormat="0" applyProtection="0">
      <alignment horizontal="center" vertical="center" wrapText="1"/>
    </xf>
    <xf numFmtId="4" fontId="42" fillId="43" borderId="0" applyProtection="0">
      <alignment horizontal="center" vertical="top" wrapText="1"/>
    </xf>
    <xf numFmtId="321" fontId="213" fillId="0" borderId="0" applyNumberFormat="0" applyFill="0" applyBorder="0" applyAlignment="0" applyProtection="0">
      <alignment horizontal="right" vertical="center" wrapText="1"/>
    </xf>
    <xf numFmtId="0" fontId="214" fillId="0" borderId="0" applyNumberFormat="0" applyFill="0" applyBorder="0" applyAlignment="0" applyProtection="0"/>
    <xf numFmtId="0" fontId="215" fillId="0" borderId="0" applyNumberFormat="0" applyFill="0" applyBorder="0" applyAlignment="0" applyProtection="0">
      <protection locked="0"/>
    </xf>
    <xf numFmtId="298" fontId="3" fillId="2" borderId="0">
      <alignment horizontal="center"/>
    </xf>
    <xf numFmtId="201" fontId="3" fillId="2" borderId="0">
      <alignment horizontal="center"/>
    </xf>
    <xf numFmtId="0" fontId="31" fillId="0" borderId="0"/>
    <xf numFmtId="0" fontId="216" fillId="0" borderId="0"/>
    <xf numFmtId="0" fontId="217" fillId="0" borderId="8" applyNumberFormat="0" applyFill="0" applyProtection="0">
      <alignment horizontal="right"/>
    </xf>
    <xf numFmtId="0" fontId="218" fillId="0" borderId="0"/>
    <xf numFmtId="229" fontId="219" fillId="0" borderId="22" applyNumberFormat="0" applyAlignment="0" applyProtection="0">
      <alignment horizontal="left" vertical="center"/>
    </xf>
    <xf numFmtId="37" fontId="3" fillId="0" borderId="8" applyNumberFormat="0" applyFont="0" applyFill="0" applyAlignment="0" applyProtection="0"/>
    <xf numFmtId="0" fontId="220" fillId="0" borderId="20"/>
    <xf numFmtId="0" fontId="13" fillId="2" borderId="0" applyNumberFormat="0" applyFont="0" applyBorder="0" applyAlignment="0" applyProtection="0"/>
    <xf numFmtId="284" fontId="3" fillId="0" borderId="0">
      <alignment horizontal="right"/>
    </xf>
    <xf numFmtId="0" fontId="56" fillId="0" borderId="15" applyNumberFormat="0" applyFill="0" applyBorder="0" applyAlignment="0" applyProtection="0"/>
    <xf numFmtId="272" fontId="116" fillId="0" borderId="0"/>
    <xf numFmtId="272" fontId="116" fillId="0" borderId="0"/>
    <xf numFmtId="272" fontId="116" fillId="0" borderId="0"/>
    <xf numFmtId="0" fontId="3" fillId="0" borderId="0"/>
    <xf numFmtId="0" fontId="3" fillId="0" borderId="0"/>
    <xf numFmtId="272" fontId="116" fillId="0" borderId="0"/>
    <xf numFmtId="272" fontId="116" fillId="0" borderId="0"/>
    <xf numFmtId="272" fontId="116" fillId="0" borderId="0"/>
    <xf numFmtId="37" fontId="13" fillId="0" borderId="0" applyNumberFormat="0" applyFont="0" applyBorder="0" applyAlignment="0">
      <alignment horizontal="center"/>
    </xf>
    <xf numFmtId="272" fontId="116" fillId="0" borderId="0"/>
    <xf numFmtId="272" fontId="116" fillId="0" borderId="0"/>
    <xf numFmtId="322" fontId="20" fillId="0" borderId="58">
      <alignment horizontal="left"/>
    </xf>
    <xf numFmtId="297" fontId="83" fillId="2" borderId="0" applyBorder="0" applyProtection="0">
      <alignment horizontal="left" vertical="center"/>
    </xf>
    <xf numFmtId="0" fontId="55" fillId="0" borderId="0" applyFill="0" applyBorder="0" applyProtection="0">
      <alignment horizontal="center" vertical="center"/>
    </xf>
    <xf numFmtId="0" fontId="217" fillId="0" borderId="59" applyNumberFormat="0" applyProtection="0">
      <alignment horizontal="right"/>
    </xf>
    <xf numFmtId="0" fontId="221" fillId="0" borderId="0" applyBorder="0" applyProtection="0">
      <alignment vertical="center"/>
    </xf>
    <xf numFmtId="253" fontId="221" fillId="0" borderId="23" applyBorder="0" applyProtection="0">
      <alignment horizontal="right" vertical="center"/>
    </xf>
    <xf numFmtId="0" fontId="3" fillId="24" borderId="0" applyBorder="0" applyProtection="0">
      <alignment horizontal="centerContinuous" vertical="center"/>
    </xf>
    <xf numFmtId="0" fontId="3" fillId="53" borderId="23" applyBorder="0" applyProtection="0">
      <alignment horizontal="centerContinuous" vertical="center"/>
    </xf>
    <xf numFmtId="0" fontId="221" fillId="0" borderId="0" applyBorder="0" applyProtection="0">
      <alignment vertical="center"/>
    </xf>
    <xf numFmtId="3" fontId="55" fillId="0" borderId="0" applyNumberFormat="0"/>
    <xf numFmtId="0" fontId="79" fillId="0" borderId="0" applyFill="0" applyBorder="0" applyProtection="0"/>
    <xf numFmtId="0" fontId="222" fillId="0" borderId="0" applyNumberFormat="0">
      <alignment horizontal="left"/>
    </xf>
    <xf numFmtId="0" fontId="223" fillId="0" borderId="0">
      <alignment vertical="center"/>
    </xf>
    <xf numFmtId="0" fontId="120" fillId="0" borderId="0">
      <alignment vertical="center"/>
    </xf>
    <xf numFmtId="0" fontId="128" fillId="0" borderId="0">
      <alignment vertical="center"/>
    </xf>
    <xf numFmtId="0" fontId="224" fillId="0" borderId="0" applyFill="0" applyBorder="0" applyProtection="0">
      <alignment horizontal="left"/>
    </xf>
    <xf numFmtId="0" fontId="225" fillId="0" borderId="20" applyFill="0" applyBorder="0" applyProtection="0">
      <alignment horizontal="left" vertical="top"/>
    </xf>
    <xf numFmtId="0" fontId="13" fillId="0" borderId="0" applyNumberFormat="0" applyFill="0" applyBorder="0" applyProtection="0">
      <alignment horizontal="centerContinuous"/>
    </xf>
    <xf numFmtId="3" fontId="3" fillId="0" borderId="11" applyNumberFormat="0" applyFont="0" applyFill="0" applyAlignment="0" applyProtection="0">
      <alignment vertical="center"/>
    </xf>
    <xf numFmtId="0" fontId="15" fillId="17" borderId="8" applyNumberFormat="0" applyFont="0" applyFill="0" applyAlignment="0" applyProtection="0">
      <protection locked="0"/>
    </xf>
    <xf numFmtId="280" fontId="226" fillId="0" borderId="0" applyNumberFormat="0" applyFill="0" applyBorder="0">
      <alignment horizontal="left"/>
    </xf>
    <xf numFmtId="280" fontId="227" fillId="0" borderId="0" applyNumberFormat="0" applyFill="0" applyBorder="0">
      <alignment horizontal="right"/>
    </xf>
    <xf numFmtId="0" fontId="118" fillId="0" borderId="0" applyNumberFormat="0">
      <alignment horizontal="left"/>
    </xf>
    <xf numFmtId="0" fontId="15" fillId="17" borderId="60" applyNumberFormat="0" applyFont="0" applyFill="0" applyAlignment="0" applyProtection="0">
      <protection locked="0"/>
    </xf>
    <xf numFmtId="37" fontId="228" fillId="0" borderId="0" applyNumberFormat="0" applyFill="0" applyBorder="0" applyAlignment="0" applyProtection="0">
      <alignment horizontal="centerContinuous"/>
    </xf>
    <xf numFmtId="0" fontId="55" fillId="0" borderId="0" applyNumberFormat="0" applyFill="0" applyBorder="0" applyProtection="0">
      <alignment horizontal="center"/>
    </xf>
    <xf numFmtId="0" fontId="79" fillId="0" borderId="0" applyNumberFormat="0" applyFill="0" applyBorder="0" applyAlignment="0" applyProtection="0"/>
    <xf numFmtId="0" fontId="21" fillId="0" borderId="0" applyNumberFormat="0" applyFill="0" applyBorder="0" applyProtection="0">
      <alignment horizontal="left" vertical="center"/>
    </xf>
    <xf numFmtId="37" fontId="12" fillId="0" borderId="43" applyNumberFormat="0" applyFill="0" applyProtection="0">
      <alignment horizontal="centerContinuous"/>
    </xf>
    <xf numFmtId="0" fontId="193" fillId="0" borderId="0" applyNumberFormat="0" applyFill="0" applyBorder="0" applyProtection="0">
      <alignment horizontal="left" vertical="center"/>
    </xf>
    <xf numFmtId="0" fontId="4" fillId="0" borderId="0" applyNumberFormat="0" applyFill="0" applyBorder="0" applyProtection="0"/>
    <xf numFmtId="0" fontId="180" fillId="28" borderId="61" applyNumberFormat="0" applyBorder="0">
      <alignment horizontal="left" vertical="center"/>
    </xf>
    <xf numFmtId="0" fontId="55" fillId="0" borderId="0" applyFill="0" applyBorder="0" applyProtection="0">
      <alignment horizontal="centerContinuous"/>
    </xf>
    <xf numFmtId="0" fontId="3" fillId="54" borderId="62" applyNumberFormat="0" applyFont="0">
      <alignment horizontal="center" vertical="center"/>
    </xf>
    <xf numFmtId="0" fontId="20" fillId="0" borderId="58">
      <alignment horizontal="left"/>
    </xf>
    <xf numFmtId="49" fontId="3" fillId="0" borderId="0" applyFill="0" applyBorder="0" applyAlignment="0"/>
    <xf numFmtId="0" fontId="81" fillId="0" borderId="0" applyFill="0" applyBorder="0" applyAlignment="0"/>
    <xf numFmtId="0" fontId="81" fillId="0" borderId="0" applyFill="0" applyBorder="0" applyAlignment="0"/>
    <xf numFmtId="0" fontId="13" fillId="0" borderId="0" applyNumberFormat="0" applyFill="0" applyBorder="0" applyAlignment="0" applyProtection="0"/>
    <xf numFmtId="0" fontId="229" fillId="0" borderId="0"/>
    <xf numFmtId="323" fontId="13" fillId="0" borderId="0" applyBorder="0" applyProtection="0">
      <alignment horizontal="right"/>
    </xf>
    <xf numFmtId="18" fontId="15" fillId="17" borderId="0" applyFont="0" applyFill="0" applyBorder="0" applyAlignment="0" applyProtection="0">
      <protection locked="0"/>
    </xf>
    <xf numFmtId="0" fontId="3" fillId="53" borderId="0">
      <alignment horizontal="center"/>
    </xf>
    <xf numFmtId="177" fontId="230" fillId="0" borderId="0">
      <alignment horizontal="right" vertical="center"/>
    </xf>
    <xf numFmtId="0" fontId="2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268" fontId="3" fillId="0" borderId="0"/>
    <xf numFmtId="0" fontId="133" fillId="0" borderId="0" applyNumberFormat="0" applyFill="0" applyBorder="0" applyAlignment="0" applyProtection="0"/>
    <xf numFmtId="0" fontId="231" fillId="0" borderId="0" applyNumberFormat="0" applyFill="0" applyBorder="0" applyAlignment="0" applyProtection="0"/>
    <xf numFmtId="0" fontId="3" fillId="25" borderId="24" applyNumberFormat="0" applyProtection="0">
      <alignment horizontal="left" vertical="center"/>
    </xf>
    <xf numFmtId="179" fontId="106" fillId="0" borderId="0">
      <alignment horizontal="center"/>
    </xf>
    <xf numFmtId="280" fontId="99" fillId="0" borderId="0">
      <alignment horizontal="centerContinuous"/>
    </xf>
    <xf numFmtId="0" fontId="232" fillId="0" borderId="0">
      <alignment horizontal="center"/>
    </xf>
    <xf numFmtId="280" fontId="102" fillId="0" borderId="0">
      <alignment horizontal="centerContinuous"/>
      <protection locked="0"/>
    </xf>
    <xf numFmtId="280" fontId="102" fillId="0" borderId="0">
      <alignment horizontal="left"/>
    </xf>
    <xf numFmtId="220" fontId="109" fillId="0" borderId="0">
      <alignment horizontal="center"/>
    </xf>
    <xf numFmtId="0" fontId="180" fillId="28" borderId="0" applyFont="0" applyFill="0" applyAlignment="0">
      <alignment horizontal="left" vertical="center"/>
    </xf>
    <xf numFmtId="231" fontId="233" fillId="0" borderId="0" applyNumberFormat="0" applyFill="0" applyBorder="0" applyAlignment="0" applyProtection="0"/>
    <xf numFmtId="0" fontId="86" fillId="0" borderId="0" applyBorder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80" fontId="55" fillId="0" borderId="0"/>
    <xf numFmtId="0" fontId="3" fillId="0" borderId="0"/>
    <xf numFmtId="3" fontId="234" fillId="0" borderId="0">
      <alignment horizontal="left"/>
    </xf>
    <xf numFmtId="1" fontId="25" fillId="55" borderId="0" applyNumberFormat="0" applyFont="0" applyBorder="0" applyProtection="0">
      <alignment horizontal="left"/>
    </xf>
    <xf numFmtId="1" fontId="235" fillId="0" borderId="0"/>
    <xf numFmtId="0" fontId="12" fillId="0" borderId="0" applyNumberFormat="0" applyFont="0" applyBorder="0" applyAlignment="0" applyProtection="0"/>
    <xf numFmtId="1" fontId="12" fillId="2" borderId="0" applyFont="0" applyBorder="0" applyAlignment="0" applyProtection="0"/>
    <xf numFmtId="215" fontId="3" fillId="0" borderId="0"/>
    <xf numFmtId="0" fontId="55" fillId="0" borderId="10">
      <alignment horizontal="right" wrapText="1"/>
    </xf>
    <xf numFmtId="0" fontId="113" fillId="0" borderId="0"/>
    <xf numFmtId="0" fontId="96" fillId="15" borderId="16"/>
    <xf numFmtId="0" fontId="236" fillId="0" borderId="0"/>
    <xf numFmtId="3" fontId="55" fillId="0" borderId="23" applyNumberFormat="0"/>
    <xf numFmtId="180" fontId="13" fillId="0" borderId="59"/>
    <xf numFmtId="0" fontId="3" fillId="0" borderId="63" applyNumberFormat="0" applyFont="0" applyFill="0" applyAlignment="0"/>
    <xf numFmtId="220" fontId="3" fillId="0" borderId="0">
      <alignment horizontal="right"/>
    </xf>
    <xf numFmtId="18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324" fontId="12" fillId="0" borderId="0" applyBorder="0" applyProtection="0">
      <alignment horizontal="right"/>
    </xf>
    <xf numFmtId="189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220" fontId="237" fillId="0" borderId="0">
      <alignment horizontal="left"/>
      <protection locked="0"/>
    </xf>
    <xf numFmtId="256" fontId="47" fillId="0" borderId="0" applyFont="0" applyFill="0" applyBorder="0" applyAlignment="0" applyProtection="0"/>
    <xf numFmtId="257" fontId="47" fillId="0" borderId="0" applyFont="0" applyFill="0" applyBorder="0" applyAlignment="0" applyProtection="0"/>
    <xf numFmtId="0" fontId="31" fillId="0" borderId="0"/>
    <xf numFmtId="1" fontId="175" fillId="0" borderId="43" applyNumberFormat="0" applyFont="0" applyFill="0" applyAlignment="0" applyProtection="0">
      <alignment horizontal="left" vertical="center"/>
    </xf>
    <xf numFmtId="0" fontId="35" fillId="0" borderId="64">
      <alignment horizontal="left"/>
    </xf>
    <xf numFmtId="225" fontId="3" fillId="2" borderId="20" applyBorder="0">
      <alignment horizontal="right" vertical="center"/>
      <protection locked="0"/>
    </xf>
    <xf numFmtId="0" fontId="183" fillId="0" borderId="0" applyNumberFormat="0" applyFill="0" applyBorder="0" applyAlignment="0" applyProtection="0"/>
    <xf numFmtId="0" fontId="65" fillId="15" borderId="39" applyNumberFormat="0" applyFill="0" applyAlignment="0">
      <protection locked="0" hidden="1"/>
    </xf>
    <xf numFmtId="0" fontId="3" fillId="0" borderId="0"/>
    <xf numFmtId="0" fontId="31" fillId="0" borderId="0"/>
    <xf numFmtId="314" fontId="3" fillId="0" borderId="0" applyFont="0" applyFill="0" applyBorder="0" applyAlignment="0" applyProtection="0"/>
    <xf numFmtId="280" fontId="3" fillId="0" borderId="0" applyFont="0" applyFill="0" applyBorder="0" applyAlignment="0" applyProtection="0"/>
    <xf numFmtId="325" fontId="119" fillId="0" borderId="0" applyFont="0" applyFill="0" applyBorder="0" applyAlignment="0" applyProtection="0"/>
    <xf numFmtId="229" fontId="3" fillId="0" borderId="0" applyFont="0" applyFill="0" applyBorder="0" applyAlignment="0" applyProtection="0"/>
    <xf numFmtId="0" fontId="179" fillId="0" borderId="0" applyFont="0" applyFill="0" applyBorder="0" applyAlignment="0" applyProtection="0"/>
    <xf numFmtId="0" fontId="179" fillId="0" borderId="0" applyFont="0" applyFill="0" applyBorder="0" applyAlignment="0" applyProtection="0"/>
    <xf numFmtId="192" fontId="25" fillId="0" borderId="0" applyFont="0" applyFill="0" applyBorder="0" applyAlignment="0" applyProtection="0"/>
    <xf numFmtId="37" fontId="25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9" fillId="0" borderId="65"/>
    <xf numFmtId="0" fontId="180" fillId="8" borderId="23">
      <alignment horizontal="center" wrapText="1"/>
    </xf>
    <xf numFmtId="0" fontId="13" fillId="17" borderId="0" applyNumberFormat="0" applyFont="0" applyAlignment="0" applyProtection="0"/>
    <xf numFmtId="0" fontId="13" fillId="17" borderId="8" applyNumberFormat="0" applyFont="0" applyAlignment="0" applyProtection="0">
      <protection locked="0"/>
    </xf>
    <xf numFmtId="0" fontId="238" fillId="0" borderId="0" applyNumberFormat="0" applyFill="0" applyBorder="0" applyAlignment="0" applyProtection="0"/>
    <xf numFmtId="1" fontId="68" fillId="0" borderId="0" applyFont="0" applyFill="0" applyBorder="0" applyAlignment="0" applyProtection="0"/>
    <xf numFmtId="0" fontId="104" fillId="0" borderId="0"/>
    <xf numFmtId="1" fontId="104" fillId="0" borderId="0"/>
    <xf numFmtId="0" fontId="56" fillId="0" borderId="15" applyNumberFormat="0" applyFill="0" applyBorder="0" applyAlignment="0" applyProtection="0"/>
    <xf numFmtId="0" fontId="56" fillId="0" borderId="15" applyNumberFormat="0" applyFill="0" applyBorder="0" applyAlignment="0" applyProtection="0"/>
    <xf numFmtId="0" fontId="240" fillId="0" borderId="15" applyNumberFormat="0" applyFill="0" applyBorder="0" applyAlignment="0" applyProtection="0"/>
    <xf numFmtId="1" fontId="149" fillId="0" borderId="0">
      <alignment horizontal="right"/>
    </xf>
    <xf numFmtId="0" fontId="3" fillId="25" borderId="0" applyNumberFormat="0" applyBorder="0" applyProtection="0">
      <alignment horizontal="left"/>
    </xf>
    <xf numFmtId="1" fontId="149" fillId="0" borderId="0">
      <alignment horizontal="right"/>
    </xf>
    <xf numFmtId="280" fontId="21" fillId="0" borderId="0"/>
    <xf numFmtId="0" fontId="25" fillId="0" borderId="0"/>
    <xf numFmtId="280" fontId="21" fillId="0" borderId="0"/>
    <xf numFmtId="280" fontId="21" fillId="0" borderId="0"/>
    <xf numFmtId="280" fontId="21" fillId="0" borderId="0"/>
    <xf numFmtId="280" fontId="21" fillId="0" borderId="0"/>
    <xf numFmtId="280" fontId="21" fillId="0" borderId="0"/>
    <xf numFmtId="280" fontId="21" fillId="0" borderId="0"/>
    <xf numFmtId="326" fontId="25" fillId="0" borderId="0" applyFont="0" applyFill="0" applyBorder="0" applyAlignment="0" applyProtection="0">
      <alignment horizontal="right"/>
    </xf>
    <xf numFmtId="317" fontId="20" fillId="0" borderId="15"/>
    <xf numFmtId="253" fontId="68" fillId="0" borderId="0" applyFont="0" applyFill="0" applyBorder="0" applyProtection="0">
      <alignment horizontal="right"/>
    </xf>
    <xf numFmtId="327" fontId="63" fillId="0" borderId="0"/>
    <xf numFmtId="328" fontId="100" fillId="0" borderId="0" applyFill="0" applyBorder="0" applyProtection="0"/>
    <xf numFmtId="329" fontId="100" fillId="0" borderId="0" applyFill="0" applyBorder="0" applyProtection="0"/>
    <xf numFmtId="0" fontId="8" fillId="17" borderId="23" applyFont="0" applyFill="0" applyBorder="0" applyAlignment="0" applyProtection="0"/>
    <xf numFmtId="0" fontId="167" fillId="56" borderId="66" applyNumberFormat="0" applyFont="0" applyBorder="0" applyAlignment="0" applyProtection="0">
      <alignment horizontal="right"/>
    </xf>
    <xf numFmtId="0" fontId="80" fillId="0" borderId="0" applyFont="0" applyFill="0" applyBorder="0" applyAlignment="0" applyProtection="0"/>
    <xf numFmtId="259" fontId="3" fillId="0" borderId="0" applyFont="0" applyFill="0" applyBorder="0" applyAlignment="0" applyProtection="0"/>
    <xf numFmtId="0" fontId="3" fillId="0" borderId="0"/>
    <xf numFmtId="0" fontId="246" fillId="0" borderId="0"/>
    <xf numFmtId="9" fontId="1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51" fillId="0" borderId="0">
      <alignment vertical="top"/>
    </xf>
    <xf numFmtId="169" fontId="12" fillId="0" borderId="0" applyFont="0" applyFill="0" applyBorder="0" applyAlignment="0" applyProtection="0"/>
    <xf numFmtId="0" fontId="12" fillId="0" borderId="0"/>
    <xf numFmtId="0" fontId="3" fillId="0" borderId="0" applyNumberFormat="0" applyFont="0" applyFill="0" applyBorder="0" applyAlignment="0" applyProtection="0"/>
    <xf numFmtId="9" fontId="50" fillId="0" borderId="0">
      <alignment horizontal="right"/>
    </xf>
    <xf numFmtId="0" fontId="252" fillId="0" borderId="0"/>
    <xf numFmtId="169" fontId="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59" fillId="0" borderId="0"/>
    <xf numFmtId="0" fontId="86" fillId="0" borderId="0"/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331" fontId="3" fillId="0" borderId="0" applyFont="0" applyFill="0" applyBorder="0" applyAlignment="0" applyProtection="0"/>
    <xf numFmtId="0" fontId="2" fillId="0" borderId="0"/>
    <xf numFmtId="0" fontId="3" fillId="0" borderId="0"/>
    <xf numFmtId="169" fontId="15" fillId="0" borderId="0" applyFont="0" applyFill="0" applyBorder="0" applyAlignment="0" applyProtection="0"/>
    <xf numFmtId="332" fontId="1" fillId="0" borderId="0"/>
    <xf numFmtId="333" fontId="245" fillId="0" borderId="0" applyFont="0" applyFill="0" applyBorder="0" applyAlignment="0" applyProtection="0"/>
  </cellStyleXfs>
  <cellXfs count="91">
    <xf numFmtId="0" fontId="0" fillId="0" borderId="0" xfId="0"/>
    <xf numFmtId="0" fontId="246" fillId="0" borderId="0" xfId="0" applyFont="1"/>
    <xf numFmtId="0" fontId="247" fillId="0" borderId="0" xfId="0" applyFont="1"/>
    <xf numFmtId="0" fontId="248" fillId="0" borderId="0" xfId="0" applyFont="1"/>
    <xf numFmtId="172" fontId="4" fillId="0" borderId="67" xfId="304" applyNumberFormat="1" applyFont="1" applyFill="1" applyBorder="1" applyAlignment="1" applyProtection="1">
      <alignment horizontal="center"/>
    </xf>
    <xf numFmtId="0" fontId="250" fillId="0" borderId="29" xfId="304" applyNumberFormat="1" applyFont="1" applyFill="1" applyBorder="1" applyAlignment="1" applyProtection="1">
      <alignment horizontal="center" wrapText="1"/>
    </xf>
    <xf numFmtId="0" fontId="4" fillId="0" borderId="0" xfId="303" applyFont="1" applyFill="1" applyBorder="1" applyAlignment="1" applyProtection="1">
      <alignment horizontal="center" wrapText="1"/>
    </xf>
    <xf numFmtId="0" fontId="3" fillId="0" borderId="0" xfId="304" applyFill="1" applyBorder="1" applyAlignment="1" applyProtection="1">
      <alignment horizontal="left"/>
    </xf>
    <xf numFmtId="0" fontId="3" fillId="0" borderId="8" xfId="304" applyFill="1" applyBorder="1" applyAlignment="1" applyProtection="1">
      <alignment horizontal="left"/>
    </xf>
    <xf numFmtId="171" fontId="3" fillId="0" borderId="0" xfId="304" applyNumberFormat="1" applyFill="1" applyBorder="1" applyProtection="1"/>
    <xf numFmtId="0" fontId="3" fillId="0" borderId="8" xfId="304" applyNumberFormat="1" applyFill="1" applyBorder="1" applyProtection="1"/>
    <xf numFmtId="0" fontId="3" fillId="0" borderId="0" xfId="304" applyNumberFormat="1" applyFill="1" applyBorder="1" applyProtection="1"/>
    <xf numFmtId="0" fontId="4" fillId="0" borderId="68" xfId="304" applyNumberFormat="1" applyFont="1" applyFill="1" applyBorder="1" applyProtection="1"/>
    <xf numFmtId="0" fontId="4" fillId="0" borderId="0" xfId="304" applyNumberFormat="1" applyFont="1" applyFill="1" applyBorder="1" applyProtection="1"/>
    <xf numFmtId="0" fontId="4" fillId="0" borderId="23" xfId="304" applyFont="1" applyFill="1" applyBorder="1" applyAlignment="1" applyProtection="1">
      <alignment horizontal="left"/>
    </xf>
    <xf numFmtId="0" fontId="3" fillId="0" borderId="0" xfId="304" applyNumberFormat="1" applyFill="1" applyBorder="1" applyAlignment="1" applyProtection="1">
      <alignment horizontal="left"/>
    </xf>
    <xf numFmtId="0" fontId="3" fillId="0" borderId="0" xfId="304" quotePrefix="1" applyNumberFormat="1" applyFill="1" applyBorder="1" applyProtection="1"/>
    <xf numFmtId="0" fontId="4" fillId="0" borderId="0" xfId="303" applyFont="1" applyFill="1" applyBorder="1" applyProtection="1"/>
    <xf numFmtId="0" fontId="241" fillId="0" borderId="29" xfId="304" applyNumberFormat="1" applyFont="1" applyFill="1" applyBorder="1" applyAlignment="1" applyProtection="1">
      <alignment horizontal="center"/>
    </xf>
    <xf numFmtId="0" fontId="0" fillId="0" borderId="69" xfId="0" applyBorder="1"/>
    <xf numFmtId="0" fontId="241" fillId="0" borderId="69" xfId="304" applyNumberFormat="1" applyFont="1" applyFill="1" applyBorder="1" applyAlignment="1" applyProtection="1">
      <alignment horizontal="center"/>
    </xf>
    <xf numFmtId="0" fontId="5" fillId="0" borderId="69" xfId="304" applyNumberFormat="1" applyFont="1" applyFill="1" applyBorder="1" applyAlignment="1" applyProtection="1">
      <alignment horizontal="center"/>
    </xf>
    <xf numFmtId="0" fontId="241" fillId="0" borderId="70" xfId="304" applyNumberFormat="1" applyFont="1" applyFill="1" applyBorder="1" applyAlignment="1" applyProtection="1">
      <alignment horizontal="center"/>
    </xf>
    <xf numFmtId="172" fontId="245" fillId="0" borderId="69" xfId="304" applyNumberFormat="1" applyFont="1" applyFill="1" applyBorder="1" applyAlignment="1" applyProtection="1">
      <alignment horizontal="center"/>
    </xf>
    <xf numFmtId="172" fontId="241" fillId="0" borderId="69" xfId="304" applyNumberFormat="1" applyFont="1" applyFill="1" applyBorder="1" applyAlignment="1" applyProtection="1">
      <alignment horizontal="center"/>
    </xf>
    <xf numFmtId="0" fontId="244" fillId="0" borderId="69" xfId="304" applyFont="1" applyFill="1" applyBorder="1" applyAlignment="1" applyProtection="1">
      <alignment horizontal="center"/>
    </xf>
    <xf numFmtId="37" fontId="3" fillId="0" borderId="69" xfId="304" applyNumberFormat="1" applyFill="1" applyBorder="1" applyAlignment="1" applyProtection="1">
      <alignment horizontal="center"/>
    </xf>
    <xf numFmtId="0" fontId="3" fillId="0" borderId="69" xfId="304" applyNumberFormat="1" applyFill="1" applyBorder="1" applyAlignment="1" applyProtection="1">
      <alignment horizontal="center"/>
    </xf>
    <xf numFmtId="181" fontId="3" fillId="0" borderId="69" xfId="304" applyNumberFormat="1" applyFill="1" applyBorder="1" applyAlignment="1" applyProtection="1">
      <alignment horizontal="center"/>
    </xf>
    <xf numFmtId="181" fontId="249" fillId="0" borderId="69" xfId="304" applyNumberFormat="1" applyFont="1" applyFill="1" applyBorder="1" applyAlignment="1" applyProtection="1">
      <alignment horizontal="center"/>
    </xf>
    <xf numFmtId="0" fontId="7" fillId="0" borderId="69" xfId="304" applyFont="1" applyFill="1" applyBorder="1" applyAlignment="1" applyProtection="1">
      <alignment horizontal="center"/>
    </xf>
    <xf numFmtId="170" fontId="4" fillId="0" borderId="10" xfId="303" applyNumberFormat="1" applyFont="1" applyFill="1" applyBorder="1" applyAlignment="1" applyProtection="1">
      <alignment horizontal="left"/>
    </xf>
    <xf numFmtId="0" fontId="3" fillId="0" borderId="0" xfId="304" applyNumberFormat="1" applyFill="1" applyBorder="1" applyAlignment="1" applyProtection="1">
      <alignment horizontal="left" indent="1"/>
    </xf>
    <xf numFmtId="0" fontId="253" fillId="0" borderId="0" xfId="0" applyFont="1"/>
    <xf numFmtId="37" fontId="3" fillId="0" borderId="0" xfId="303" applyNumberFormat="1" applyFill="1" applyBorder="1" applyAlignment="1" applyProtection="1">
      <alignment horizontal="left"/>
    </xf>
    <xf numFmtId="1" fontId="3" fillId="0" borderId="0" xfId="303" applyNumberFormat="1" applyFill="1" applyBorder="1" applyAlignment="1" applyProtection="1">
      <alignment horizontal="center"/>
    </xf>
    <xf numFmtId="1" fontId="3" fillId="0" borderId="12" xfId="303" applyNumberFormat="1" applyFill="1" applyBorder="1" applyAlignment="1" applyProtection="1">
      <alignment horizontal="center"/>
    </xf>
    <xf numFmtId="1" fontId="3" fillId="0" borderId="72" xfId="303" applyNumberFormat="1" applyFill="1" applyBorder="1" applyAlignment="1" applyProtection="1">
      <alignment horizontal="center"/>
    </xf>
    <xf numFmtId="1" fontId="3" fillId="0" borderId="12" xfId="303" applyNumberFormat="1" applyFill="1" applyBorder="1" applyAlignment="1" applyProtection="1">
      <alignment horizontal="center" wrapText="1"/>
    </xf>
    <xf numFmtId="1" fontId="3" fillId="0" borderId="12" xfId="304" applyNumberFormat="1" applyFill="1" applyBorder="1" applyAlignment="1" applyProtection="1">
      <alignment horizontal="center"/>
    </xf>
    <xf numFmtId="1" fontId="3" fillId="0" borderId="73" xfId="304" applyNumberFormat="1" applyFill="1" applyBorder="1" applyAlignment="1" applyProtection="1">
      <alignment horizontal="center"/>
    </xf>
    <xf numFmtId="1" fontId="3" fillId="0" borderId="71" xfId="304" applyNumberFormat="1" applyFill="1" applyBorder="1" applyAlignment="1" applyProtection="1">
      <alignment horizontal="center"/>
    </xf>
    <xf numFmtId="1" fontId="3" fillId="0" borderId="74" xfId="304" applyNumberFormat="1" applyFill="1" applyBorder="1" applyAlignment="1" applyProtection="1">
      <alignment horizontal="center"/>
    </xf>
    <xf numFmtId="1" fontId="3" fillId="0" borderId="12" xfId="304" quotePrefix="1" applyNumberFormat="1" applyFill="1" applyBorder="1" applyAlignment="1" applyProtection="1">
      <alignment horizontal="center"/>
    </xf>
    <xf numFmtId="1" fontId="253" fillId="0" borderId="12" xfId="0" applyNumberFormat="1" applyFont="1" applyBorder="1" applyAlignment="1">
      <alignment horizontal="center"/>
    </xf>
    <xf numFmtId="1" fontId="0" fillId="57" borderId="0" xfId="0" applyNumberFormat="1" applyFill="1"/>
    <xf numFmtId="1" fontId="255" fillId="57" borderId="0" xfId="0" applyNumberFormat="1" applyFont="1" applyFill="1"/>
    <xf numFmtId="0" fontId="242" fillId="0" borderId="11" xfId="304" applyFont="1" applyFill="1" applyBorder="1" applyAlignment="1" applyProtection="1">
      <alignment horizontal="center"/>
    </xf>
    <xf numFmtId="39" fontId="244" fillId="0" borderId="69" xfId="304" applyNumberFormat="1" applyFont="1" applyFill="1" applyBorder="1" applyAlignment="1" applyProtection="1">
      <alignment horizontal="center"/>
    </xf>
    <xf numFmtId="1" fontId="0" fillId="0" borderId="0" xfId="0" applyNumberFormat="1"/>
    <xf numFmtId="0" fontId="3" fillId="0" borderId="0" xfId="304" quotePrefix="1" applyNumberFormat="1" applyFill="1" applyBorder="1" applyAlignment="1" applyProtection="1">
      <alignment horizontal="left"/>
    </xf>
    <xf numFmtId="0" fontId="254" fillId="0" borderId="0" xfId="0" applyFont="1"/>
    <xf numFmtId="336" fontId="0" fillId="0" borderId="0" xfId="0" applyNumberFormat="1"/>
    <xf numFmtId="0" fontId="242" fillId="58" borderId="11" xfId="304" applyFont="1" applyFill="1" applyBorder="1" applyAlignment="1" applyProtection="1">
      <alignment horizontal="center"/>
    </xf>
    <xf numFmtId="334" fontId="243" fillId="58" borderId="69" xfId="304" applyNumberFormat="1" applyFont="1" applyFill="1" applyBorder="1" applyAlignment="1" applyProtection="1">
      <alignment horizontal="center"/>
    </xf>
    <xf numFmtId="334" fontId="243" fillId="58" borderId="70" xfId="304" applyNumberFormat="1" applyFont="1" applyFill="1" applyBorder="1" applyAlignment="1" applyProtection="1">
      <alignment horizontal="center"/>
    </xf>
    <xf numFmtId="14" fontId="243" fillId="58" borderId="69" xfId="304" applyNumberFormat="1" applyFont="1" applyFill="1" applyBorder="1" applyAlignment="1" applyProtection="1">
      <alignment horizontal="center"/>
    </xf>
    <xf numFmtId="172" fontId="244" fillId="58" borderId="69" xfId="304" applyNumberFormat="1" applyFont="1" applyFill="1" applyBorder="1" applyAlignment="1" applyProtection="1">
      <alignment horizontal="center"/>
    </xf>
    <xf numFmtId="37" fontId="244" fillId="58" borderId="69" xfId="304" applyNumberFormat="1" applyFont="1" applyFill="1" applyBorder="1" applyAlignment="1" applyProtection="1">
      <alignment horizontal="center"/>
    </xf>
    <xf numFmtId="0" fontId="0" fillId="58" borderId="0" xfId="0" applyFill="1"/>
    <xf numFmtId="0" fontId="256" fillId="59" borderId="0" xfId="0" applyFont="1" applyFill="1"/>
    <xf numFmtId="0" fontId="256" fillId="59" borderId="0" xfId="0" applyFont="1" applyFill="1" applyAlignment="1">
      <alignment horizontal="center"/>
    </xf>
    <xf numFmtId="0" fontId="256" fillId="59" borderId="23" xfId="0" applyFont="1" applyFill="1" applyBorder="1"/>
    <xf numFmtId="0" fontId="256" fillId="59" borderId="23" xfId="0" applyFont="1" applyFill="1" applyBorder="1" applyAlignment="1">
      <alignment horizontal="center"/>
    </xf>
    <xf numFmtId="0" fontId="256" fillId="59" borderId="75" xfId="0" applyFont="1" applyFill="1" applyBorder="1"/>
    <xf numFmtId="0" fontId="256" fillId="59" borderId="76" xfId="0" applyFont="1" applyFill="1" applyBorder="1"/>
    <xf numFmtId="337" fontId="244" fillId="58" borderId="69" xfId="304" applyNumberFormat="1" applyFont="1" applyFill="1" applyBorder="1" applyAlignment="1" applyProtection="1">
      <alignment horizontal="center"/>
    </xf>
    <xf numFmtId="337" fontId="243" fillId="58" borderId="69" xfId="304" applyNumberFormat="1" applyFont="1" applyFill="1" applyBorder="1" applyAlignment="1" applyProtection="1">
      <alignment horizontal="center"/>
    </xf>
    <xf numFmtId="338" fontId="4" fillId="0" borderId="67" xfId="304" applyNumberFormat="1" applyFont="1" applyFill="1" applyBorder="1" applyAlignment="1" applyProtection="1">
      <alignment horizontal="center"/>
    </xf>
    <xf numFmtId="0" fontId="4" fillId="0" borderId="0" xfId="304" applyNumberFormat="1" applyFont="1" applyFill="1" applyBorder="1" applyAlignment="1" applyProtection="1">
      <alignment horizontal="left"/>
    </xf>
    <xf numFmtId="37" fontId="4" fillId="0" borderId="69" xfId="304" applyNumberFormat="1" applyFont="1" applyFill="1" applyBorder="1" applyAlignment="1" applyProtection="1">
      <alignment horizontal="center"/>
    </xf>
    <xf numFmtId="335" fontId="3" fillId="60" borderId="69" xfId="304" applyNumberFormat="1" applyFill="1" applyBorder="1" applyAlignment="1" applyProtection="1">
      <alignment horizontal="center"/>
    </xf>
    <xf numFmtId="181" fontId="3" fillId="60" borderId="69" xfId="304" applyNumberFormat="1" applyFill="1" applyBorder="1" applyAlignment="1" applyProtection="1">
      <alignment horizontal="center"/>
    </xf>
    <xf numFmtId="337" fontId="249" fillId="58" borderId="69" xfId="304" applyNumberFormat="1" applyFont="1" applyFill="1" applyBorder="1" applyAlignment="1" applyProtection="1">
      <alignment horizontal="center"/>
    </xf>
    <xf numFmtId="0" fontId="3" fillId="60" borderId="0" xfId="304" applyNumberFormat="1" applyFill="1" applyBorder="1" applyAlignment="1" applyProtection="1">
      <alignment horizontal="left" indent="1"/>
    </xf>
    <xf numFmtId="339" fontId="245" fillId="0" borderId="69" xfId="304" applyNumberFormat="1" applyFont="1" applyFill="1" applyBorder="1" applyAlignment="1" applyProtection="1">
      <alignment horizontal="center"/>
    </xf>
    <xf numFmtId="339" fontId="245" fillId="60" borderId="69" xfId="304" applyNumberFormat="1" applyFont="1" applyFill="1" applyBorder="1" applyAlignment="1" applyProtection="1">
      <alignment horizontal="center"/>
    </xf>
    <xf numFmtId="0" fontId="3" fillId="60" borderId="0" xfId="304" applyNumberFormat="1" applyFill="1" applyBorder="1" applyAlignment="1" applyProtection="1">
      <alignment horizontal="left"/>
    </xf>
    <xf numFmtId="340" fontId="0" fillId="58" borderId="0" xfId="0" applyNumberFormat="1" applyFill="1" applyAlignment="1">
      <alignment horizontal="center"/>
    </xf>
    <xf numFmtId="341" fontId="0" fillId="58" borderId="0" xfId="0" applyNumberFormat="1" applyFill="1" applyAlignment="1">
      <alignment horizontal="center"/>
    </xf>
    <xf numFmtId="177" fontId="256" fillId="59" borderId="61" xfId="0" applyNumberFormat="1" applyFont="1" applyFill="1" applyBorder="1" applyAlignment="1">
      <alignment horizontal="center"/>
    </xf>
    <xf numFmtId="177" fontId="256" fillId="59" borderId="24" xfId="0" applyNumberFormat="1" applyFont="1" applyFill="1" applyBorder="1" applyAlignment="1">
      <alignment horizontal="center"/>
    </xf>
    <xf numFmtId="1" fontId="254" fillId="0" borderId="0" xfId="0" applyNumberFormat="1" applyFont="1"/>
    <xf numFmtId="172" fontId="244" fillId="61" borderId="69" xfId="304" applyNumberFormat="1" applyFont="1" applyFill="1" applyBorder="1" applyAlignment="1" applyProtection="1">
      <alignment horizontal="center"/>
    </xf>
    <xf numFmtId="337" fontId="244" fillId="61" borderId="69" xfId="304" applyNumberFormat="1" applyFont="1" applyFill="1" applyBorder="1" applyAlignment="1" applyProtection="1">
      <alignment horizontal="center"/>
    </xf>
    <xf numFmtId="237" fontId="244" fillId="61" borderId="69" xfId="304" applyNumberFormat="1" applyFont="1" applyFill="1" applyBorder="1" applyAlignment="1" applyProtection="1">
      <alignment horizontal="center"/>
    </xf>
    <xf numFmtId="342" fontId="0" fillId="58" borderId="0" xfId="0" applyNumberFormat="1" applyFill="1" applyAlignment="1">
      <alignment horizontal="center"/>
    </xf>
    <xf numFmtId="341" fontId="261" fillId="58" borderId="0" xfId="0" applyNumberFormat="1" applyFont="1" applyFill="1" applyAlignment="1">
      <alignment horizontal="center"/>
    </xf>
    <xf numFmtId="177" fontId="262" fillId="59" borderId="61" xfId="0" applyNumberFormat="1" applyFont="1" applyFill="1" applyBorder="1" applyAlignment="1">
      <alignment horizontal="center"/>
    </xf>
    <xf numFmtId="0" fontId="256" fillId="59" borderId="0" xfId="0" applyFont="1" applyFill="1" applyAlignment="1">
      <alignment horizontal="center"/>
    </xf>
    <xf numFmtId="341" fontId="253" fillId="58" borderId="0" xfId="0" applyNumberFormat="1" applyFont="1" applyFill="1" applyAlignment="1">
      <alignment horizontal="center"/>
    </xf>
  </cellXfs>
  <cellStyles count="2148">
    <cellStyle name="_x0013_" xfId="2123" xr:uid="{00000000-0005-0000-0000-000000000000}"/>
    <cellStyle name="-" xfId="2124" xr:uid="{00000000-0005-0000-0000-000001000000}"/>
    <cellStyle name="—" xfId="2125" xr:uid="{00000000-0005-0000-0000-000002000000}"/>
    <cellStyle name=" 1" xfId="2127" xr:uid="{00000000-0005-0000-0000-000003000000}"/>
    <cellStyle name=" 3]_x000d__x000a_Zoomed=1_x000d__x000a_Row=0_x000d__x000a_Column=0_x000d__x000a_Height=300_x000d__x000a_Width=300_x000d__x000a_FontName=Arial_x000d__x000a_FontStyle=0_x000d__x000a_FontSize=10_x000d__x000a_PrtFontName=Fo" xfId="2128" xr:uid="{00000000-0005-0000-0000-000004000000}"/>
    <cellStyle name="_x000a_386grabber=M" xfId="1" xr:uid="{00000000-0005-0000-0000-000005000000}"/>
    <cellStyle name="_x000a_386grabber=M 2" xfId="2" xr:uid="{00000000-0005-0000-0000-000006000000}"/>
    <cellStyle name="_x000a_386grabber=M 3" xfId="2129" xr:uid="{00000000-0005-0000-0000-000007000000}"/>
    <cellStyle name="_x000a_386grabber=M 4" xfId="2130" xr:uid="{00000000-0005-0000-0000-000008000000}"/>
    <cellStyle name="_x000d__x000a_JournalTemplate=C:\COMFO\CTALK\JOURSTD.TPL_x000d__x000a_LbStateAddress=3 3 0 251 1 89 2 311_x000d__x000a_LbStateJou" xfId="2131" xr:uid="{00000000-0005-0000-0000-000009000000}"/>
    <cellStyle name="&quot;$&quot;#,##0" xfId="3" xr:uid="{00000000-0005-0000-0000-00000A000000}"/>
    <cellStyle name="&quot;X&quot; Men" xfId="4" xr:uid="{00000000-0005-0000-0000-00000B000000}"/>
    <cellStyle name="#" xfId="5" xr:uid="{00000000-0005-0000-0000-00000C000000}"/>
    <cellStyle name="#-" xfId="6" xr:uid="{00000000-0005-0000-0000-00000D000000}"/>
    <cellStyle name="#_~1449412" xfId="7" xr:uid="{00000000-0005-0000-0000-00000E000000}"/>
    <cellStyle name="#_~5730248" xfId="8" xr:uid="{00000000-0005-0000-0000-00000F000000}"/>
    <cellStyle name="#-_~5730248" xfId="9" xr:uid="{00000000-0005-0000-0000-000010000000}"/>
    <cellStyle name="#_Acc - dill analysis" xfId="2132" xr:uid="{00000000-0005-0000-0000-000011000000}"/>
    <cellStyle name="#-_Acc - dill analysis" xfId="2133" xr:uid="{00000000-0005-0000-0000-000012000000}"/>
    <cellStyle name="#_Accretion (Dilution)" xfId="10" xr:uid="{00000000-0005-0000-0000-000013000000}"/>
    <cellStyle name="#-_Accretion (Dilution)" xfId="11" xr:uid="{00000000-0005-0000-0000-000014000000}"/>
    <cellStyle name="#_Book1" xfId="12" xr:uid="{00000000-0005-0000-0000-000015000000}"/>
    <cellStyle name="#-_Book1" xfId="13" xr:uid="{00000000-0005-0000-0000-000016000000}"/>
    <cellStyle name="#_Book4" xfId="2134" xr:uid="{00000000-0005-0000-0000-000017000000}"/>
    <cellStyle name="#-_Book4" xfId="2135" xr:uid="{00000000-0005-0000-0000-000018000000}"/>
    <cellStyle name="#_Book6" xfId="14" xr:uid="{00000000-0005-0000-0000-000019000000}"/>
    <cellStyle name="#-_Book6" xfId="15" xr:uid="{00000000-0005-0000-0000-00001A000000}"/>
    <cellStyle name="#_Broadview-XO model_v14" xfId="2136" xr:uid="{00000000-0005-0000-0000-00001B000000}"/>
    <cellStyle name="#-_Broadview-XO model_v14" xfId="2137" xr:uid="{00000000-0005-0000-0000-00001C000000}"/>
    <cellStyle name="#_CDE presentation backup.v7" xfId="2138" xr:uid="{00000000-0005-0000-0000-00001D000000}"/>
    <cellStyle name="#-_CDE presentation backup.v7" xfId="2139" xr:uid="{00000000-0005-0000-0000-00001E000000}"/>
    <cellStyle name="#_comp_v42" xfId="16" xr:uid="{00000000-0005-0000-0000-00001F000000}"/>
    <cellStyle name="#-_comp_v42" xfId="17" xr:uid="{00000000-0005-0000-0000-000020000000}"/>
    <cellStyle name="#_Consensus" xfId="2140" xr:uid="{00000000-0005-0000-0000-000021000000}"/>
    <cellStyle name="#-_Consensus" xfId="2141" xr:uid="{00000000-0005-0000-0000-000022000000}"/>
    <cellStyle name="#_Consumer Standard Template 070713" xfId="2142" xr:uid="{00000000-0005-0000-0000-000023000000}"/>
    <cellStyle name="#_Contribution analysis" xfId="18" xr:uid="{00000000-0005-0000-0000-000024000000}"/>
    <cellStyle name="#-_Contribution analysis" xfId="19" xr:uid="{00000000-0005-0000-0000-000025000000}"/>
    <cellStyle name="#_DCF" xfId="20" xr:uid="{00000000-0005-0000-0000-000026000000}"/>
    <cellStyle name="#-_DCF" xfId="21" xr:uid="{00000000-0005-0000-0000-000027000000}"/>
    <cellStyle name="#_DCF output template" xfId="22" xr:uid="{00000000-0005-0000-0000-000028000000}"/>
    <cellStyle name="#-_DCF output template" xfId="23" xr:uid="{00000000-0005-0000-0000-000029000000}"/>
    <cellStyle name="#_Financial charts template" xfId="24" xr:uid="{00000000-0005-0000-0000-00002A000000}"/>
    <cellStyle name="#-_Financial charts template" xfId="25" xr:uid="{00000000-0005-0000-0000-00002B000000}"/>
    <cellStyle name="#_GCI LBO model 4.19.07 v12" xfId="26" xr:uid="{00000000-0005-0000-0000-00002C000000}"/>
    <cellStyle name="#-_GCI LBO model 4.19.07 v12" xfId="27" xr:uid="{00000000-0005-0000-0000-00002D000000}"/>
    <cellStyle name="#_Greg model_v22" xfId="28" xr:uid="{00000000-0005-0000-0000-00002E000000}"/>
    <cellStyle name="#-_Greg model_v22" xfId="29" xr:uid="{00000000-0005-0000-0000-00002F000000}"/>
    <cellStyle name="#_Jude model v24" xfId="30" xr:uid="{00000000-0005-0000-0000-000030000000}"/>
    <cellStyle name="#-_Jude model v24" xfId="31" xr:uid="{00000000-0005-0000-0000-000031000000}"/>
    <cellStyle name="#_Jude WACC analysis_v03" xfId="32" xr:uid="{00000000-0005-0000-0000-000032000000}"/>
    <cellStyle name="#-_Jude WACC analysis_v03" xfId="33" xr:uid="{00000000-0005-0000-0000-000033000000}"/>
    <cellStyle name="#_LBO - 5dny0912" xfId="34" xr:uid="{00000000-0005-0000-0000-000034000000}"/>
    <cellStyle name="#-_LBO - 5dny0912" xfId="35" xr:uid="{00000000-0005-0000-0000-000035000000}"/>
    <cellStyle name="#_Medco alternatives" xfId="36" xr:uid="{00000000-0005-0000-0000-000036000000}"/>
    <cellStyle name="#-_Medco alternatives" xfId="37" xr:uid="{00000000-0005-0000-0000-000037000000}"/>
    <cellStyle name="#_merger plans" xfId="38" xr:uid="{00000000-0005-0000-0000-000038000000}"/>
    <cellStyle name="#-_merger plans" xfId="39" xr:uid="{00000000-0005-0000-0000-000039000000}"/>
    <cellStyle name="#_Model output pages" xfId="40" xr:uid="{00000000-0005-0000-0000-00003A000000}"/>
    <cellStyle name="#-_Model output pages" xfId="41" xr:uid="{00000000-0005-0000-0000-00003B000000}"/>
    <cellStyle name="#_PBM comps_Q1 09_v02" xfId="42" xr:uid="{00000000-0005-0000-0000-00003C000000}"/>
    <cellStyle name="#_PBM comps_v04" xfId="43" xr:uid="{00000000-0005-0000-0000-00003D000000}"/>
    <cellStyle name="#_Project T2 v13" xfId="44" xr:uid="{00000000-0005-0000-0000-00003E000000}"/>
    <cellStyle name="#-_Project T2 v13" xfId="45" xr:uid="{00000000-0005-0000-0000-00003F000000}"/>
    <cellStyle name="#_PSYS mini-merge_v01" xfId="46" xr:uid="{00000000-0005-0000-0000-000040000000}"/>
    <cellStyle name="#-_PSYS mini-merge_v01" xfId="47" xr:uid="{00000000-0005-0000-0000-000041000000}"/>
    <cellStyle name="#_SGMS LBO model (Oct 2006).v4" xfId="48" xr:uid="{00000000-0005-0000-0000-000042000000}"/>
    <cellStyle name="#-_SGMS LBO model (Oct 2006).v4" xfId="49" xr:uid="{00000000-0005-0000-0000-000043000000}"/>
    <cellStyle name="#_Spider LBO" xfId="50" xr:uid="{00000000-0005-0000-0000-000044000000}"/>
    <cellStyle name="#-_Spider LBO" xfId="51" xr:uid="{00000000-0005-0000-0000-000045000000}"/>
    <cellStyle name="#_Spider LBO (ex. NTB) (v.2)" xfId="52" xr:uid="{00000000-0005-0000-0000-000046000000}"/>
    <cellStyle name="#-_Spider LBO (ex. NTB) (v.2)" xfId="53" xr:uid="{00000000-0005-0000-0000-000047000000}"/>
    <cellStyle name="#_Spider model master v33" xfId="54" xr:uid="{00000000-0005-0000-0000-000048000000}"/>
    <cellStyle name="#-_Spider model master v33" xfId="55" xr:uid="{00000000-0005-0000-0000-000049000000}"/>
    <cellStyle name="#_Spider model master v38" xfId="56" xr:uid="{00000000-0005-0000-0000-00004A000000}"/>
    <cellStyle name="#-_Spider model master v38" xfId="57" xr:uid="{00000000-0005-0000-0000-00004B000000}"/>
    <cellStyle name="#_Spidermodelmasterv41" xfId="58" xr:uid="{00000000-0005-0000-0000-00004C000000}"/>
    <cellStyle name="#-_Spidermodelmasterv41" xfId="59" xr:uid="{00000000-0005-0000-0000-00004D000000}"/>
    <cellStyle name="#_TRAINING AVP" xfId="60" xr:uid="{00000000-0005-0000-0000-00004E000000}"/>
    <cellStyle name="#-_TRAINING AVP" xfId="61" xr:uid="{00000000-0005-0000-0000-00004F000000}"/>
    <cellStyle name="#_UNM and AFC" xfId="62" xr:uid="{00000000-0005-0000-0000-000050000000}"/>
    <cellStyle name="#-_UNM and AFC" xfId="63" xr:uid="{00000000-0005-0000-0000-000051000000}"/>
    <cellStyle name="#_Valitas Model v2" xfId="64" xr:uid="{00000000-0005-0000-0000-000052000000}"/>
    <cellStyle name="#-_Valitas Model v2" xfId="65" xr:uid="{00000000-0005-0000-0000-000053000000}"/>
    <cellStyle name="#_Valuation Template Summary (v.5)" xfId="66" xr:uid="{00000000-0005-0000-0000-000054000000}"/>
    <cellStyle name="#-_Valuation Template Summary (v.5)" xfId="67" xr:uid="{00000000-0005-0000-0000-000055000000}"/>
    <cellStyle name="#_WACC - 5dny0907" xfId="68" xr:uid="{00000000-0005-0000-0000-000056000000}"/>
    <cellStyle name="#-_WACC - 5dny0907" xfId="69" xr:uid="{00000000-0005-0000-0000-000057000000}"/>
    <cellStyle name="#_WACC Model" xfId="70" xr:uid="{00000000-0005-0000-0000-000058000000}"/>
    <cellStyle name="#-_WACC Model" xfId="71" xr:uid="{00000000-0005-0000-0000-000059000000}"/>
    <cellStyle name="$" xfId="72" xr:uid="{00000000-0005-0000-0000-00005A000000}"/>
    <cellStyle name="$-" xfId="73" xr:uid="{00000000-0005-0000-0000-00005B000000}"/>
    <cellStyle name="$ &amp; ¢" xfId="74" xr:uid="{00000000-0005-0000-0000-00005C000000}"/>
    <cellStyle name="$_~1449412" xfId="75" xr:uid="{00000000-0005-0000-0000-00005D000000}"/>
    <cellStyle name="$-_~1449412" xfId="76" xr:uid="{00000000-0005-0000-0000-00005E000000}"/>
    <cellStyle name="$_~5730248" xfId="77" xr:uid="{00000000-0005-0000-0000-00005F000000}"/>
    <cellStyle name="$-_~5730248" xfId="78" xr:uid="{00000000-0005-0000-0000-000060000000}"/>
    <cellStyle name="$_060213 IFXG_v13.7_TG_PostQ1" xfId="79" xr:uid="{00000000-0005-0000-0000-000061000000}"/>
    <cellStyle name="$_060213 IFXG_v13.7_TG_PostQ1_TDU12049 Industrials Automotive Trading Comp 06 Nov 2009 Set I" xfId="80" xr:uid="{00000000-0005-0000-0000-000062000000}"/>
    <cellStyle name="$_Accretion (Dilution)" xfId="81" xr:uid="{00000000-0005-0000-0000-000063000000}"/>
    <cellStyle name="$-_Accretion (Dilution)" xfId="82" xr:uid="{00000000-0005-0000-0000-000064000000}"/>
    <cellStyle name="$_Accretion (Dilution)_~1449412" xfId="83" xr:uid="{00000000-0005-0000-0000-000065000000}"/>
    <cellStyle name="$-_Accretion (Dilution)_~1449412" xfId="84" xr:uid="{00000000-0005-0000-0000-000066000000}"/>
    <cellStyle name="$_Accretion (Dilution)_Project T2 v13" xfId="85" xr:uid="{00000000-0005-0000-0000-000067000000}"/>
    <cellStyle name="$-_Accretion (Dilution)_Project T2 v13" xfId="86" xr:uid="{00000000-0005-0000-0000-000068000000}"/>
    <cellStyle name="$_ANSI" xfId="87" xr:uid="{00000000-0005-0000-0000-000069000000}"/>
    <cellStyle name="$_BONZ" xfId="88" xr:uid="{00000000-0005-0000-0000-00006A000000}"/>
    <cellStyle name="$_Book1" xfId="89" xr:uid="{00000000-0005-0000-0000-00006B000000}"/>
    <cellStyle name="$-_Book1" xfId="90" xr:uid="{00000000-0005-0000-0000-00006C000000}"/>
    <cellStyle name="$_Book6" xfId="91" xr:uid="{00000000-0005-0000-0000-00006D000000}"/>
    <cellStyle name="$-_Book6" xfId="92" xr:uid="{00000000-0005-0000-0000-00006E000000}"/>
    <cellStyle name="$_bubble graphs v4_Wireless Trading Comps_1Q08_vFinal" xfId="93" xr:uid="{00000000-0005-0000-0000-00006F000000}"/>
    <cellStyle name="$_Cengage Learning_Cap table_6.29.09" xfId="94" xr:uid="{00000000-0005-0000-0000-000070000000}"/>
    <cellStyle name="$_Cengage_Combined model_7.21.09 v3" xfId="95" xr:uid="{00000000-0005-0000-0000-000071000000}"/>
    <cellStyle name="$_CMS LBO model_v14" xfId="96" xr:uid="{00000000-0005-0000-0000-000072000000}"/>
    <cellStyle name="$-_CMS LBO model_v14" xfId="97" xr:uid="{00000000-0005-0000-0000-000073000000}"/>
    <cellStyle name="$_comp_v42" xfId="98" xr:uid="{00000000-0005-0000-0000-000074000000}"/>
    <cellStyle name="$-_comp_v42" xfId="99" xr:uid="{00000000-0005-0000-0000-000075000000}"/>
    <cellStyle name="$_Contribution analysis" xfId="100" xr:uid="{00000000-0005-0000-0000-000076000000}"/>
    <cellStyle name="$-_Contribution analysis" xfId="101" xr:uid="{00000000-0005-0000-0000-000077000000}"/>
    <cellStyle name="$_Copy of HC deals 4.1.06 - 8.22.06" xfId="102" xr:uid="{00000000-0005-0000-0000-000078000000}"/>
    <cellStyle name="$_cybx" xfId="103" xr:uid="{00000000-0005-0000-0000-000079000000}"/>
    <cellStyle name="$_DCF" xfId="104" xr:uid="{00000000-0005-0000-0000-00007A000000}"/>
    <cellStyle name="$-_DCF" xfId="105" xr:uid="{00000000-0005-0000-0000-00007B000000}"/>
    <cellStyle name="$_DCF output template" xfId="106" xr:uid="{00000000-0005-0000-0000-00007C000000}"/>
    <cellStyle name="$-_DCF output template" xfId="107" xr:uid="{00000000-0005-0000-0000-00007D000000}"/>
    <cellStyle name="$_DCF_~1449412" xfId="108" xr:uid="{00000000-0005-0000-0000-00007E000000}"/>
    <cellStyle name="$-_DCF_~1449412" xfId="109" xr:uid="{00000000-0005-0000-0000-00007F000000}"/>
    <cellStyle name="$_DCF_Project T2 v13" xfId="110" xr:uid="{00000000-0005-0000-0000-000080000000}"/>
    <cellStyle name="$-_DCF_Project T2 v13" xfId="111" xr:uid="{00000000-0005-0000-0000-000081000000}"/>
    <cellStyle name="$_Financial charts template" xfId="112" xr:uid="{00000000-0005-0000-0000-000082000000}"/>
    <cellStyle name="$-_Financial charts template" xfId="113" xr:uid="{00000000-0005-0000-0000-000083000000}"/>
    <cellStyle name="$_GCI LBO model 4.19.07 v12" xfId="114" xr:uid="{00000000-0005-0000-0000-000084000000}"/>
    <cellStyle name="$-_GCI LBO model 4.19.07 v12" xfId="115" xr:uid="{00000000-0005-0000-0000-000085000000}"/>
    <cellStyle name="$_Greg model_v22" xfId="116" xr:uid="{00000000-0005-0000-0000-000086000000}"/>
    <cellStyle name="$-_Greg model_v22" xfId="117" xr:uid="{00000000-0005-0000-0000-000087000000}"/>
    <cellStyle name="$_IART" xfId="118" xr:uid="{00000000-0005-0000-0000-000088000000}"/>
    <cellStyle name="$_Infineon_Model_Reconcile_v11.10" xfId="119" xr:uid="{00000000-0005-0000-0000-000089000000}"/>
    <cellStyle name="$_Infineon_Model_Reconcile_v11.9" xfId="120" xr:uid="{00000000-0005-0000-0000-00008A000000}"/>
    <cellStyle name="$_Jude model v24" xfId="121" xr:uid="{00000000-0005-0000-0000-00008B000000}"/>
    <cellStyle name="$-_Jude model v24" xfId="122" xr:uid="{00000000-0005-0000-0000-00008C000000}"/>
    <cellStyle name="$_Jude WACC analysis_v03" xfId="123" xr:uid="{00000000-0005-0000-0000-00008D000000}"/>
    <cellStyle name="$-_Jude WACC analysis_v03" xfId="124" xr:uid="{00000000-0005-0000-0000-00008E000000}"/>
    <cellStyle name="$_LBO - 5dny0912" xfId="125" xr:uid="{00000000-0005-0000-0000-00008F000000}"/>
    <cellStyle name="$-_LBO - 5dny0912" xfId="126" xr:uid="{00000000-0005-0000-0000-000090000000}"/>
    <cellStyle name="$_LBO - 5dny0912_~1449412" xfId="127" xr:uid="{00000000-0005-0000-0000-000091000000}"/>
    <cellStyle name="$-_LBO - 5dny0912_~1449412" xfId="128" xr:uid="{00000000-0005-0000-0000-000092000000}"/>
    <cellStyle name="$_LBO - 5dny0912_Project T2 v13" xfId="129" xr:uid="{00000000-0005-0000-0000-000093000000}"/>
    <cellStyle name="$-_LBO - 5dny0912_Project T2 v13" xfId="130" xr:uid="{00000000-0005-0000-0000-000094000000}"/>
    <cellStyle name="$_LBO Model v41" xfId="131" xr:uid="{00000000-0005-0000-0000-000095000000}"/>
    <cellStyle name="$_MCK" xfId="132" xr:uid="{00000000-0005-0000-0000-000096000000}"/>
    <cellStyle name="$_Medco alternatives" xfId="133" xr:uid="{00000000-0005-0000-0000-000097000000}"/>
    <cellStyle name="$-_Medco alternatives" xfId="134" xr:uid="{00000000-0005-0000-0000-000098000000}"/>
    <cellStyle name="$_merger plans" xfId="135" xr:uid="{00000000-0005-0000-0000-000099000000}"/>
    <cellStyle name="$-_merger plans" xfId="136" xr:uid="{00000000-0005-0000-0000-00009A000000}"/>
    <cellStyle name="$_Model output pages" xfId="137" xr:uid="{00000000-0005-0000-0000-00009B000000}"/>
    <cellStyle name="$-_Model output pages" xfId="138" xr:uid="{00000000-0005-0000-0000-00009C000000}"/>
    <cellStyle name="$_PBM comps_Q1 09_v02" xfId="139" xr:uid="{00000000-0005-0000-0000-00009D000000}"/>
    <cellStyle name="$-_PBM comps_Q1 09_v02" xfId="140" xr:uid="{00000000-0005-0000-0000-00009E000000}"/>
    <cellStyle name="$_PBM comps_v04" xfId="141" xr:uid="{00000000-0005-0000-0000-00009F000000}"/>
    <cellStyle name="$-_PBM comps_v04" xfId="142" xr:uid="{00000000-0005-0000-0000-0000A0000000}"/>
    <cellStyle name="$_Project Hammerhead Financials.c" xfId="143" xr:uid="{00000000-0005-0000-0000-0000A1000000}"/>
    <cellStyle name="$_Project Hammerhead Financials.c_Project T2 v13" xfId="144" xr:uid="{00000000-0005-0000-0000-0000A2000000}"/>
    <cellStyle name="$_Project LBO_v011" xfId="145" xr:uid="{00000000-0005-0000-0000-0000A3000000}"/>
    <cellStyle name="$-_Project LBO_v011" xfId="146" xr:uid="{00000000-0005-0000-0000-0000A4000000}"/>
    <cellStyle name="$_Project T2 v13" xfId="147" xr:uid="{00000000-0005-0000-0000-0000A5000000}"/>
    <cellStyle name="$-_Project T2 v13" xfId="148" xr:uid="{00000000-0005-0000-0000-0000A6000000}"/>
    <cellStyle name="$_PSYS mini-merge_v01" xfId="149" xr:uid="{00000000-0005-0000-0000-0000A7000000}"/>
    <cellStyle name="$-_PSYS mini-merge_v01" xfId="150" xr:uid="{00000000-0005-0000-0000-0000A8000000}"/>
    <cellStyle name="$_Riders_6afm0092" xfId="151" xr:uid="{00000000-0005-0000-0000-0000A9000000}"/>
    <cellStyle name="$_Riders_6ald0101" xfId="152" xr:uid="{00000000-0005-0000-0000-0000AA000000}"/>
    <cellStyle name="$_SGMS LBO model (Oct 2006).v4" xfId="153" xr:uid="{00000000-0005-0000-0000-0000AB000000}"/>
    <cellStyle name="$-_SGMS LBO model (Oct 2006).v4" xfId="154" xr:uid="{00000000-0005-0000-0000-0000AC000000}"/>
    <cellStyle name="$_Spider LBO" xfId="155" xr:uid="{00000000-0005-0000-0000-0000AD000000}"/>
    <cellStyle name="$-_Spider LBO" xfId="156" xr:uid="{00000000-0005-0000-0000-0000AE000000}"/>
    <cellStyle name="$_Spider LBO (ex. NTB) (v.2)" xfId="157" xr:uid="{00000000-0005-0000-0000-0000AF000000}"/>
    <cellStyle name="$-_Spider LBO (ex. NTB) (v.2)" xfId="158" xr:uid="{00000000-0005-0000-0000-0000B0000000}"/>
    <cellStyle name="$_Spider model master v33" xfId="159" xr:uid="{00000000-0005-0000-0000-0000B1000000}"/>
    <cellStyle name="$-_Spider model master v33" xfId="160" xr:uid="{00000000-0005-0000-0000-0000B2000000}"/>
    <cellStyle name="$_Spider model master v38" xfId="161" xr:uid="{00000000-0005-0000-0000-0000B3000000}"/>
    <cellStyle name="$-_Spider model master v38" xfId="162" xr:uid="{00000000-0005-0000-0000-0000B4000000}"/>
    <cellStyle name="$_Spidermodelmasterv41" xfId="163" xr:uid="{00000000-0005-0000-0000-0000B5000000}"/>
    <cellStyle name="$-_Spidermodelmasterv41" xfId="164" xr:uid="{00000000-0005-0000-0000-0000B6000000}"/>
    <cellStyle name="$_TRAINING AVP" xfId="165" xr:uid="{00000000-0005-0000-0000-0000B7000000}"/>
    <cellStyle name="$-_TRAINING AVP" xfId="166" xr:uid="{00000000-0005-0000-0000-0000B8000000}"/>
    <cellStyle name="$_TRAINING AVP_~1449412" xfId="167" xr:uid="{00000000-0005-0000-0000-0000B9000000}"/>
    <cellStyle name="$-_TRAINING AVP_~1449412" xfId="168" xr:uid="{00000000-0005-0000-0000-0000BA000000}"/>
    <cellStyle name="$_TRAINING AVP_Project T2 v13" xfId="169" xr:uid="{00000000-0005-0000-0000-0000BB000000}"/>
    <cellStyle name="$-_TRAINING AVP_Project T2 v13" xfId="170" xr:uid="{00000000-0005-0000-0000-0000BC000000}"/>
    <cellStyle name="$_ttgn" xfId="171" xr:uid="{00000000-0005-0000-0000-0000BD000000}"/>
    <cellStyle name="$_Two box_v01" xfId="172" xr:uid="{00000000-0005-0000-0000-0000BE000000}"/>
    <cellStyle name="$-_Two box_v01" xfId="173" xr:uid="{00000000-0005-0000-0000-0000BF000000}"/>
    <cellStyle name="$_TZIX" xfId="174" xr:uid="{00000000-0005-0000-0000-0000C0000000}"/>
    <cellStyle name="$_UNM and AFC" xfId="175" xr:uid="{00000000-0005-0000-0000-0000C1000000}"/>
    <cellStyle name="$-_UNM and AFC" xfId="176" xr:uid="{00000000-0005-0000-0000-0000C2000000}"/>
    <cellStyle name="$_UNM and AFC_~1449412" xfId="177" xr:uid="{00000000-0005-0000-0000-0000C3000000}"/>
    <cellStyle name="$-_UNM and AFC_~1449412" xfId="178" xr:uid="{00000000-0005-0000-0000-0000C4000000}"/>
    <cellStyle name="$_UNM and AFC_Project T2 v13" xfId="179" xr:uid="{00000000-0005-0000-0000-0000C5000000}"/>
    <cellStyle name="$-_UNM and AFC_Project T2 v13" xfId="180" xr:uid="{00000000-0005-0000-0000-0000C6000000}"/>
    <cellStyle name="$_Valitas Model v2" xfId="181" xr:uid="{00000000-0005-0000-0000-0000C7000000}"/>
    <cellStyle name="$-_Valitas Model v2" xfId="182" xr:uid="{00000000-0005-0000-0000-0000C8000000}"/>
    <cellStyle name="$_Valuation Template Summary (v.5)" xfId="183" xr:uid="{00000000-0005-0000-0000-0000C9000000}"/>
    <cellStyle name="$-_Valuation Template Summary (v.5)" xfId="184" xr:uid="{00000000-0005-0000-0000-0000CA000000}"/>
    <cellStyle name="$_Valuation Template Summary (v.5)_~1449412" xfId="185" xr:uid="{00000000-0005-0000-0000-0000CB000000}"/>
    <cellStyle name="$-_Valuation Template Summary (v.5)_~1449412" xfId="186" xr:uid="{00000000-0005-0000-0000-0000CC000000}"/>
    <cellStyle name="$_Valuation Template Summary (v.5)_Project T2 v13" xfId="187" xr:uid="{00000000-0005-0000-0000-0000CD000000}"/>
    <cellStyle name="$-_Valuation Template Summary (v.5)_Project T2 v13" xfId="188" xr:uid="{00000000-0005-0000-0000-0000CE000000}"/>
    <cellStyle name="$_WACC - 5dny0907" xfId="189" xr:uid="{00000000-0005-0000-0000-0000CF000000}"/>
    <cellStyle name="$-_WACC - 5dny0907" xfId="190" xr:uid="{00000000-0005-0000-0000-0000D0000000}"/>
    <cellStyle name="$_WACC - 5dny0907_~1449412" xfId="191" xr:uid="{00000000-0005-0000-0000-0000D1000000}"/>
    <cellStyle name="$-_WACC - 5dny0907_~1449412" xfId="192" xr:uid="{00000000-0005-0000-0000-0000D2000000}"/>
    <cellStyle name="$_WACC - 5dny0907_Project T2 v13" xfId="193" xr:uid="{00000000-0005-0000-0000-0000D3000000}"/>
    <cellStyle name="$-_WACC - 5dny0907_Project T2 v13" xfId="194" xr:uid="{00000000-0005-0000-0000-0000D4000000}"/>
    <cellStyle name="$_WACC Model" xfId="195" xr:uid="{00000000-0005-0000-0000-0000D5000000}"/>
    <cellStyle name="$-_WACC Model" xfId="196" xr:uid="{00000000-0005-0000-0000-0000D6000000}"/>
    <cellStyle name="$_WACC Model_~1449412" xfId="197" xr:uid="{00000000-0005-0000-0000-0000D7000000}"/>
    <cellStyle name="$-_WACC Model_~1449412" xfId="198" xr:uid="{00000000-0005-0000-0000-0000D8000000}"/>
    <cellStyle name="$_WACC Model_Project T2 v13" xfId="199" xr:uid="{00000000-0005-0000-0000-0000D9000000}"/>
    <cellStyle name="$-_WACC Model_Project T2 v13" xfId="200" xr:uid="{00000000-0005-0000-0000-0000DA000000}"/>
    <cellStyle name="$0.0;($0.0)" xfId="201" xr:uid="{00000000-0005-0000-0000-0000DB000000}"/>
    <cellStyle name="$0.00" xfId="202" xr:uid="{00000000-0005-0000-0000-0000DC000000}"/>
    <cellStyle name="$0.00;($0.00)" xfId="203" xr:uid="{00000000-0005-0000-0000-0000DD000000}"/>
    <cellStyle name="$0.00_~0960476" xfId="204" xr:uid="{00000000-0005-0000-0000-0000DE000000}"/>
    <cellStyle name="$m" xfId="205" xr:uid="{00000000-0005-0000-0000-0000DF000000}"/>
    <cellStyle name="$q" xfId="206" xr:uid="{00000000-0005-0000-0000-0000E0000000}"/>
    <cellStyle name="$q*" xfId="207" xr:uid="{00000000-0005-0000-0000-0000E1000000}"/>
    <cellStyle name="$q_ANSI" xfId="208" xr:uid="{00000000-0005-0000-0000-0000E2000000}"/>
    <cellStyle name="$qA" xfId="209" xr:uid="{00000000-0005-0000-0000-0000E3000000}"/>
    <cellStyle name="$qRange" xfId="210" xr:uid="{00000000-0005-0000-0000-0000E4000000}"/>
    <cellStyle name="$sign" xfId="211" xr:uid="{00000000-0005-0000-0000-0000E5000000}"/>
    <cellStyle name="%" xfId="212" xr:uid="{00000000-0005-0000-0000-0000E6000000}"/>
    <cellStyle name="%-" xfId="213" xr:uid="{00000000-0005-0000-0000-0000E7000000}"/>
    <cellStyle name="% Input" xfId="214" xr:uid="{00000000-0005-0000-0000-0000E8000000}"/>
    <cellStyle name="%.00" xfId="215" xr:uid="{00000000-0005-0000-0000-0000E9000000}"/>
    <cellStyle name="%_~0960476" xfId="216" xr:uid="{00000000-0005-0000-0000-0000EA000000}"/>
    <cellStyle name="%_~0960476_~1449412" xfId="217" xr:uid="{00000000-0005-0000-0000-0000EB000000}"/>
    <cellStyle name="%_~0960476_Project T2 v13" xfId="218" xr:uid="{00000000-0005-0000-0000-0000EC000000}"/>
    <cellStyle name="%_~5730248" xfId="219" xr:uid="{00000000-0005-0000-0000-0000ED000000}"/>
    <cellStyle name="%-_~5730248" xfId="220" xr:uid="{00000000-0005-0000-0000-0000EE000000}"/>
    <cellStyle name="%_Accretion (Dilution)" xfId="221" xr:uid="{00000000-0005-0000-0000-0000EF000000}"/>
    <cellStyle name="%-_Accretion (Dilution)" xfId="222" xr:uid="{00000000-0005-0000-0000-0000F0000000}"/>
    <cellStyle name="%_Accretion (Dilution)_~1449412" xfId="223" xr:uid="{00000000-0005-0000-0000-0000F1000000}"/>
    <cellStyle name="%_Accretion (Dilution)_Project T2 v13" xfId="224" xr:uid="{00000000-0005-0000-0000-0000F2000000}"/>
    <cellStyle name="%-_Accretion (Dilution)_Project T2 v13" xfId="225" xr:uid="{00000000-0005-0000-0000-0000F3000000}"/>
    <cellStyle name="%_Book1" xfId="226" xr:uid="{00000000-0005-0000-0000-0000F4000000}"/>
    <cellStyle name="%-_Book1" xfId="227" xr:uid="{00000000-0005-0000-0000-0000F5000000}"/>
    <cellStyle name="%_Book6" xfId="228" xr:uid="{00000000-0005-0000-0000-0000F6000000}"/>
    <cellStyle name="%-_Book6" xfId="229" xr:uid="{00000000-0005-0000-0000-0000F7000000}"/>
    <cellStyle name="%_Cengage_Combined model_7.21.09 v3" xfId="230" xr:uid="{00000000-0005-0000-0000-0000F8000000}"/>
    <cellStyle name="%_ComboAnalysis" xfId="231" xr:uid="{00000000-0005-0000-0000-0000F9000000}"/>
    <cellStyle name="%_ComboAnalysis_~1449412" xfId="232" xr:uid="{00000000-0005-0000-0000-0000FA000000}"/>
    <cellStyle name="%_ComboAnalysis_Project T2 v13" xfId="233" xr:uid="{00000000-0005-0000-0000-0000FB000000}"/>
    <cellStyle name="%_comp_v42" xfId="234" xr:uid="{00000000-0005-0000-0000-0000FC000000}"/>
    <cellStyle name="%-_comp_v42" xfId="235" xr:uid="{00000000-0005-0000-0000-0000FD000000}"/>
    <cellStyle name="%_Contribution analysis" xfId="236" xr:uid="{00000000-0005-0000-0000-0000FE000000}"/>
    <cellStyle name="%-_Contribution analysis" xfId="237" xr:uid="{00000000-0005-0000-0000-0000FF000000}"/>
    <cellStyle name="%_CVS overview" xfId="238" xr:uid="{00000000-0005-0000-0000-000000010000}"/>
    <cellStyle name="%_DCF" xfId="239" xr:uid="{00000000-0005-0000-0000-000001010000}"/>
    <cellStyle name="%-_DCF" xfId="240" xr:uid="{00000000-0005-0000-0000-000002010000}"/>
    <cellStyle name="%_DCF_~1449412" xfId="241" xr:uid="{00000000-0005-0000-0000-000003010000}"/>
    <cellStyle name="%_DCF_Project T2 v13" xfId="242" xr:uid="{00000000-0005-0000-0000-000004010000}"/>
    <cellStyle name="%-_DCF_Project T2 v13" xfId="243" xr:uid="{00000000-0005-0000-0000-000005010000}"/>
    <cellStyle name="%_Eden_Acc.(Dil)_analysis_04-15-06a" xfId="244" xr:uid="{00000000-0005-0000-0000-000006010000}"/>
    <cellStyle name="%_Eden_Acc.(Dil)_analysis_04-15-06a_~1449412" xfId="245" xr:uid="{00000000-0005-0000-0000-000007010000}"/>
    <cellStyle name="%_Eden_Acc.(Dil)_analysis_04-15-06a_Project T2 v13" xfId="246" xr:uid="{00000000-0005-0000-0000-000008010000}"/>
    <cellStyle name="%_Eden_Acc.(Dil)_analysis_04-16-06a_draft" xfId="247" xr:uid="{00000000-0005-0000-0000-000009010000}"/>
    <cellStyle name="%_Eden_Acc.(Dil)_analysis_04-16-06a_draft_~1449412" xfId="248" xr:uid="{00000000-0005-0000-0000-00000A010000}"/>
    <cellStyle name="%_Eden_Acc.(Dil)_analysis_04-16-06a_draft_Project T2 v13" xfId="249" xr:uid="{00000000-0005-0000-0000-00000B010000}"/>
    <cellStyle name="%_Financial snapshot template_v01" xfId="250" xr:uid="{00000000-0005-0000-0000-00000C010000}"/>
    <cellStyle name="%_HCIT comps 2.05" xfId="251" xr:uid="{00000000-0005-0000-0000-00000D010000}"/>
    <cellStyle name="%_LBO - 5dny0912" xfId="252" xr:uid="{00000000-0005-0000-0000-00000E010000}"/>
    <cellStyle name="%-_LBO - 5dny0912" xfId="253" xr:uid="{00000000-0005-0000-0000-00000F010000}"/>
    <cellStyle name="%_LBO - 5dny0912_~1449412" xfId="254" xr:uid="{00000000-0005-0000-0000-000010010000}"/>
    <cellStyle name="%_LBO - 5dny0912_Project T2 v13" xfId="255" xr:uid="{00000000-0005-0000-0000-000011010000}"/>
    <cellStyle name="%-_LBO - 5dny0912_Project T2 v13" xfId="256" xr:uid="{00000000-0005-0000-0000-000012010000}"/>
    <cellStyle name="%_medco_acc-dil_v107v3 - Alaska" xfId="257" xr:uid="{00000000-0005-0000-0000-000013010000}"/>
    <cellStyle name="%_medco_acc-dil_v37" xfId="258" xr:uid="{00000000-0005-0000-0000-000014010000}"/>
    <cellStyle name="%_merger plans" xfId="259" xr:uid="{00000000-0005-0000-0000-000015010000}"/>
    <cellStyle name="%-_merger plans" xfId="260" xr:uid="{00000000-0005-0000-0000-000016010000}"/>
    <cellStyle name="%_Mini-merge model" xfId="261" xr:uid="{00000000-0005-0000-0000-000017010000}"/>
    <cellStyle name="%_Model output pages" xfId="262" xr:uid="{00000000-0005-0000-0000-000018010000}"/>
    <cellStyle name="%-_Model output pages" xfId="263" xr:uid="{00000000-0005-0000-0000-000019010000}"/>
    <cellStyle name="%_PBM comps_Q1 09_v02" xfId="264" xr:uid="{00000000-0005-0000-0000-00001A010000}"/>
    <cellStyle name="%_PBM comps_v04" xfId="265" xr:uid="{00000000-0005-0000-0000-00001B010000}"/>
    <cellStyle name="%_Project_Logan_05-19-05a" xfId="266" xr:uid="{00000000-0005-0000-0000-00001C010000}"/>
    <cellStyle name="%_Proton_acq.Electron_5-20-06b" xfId="267" xr:uid="{00000000-0005-0000-0000-00001D010000}"/>
    <cellStyle name="%_SGMS LBO model (Oct 2006).v4" xfId="268" xr:uid="{00000000-0005-0000-0000-00001E010000}"/>
    <cellStyle name="%-_SGMS LBO model (Oct 2006).v4" xfId="269" xr:uid="{00000000-0005-0000-0000-00001F010000}"/>
    <cellStyle name="%_Spider LBO" xfId="270" xr:uid="{00000000-0005-0000-0000-000020010000}"/>
    <cellStyle name="%-_Spider LBO" xfId="271" xr:uid="{00000000-0005-0000-0000-000021010000}"/>
    <cellStyle name="%_Spider LBO (ex. NTB) (v.2)" xfId="272" xr:uid="{00000000-0005-0000-0000-000022010000}"/>
    <cellStyle name="%-_Spider LBO (ex. NTB) (v.2)" xfId="273" xr:uid="{00000000-0005-0000-0000-000023010000}"/>
    <cellStyle name="%_Spider model master v33" xfId="274" xr:uid="{00000000-0005-0000-0000-000024010000}"/>
    <cellStyle name="%-_Spider model master v33" xfId="275" xr:uid="{00000000-0005-0000-0000-000025010000}"/>
    <cellStyle name="%_Spidermodelmasterv41" xfId="276" xr:uid="{00000000-0005-0000-0000-000026010000}"/>
    <cellStyle name="%-_Spidermodelmasterv41" xfId="277" xr:uid="{00000000-0005-0000-0000-000027010000}"/>
    <cellStyle name="%_TRAINING AVP" xfId="278" xr:uid="{00000000-0005-0000-0000-000028010000}"/>
    <cellStyle name="%-_TRAINING AVP" xfId="279" xr:uid="{00000000-0005-0000-0000-000029010000}"/>
    <cellStyle name="%_TRAINING AVP_~1449412" xfId="280" xr:uid="{00000000-0005-0000-0000-00002A010000}"/>
    <cellStyle name="%_TRAINING AVP_Project T2 v13" xfId="281" xr:uid="{00000000-0005-0000-0000-00002B010000}"/>
    <cellStyle name="%-_TRAINING AVP_Project T2 v13" xfId="282" xr:uid="{00000000-0005-0000-0000-00002C010000}"/>
    <cellStyle name="%_UNM and AFC" xfId="283" xr:uid="{00000000-0005-0000-0000-00002D010000}"/>
    <cellStyle name="%-_UNM and AFC" xfId="284" xr:uid="{00000000-0005-0000-0000-00002E010000}"/>
    <cellStyle name="%_UNM and AFC_~1449412" xfId="285" xr:uid="{00000000-0005-0000-0000-00002F010000}"/>
    <cellStyle name="%_UNM and AFC_Project T2 v13" xfId="286" xr:uid="{00000000-0005-0000-0000-000030010000}"/>
    <cellStyle name="%-_UNM and AFC_Project T2 v13" xfId="287" xr:uid="{00000000-0005-0000-0000-000031010000}"/>
    <cellStyle name="%_Valuation Template Summary (v.5)" xfId="288" xr:uid="{00000000-0005-0000-0000-000032010000}"/>
    <cellStyle name="%-_Valuation Template Summary (v.5)" xfId="289" xr:uid="{00000000-0005-0000-0000-000033010000}"/>
    <cellStyle name="%_Valuation Template Summary (v.5)_~1449412" xfId="290" xr:uid="{00000000-0005-0000-0000-000034010000}"/>
    <cellStyle name="%_Valuation Template Summary (v.5)_Project T2 v13" xfId="291" xr:uid="{00000000-0005-0000-0000-000035010000}"/>
    <cellStyle name="%-_Valuation Template Summary (v.5)_Project T2 v13" xfId="292" xr:uid="{00000000-0005-0000-0000-000036010000}"/>
    <cellStyle name="%_WACC - 5dny0907" xfId="293" xr:uid="{00000000-0005-0000-0000-000037010000}"/>
    <cellStyle name="%-_WACC - 5dny0907" xfId="294" xr:uid="{00000000-0005-0000-0000-000038010000}"/>
    <cellStyle name="%_WACC - 5dny0907_~1449412" xfId="295" xr:uid="{00000000-0005-0000-0000-000039010000}"/>
    <cellStyle name="%_WACC - 5dny0907_Project T2 v13" xfId="296" xr:uid="{00000000-0005-0000-0000-00003A010000}"/>
    <cellStyle name="%-_WACC - 5dny0907_Project T2 v13" xfId="297" xr:uid="{00000000-0005-0000-0000-00003B010000}"/>
    <cellStyle name="%_WACC Model" xfId="298" xr:uid="{00000000-0005-0000-0000-00003C010000}"/>
    <cellStyle name="%-_WACC Model" xfId="299" xr:uid="{00000000-0005-0000-0000-00003D010000}"/>
    <cellStyle name="%_WACC Model_~1449412" xfId="300" xr:uid="{00000000-0005-0000-0000-00003E010000}"/>
    <cellStyle name="%_WACC Model_Project T2 v13" xfId="301" xr:uid="{00000000-0005-0000-0000-00003F010000}"/>
    <cellStyle name="(Lefting)" xfId="302" xr:uid="{00000000-0005-0000-0000-000040010000}"/>
    <cellStyle name="******************************************" xfId="303" xr:uid="{00000000-0005-0000-0000-000041010000}"/>
    <cellStyle name="****************************************** 2" xfId="304" xr:uid="{00000000-0005-0000-0000-000042010000}"/>
    <cellStyle name="," xfId="305" xr:uid="{00000000-0005-0000-0000-000043010000}"/>
    <cellStyle name=".00()" xfId="306" xr:uid="{00000000-0005-0000-0000-000044010000}"/>
    <cellStyle name="?Q\?1@" xfId="307" xr:uid="{00000000-0005-0000-0000-000045010000}"/>
    <cellStyle name="@" xfId="308" xr:uid="{00000000-0005-0000-0000-000046010000}"/>
    <cellStyle name="_~1360950" xfId="309" xr:uid="{00000000-0005-0000-0000-000047010000}"/>
    <cellStyle name="_~3281103" xfId="310" xr:uid="{00000000-0005-0000-0000-000048010000}"/>
    <cellStyle name="_060213 IFXG_v13.7_TG_PostQ1" xfId="311" xr:uid="{00000000-0005-0000-0000-000049010000}"/>
    <cellStyle name="_2006-10-02 Comps (to be confirmed)" xfId="312" xr:uid="{00000000-0005-0000-0000-00004A010000}"/>
    <cellStyle name="_Abhas TDI2103 Smiths Comps 060922 Abhas" xfId="313" xr:uid="{00000000-0005-0000-0000-00004B010000}"/>
    <cellStyle name="_árky [0]_Guidelines-1_consolidated" xfId="314" xr:uid="{00000000-0005-0000-0000-00004C010000}"/>
    <cellStyle name="_árky_Guidelines-1_consolidated" xfId="315" xr:uid="{00000000-0005-0000-0000-00004D010000}"/>
    <cellStyle name="_AVP" xfId="316" xr:uid="{00000000-0005-0000-0000-00004E010000}"/>
    <cellStyle name="_Basic templates Vietnam  Hong Kong M" xfId="317" xr:uid="{00000000-0005-0000-0000-00004F010000}"/>
    <cellStyle name="_Book1" xfId="318" xr:uid="{00000000-0005-0000-0000-000050010000}"/>
    <cellStyle name="_Book2" xfId="319" xr:uid="{00000000-0005-0000-0000-000051010000}"/>
    <cellStyle name="_Calender of 29 Comps" xfId="320" xr:uid="{00000000-0005-0000-0000-000052010000}"/>
    <cellStyle name="_CLH London template" xfId="321" xr:uid="{00000000-0005-0000-0000-000053010000}"/>
    <cellStyle name="_Comma" xfId="322" xr:uid="{00000000-0005-0000-0000-000054010000}"/>
    <cellStyle name="_Comma_Sheets output graphs" xfId="323" xr:uid="{00000000-0005-0000-0000-000055010000}"/>
    <cellStyle name="_Comparable companies 060402 v6" xfId="324" xr:uid="{00000000-0005-0000-0000-000056010000}"/>
    <cellStyle name="_Comparable companies 060404 v6" xfId="325" xr:uid="{00000000-0005-0000-0000-000057010000}"/>
    <cellStyle name="_Comparable companies 060405" xfId="326" xr:uid="{00000000-0005-0000-0000-000058010000}"/>
    <cellStyle name="_Comps sheet BREWERIES 04-07-05" xfId="327" xr:uid="{00000000-0005-0000-0000-000059010000}"/>
    <cellStyle name="_Comps_Sl" xfId="328" xr:uid="{00000000-0005-0000-0000-00005A010000}"/>
    <cellStyle name="_Convention_ID" xfId="329" xr:uid="{00000000-0005-0000-0000-00005B010000}"/>
    <cellStyle name="_Currency" xfId="330" xr:uid="{00000000-0005-0000-0000-00005C010000}"/>
    <cellStyle name="_Currency_Sheets output graphs" xfId="331" xr:uid="{00000000-0005-0000-0000-00005D010000}"/>
    <cellStyle name="_Currency_symcqtis" xfId="332" xr:uid="{00000000-0005-0000-0000-00005E010000}"/>
    <cellStyle name="_CurrencySpace" xfId="333" xr:uid="{00000000-0005-0000-0000-00005F010000}"/>
    <cellStyle name="_CurrencySpace_RATLqtis" xfId="334" xr:uid="{00000000-0005-0000-0000-000060010000}"/>
    <cellStyle name="_CurrencySpace_Sheets output graphs" xfId="335" xr:uid="{00000000-0005-0000-0000-000061010000}"/>
    <cellStyle name="_DB_Precedent transactions" xfId="336" xr:uid="{00000000-0005-0000-0000-000062010000}"/>
    <cellStyle name="_DBstyle" xfId="337" xr:uid="{00000000-0005-0000-0000-000063010000}"/>
    <cellStyle name="_DBstyle_Average" xfId="338" xr:uid="{00000000-0005-0000-0000-000064010000}"/>
    <cellStyle name="_DBstyle_ColHeader" xfId="339" xr:uid="{00000000-0005-0000-0000-000065010000}"/>
    <cellStyle name="_DBstyle_ColHeader_Span" xfId="340" xr:uid="{00000000-0005-0000-0000-000066010000}"/>
    <cellStyle name="_DBstyle_Normal" xfId="341" xr:uid="{00000000-0005-0000-0000-000067010000}"/>
    <cellStyle name="_DBstyle_Note" xfId="342" xr:uid="{00000000-0005-0000-0000-000068010000}"/>
    <cellStyle name="_DBstyle_Shaded" xfId="343" xr:uid="{00000000-0005-0000-0000-000069010000}"/>
    <cellStyle name="_DBstyle_Source" xfId="344" xr:uid="{00000000-0005-0000-0000-00006A010000}"/>
    <cellStyle name="_Dinesh Jindal TDN1105 New Auto comp input Use This (Final) 070109 QC1" xfId="345" xr:uid="{00000000-0005-0000-0000-00006B010000}"/>
    <cellStyle name="_Disclaimer Notice" xfId="346" xr:uid="{00000000-0005-0000-0000-00006C010000}"/>
    <cellStyle name="_Disclaimer Notice (2)" xfId="347" xr:uid="{00000000-0005-0000-0000-00006D010000}"/>
    <cellStyle name="_Disclaimer page" xfId="348" xr:uid="{00000000-0005-0000-0000-00006E010000}"/>
    <cellStyle name="_DMT853 Upcoming Financial Reporting Dates" xfId="349" xr:uid="{00000000-0005-0000-0000-00006F010000}"/>
    <cellStyle name="_DT080 Comm Equipment and Hardware Comps 060605" xfId="350" xr:uid="{00000000-0005-0000-0000-000070010000}"/>
    <cellStyle name="_DT092 Comm Equipment and Hardware Comps 060619" xfId="351" xr:uid="{00000000-0005-0000-0000-000071010000}"/>
    <cellStyle name="_DT092 IT Services &amp; BPO Comps 060619" xfId="352" xr:uid="{00000000-0005-0000-0000-000072010000}"/>
    <cellStyle name="_Flextech Ad Revenue Model" xfId="353" xr:uid="{00000000-0005-0000-0000-000073010000}"/>
    <cellStyle name="_Flextech benchmarking analysis (19-06-05)_ECM" xfId="354" xr:uid="{00000000-0005-0000-0000-000074010000}"/>
    <cellStyle name="_Food Comps_UB_27.07.05" xfId="355" xr:uid="{00000000-0005-0000-0000-000075010000}"/>
    <cellStyle name="_gs_nscn_internal" xfId="356" xr:uid="{00000000-0005-0000-0000-000076010000}"/>
    <cellStyle name="_Headline" xfId="357" xr:uid="{00000000-0005-0000-0000-000077010000}"/>
    <cellStyle name="_LBO" xfId="358" xr:uid="{00000000-0005-0000-0000-000078010000}"/>
    <cellStyle name="_Luxury Goods Comps latest" xfId="359" xr:uid="{00000000-0005-0000-0000-000079010000}"/>
    <cellStyle name="_Master Template 060609 IBM with other outputs" xfId="360" xr:uid="{00000000-0005-0000-0000-00007A010000}"/>
    <cellStyle name="_Multiple" xfId="361" xr:uid="{00000000-0005-0000-0000-00007B010000}"/>
    <cellStyle name="_Multiple_symcqtis" xfId="362" xr:uid="{00000000-0005-0000-0000-00007C010000}"/>
    <cellStyle name="_MultipleSpace" xfId="363" xr:uid="{00000000-0005-0000-0000-00007D010000}"/>
    <cellStyle name="_MultipleSpace_symcqtis" xfId="364" xr:uid="{00000000-0005-0000-0000-00007E010000}"/>
    <cellStyle name="_Output sheets_v3" xfId="365" xr:uid="{00000000-0005-0000-0000-00007F010000}"/>
    <cellStyle name="_Percent" xfId="366" xr:uid="{00000000-0005-0000-0000-000080010000}"/>
    <cellStyle name="_Percent_symcqtis" xfId="367" xr:uid="{00000000-0005-0000-0000-000081010000}"/>
    <cellStyle name="_PercentSpace" xfId="368" xr:uid="{00000000-0005-0000-0000-000082010000}"/>
    <cellStyle name="_PercentSpace_symcqtis" xfId="369" xr:uid="{00000000-0005-0000-0000-000083010000}"/>
    <cellStyle name="_Project Sigma - model 060326" xfId="370" xr:uid="{00000000-0005-0000-0000-000084010000}"/>
    <cellStyle name="_Project Sigma - model 060326_TG" xfId="371" xr:uid="{00000000-0005-0000-0000-000085010000}"/>
    <cellStyle name="_Project Sigma - model 060328 v3" xfId="372" xr:uid="{00000000-0005-0000-0000-000086010000}"/>
    <cellStyle name="_Project Sigma - model 060329 v13 TG" xfId="373" xr:uid="{00000000-0005-0000-0000-000087010000}"/>
    <cellStyle name="_Project Sigma - model 060329 v7 TG" xfId="374" xr:uid="{00000000-0005-0000-0000-000088010000}"/>
    <cellStyle name="_Project Sigma - Summary financials 060318 - royalties v7.4" xfId="375" xr:uid="{00000000-0005-0000-0000-000089010000}"/>
    <cellStyle name="_Project Sigma Combination Analysis 060609 v22.20" xfId="376" xr:uid="{00000000-0005-0000-0000-00008A010000}"/>
    <cellStyle name="_Project Sigma model 060324" xfId="377" xr:uid="{00000000-0005-0000-0000-00008B010000}"/>
    <cellStyle name="_Project Sigma model 060324 v1" xfId="378" xr:uid="{00000000-0005-0000-0000-00008C010000}"/>
    <cellStyle name="_Project Vegas MASTERComps_17-06-05" xfId="379" xr:uid="{00000000-0005-0000-0000-00008D010000}"/>
    <cellStyle name="_Project Vegas Trading Comps_21-03-05" xfId="380" xr:uid="{00000000-0005-0000-0000-00008E010000}"/>
    <cellStyle name="_qTDI3026 Nordic Comps 070306" xfId="381" xr:uid="{00000000-0005-0000-0000-00008F010000}"/>
    <cellStyle name="_Repoprting 2004 - sales templates" xfId="382" xr:uid="{00000000-0005-0000-0000-000090010000}"/>
    <cellStyle name="_Repoprting 2004 - sales templates_TDU12049 Industrials Automotive Trading Comp 06 Nov 2009 Set I" xfId="383" xr:uid="{00000000-0005-0000-0000-000091010000}"/>
    <cellStyle name="_Salming comps_20060829" xfId="384" xr:uid="{00000000-0005-0000-0000-000092010000}"/>
    <cellStyle name="_Sheets output graphs" xfId="385" xr:uid="{00000000-0005-0000-0000-000093010000}"/>
    <cellStyle name="_Sigma_v21.16" xfId="386" xr:uid="{00000000-0005-0000-0000-000094010000}"/>
    <cellStyle name="_Sigma_v21.17" xfId="387" xr:uid="{00000000-0005-0000-0000-000095010000}"/>
    <cellStyle name="_Sigma_v21.23" xfId="388" xr:uid="{00000000-0005-0000-0000-000096010000}"/>
    <cellStyle name="_Sigma_v5.18" xfId="389" xr:uid="{00000000-0005-0000-0000-000097010000}"/>
    <cellStyle name="_Sigma_v6.27" xfId="390" xr:uid="{00000000-0005-0000-0000-000098010000}"/>
    <cellStyle name="_Standard input template" xfId="391" xr:uid="{00000000-0005-0000-0000-000099010000}"/>
    <cellStyle name="_Sweta TDN1105 New Auto comp 070110 V1" xfId="392" xr:uid="{00000000-0005-0000-0000-00009A010000}"/>
    <cellStyle name="_Synergie" xfId="393" xr:uid="{00000000-0005-0000-0000-00009B010000}"/>
    <cellStyle name="_TableHeading" xfId="394" xr:uid="{00000000-0005-0000-0000-00009C010000}"/>
    <cellStyle name="_TableRowBorder" xfId="395" xr:uid="{00000000-0005-0000-0000-00009D010000}"/>
    <cellStyle name="_TableRowHeading" xfId="396" xr:uid="{00000000-0005-0000-0000-00009E010000}"/>
    <cellStyle name="_TableSuperHeading" xfId="397" xr:uid="{00000000-0005-0000-0000-00009F010000}"/>
    <cellStyle name="_TableText" xfId="398" xr:uid="{00000000-0005-0000-0000-0000A0010000}"/>
    <cellStyle name="_TDA001 Health Insurance Comps 060516" xfId="399" xr:uid="{00000000-0005-0000-0000-0000A1010000}"/>
    <cellStyle name="_TDA005 Transaction Comps 060615" xfId="400" xr:uid="{00000000-0005-0000-0000-0000A2010000}"/>
    <cellStyle name="_TDB231 Master Tech Comps 060602" xfId="401" xr:uid="{00000000-0005-0000-0000-0000A3010000}"/>
    <cellStyle name="_TDB231 Tech Comps 060602" xfId="402" xr:uid="{00000000-0005-0000-0000-0000A4010000}"/>
    <cellStyle name="_TDI1602 Non-Food Retail Historic Transactions 060428" xfId="403" xr:uid="{00000000-0005-0000-0000-0000A5010000}"/>
    <cellStyle name="_TDI1785 Food CLH Comps Food Mfg 060622 Ankur Goel" xfId="404" xr:uid="{00000000-0005-0000-0000-0000A6010000}"/>
    <cellStyle name="_TDI1835 Healthcare Comps 060705 Vikash Verma" xfId="405" xr:uid="{00000000-0005-0000-0000-0000A7010000}"/>
    <cellStyle name="_TDI1934 CLH Comps 060801 Ajaya QC1" xfId="406" xr:uid="{00000000-0005-0000-0000-0000A8010000}"/>
    <cellStyle name="_TDI1934 CLH Comps 060803 Ainul" xfId="407" xr:uid="{00000000-0005-0000-0000-0000A9010000}"/>
    <cellStyle name="_TDI1934 Revised Temp 060731 Unmesh Singhal" xfId="408" xr:uid="{00000000-0005-0000-0000-0000AA010000}"/>
    <cellStyle name="_TDI1934 Revised Temp 060731 Vinay Dalmia" xfId="409" xr:uid="{00000000-0005-0000-0000-0000AB010000}"/>
    <cellStyle name="_TDI1948 CLH Comps 060804 Chetan Saini" xfId="410" xr:uid="{00000000-0005-0000-0000-0000AC010000}"/>
    <cellStyle name="_TDI1948 CLH Comps 060804 Vishal Barman" xfId="411" xr:uid="{00000000-0005-0000-0000-0000AD010000}"/>
    <cellStyle name="_TDI1948 CLH Comps 060807 Atul Chawla" xfId="412" xr:uid="{00000000-0005-0000-0000-0000AE010000}"/>
    <cellStyle name="_TDI1948 CLH Comps 060807 Vinay Dalmia V1" xfId="413" xr:uid="{00000000-0005-0000-0000-0000AF010000}"/>
    <cellStyle name="_TDI2103 Smiths Comps 060919 Gaurav" xfId="414" xr:uid="{00000000-0005-0000-0000-0000B0010000}"/>
    <cellStyle name="_TDI2103 Smiths Comps 060919 Kapil QC1" xfId="415" xr:uid="{00000000-0005-0000-0000-0000B1010000}"/>
    <cellStyle name="_TDI2103 Smiths Comps 060919 Laveena" xfId="416" xr:uid="{00000000-0005-0000-0000-0000B2010000}"/>
    <cellStyle name="_TDI3191 Utilities Comps 070324" xfId="417" xr:uid="{00000000-0005-0000-0000-0000B3010000}"/>
    <cellStyle name="_TDI3192 Software Comps 070326" xfId="418" xr:uid="{00000000-0005-0000-0000-0000B4010000}"/>
    <cellStyle name="_TDI3193 AMC Comps 070324 value pasted" xfId="419" xr:uid="{00000000-0005-0000-0000-0000B5010000}"/>
    <cellStyle name="_TDI3193 ATM Comps 070324 value pasted" xfId="420" xr:uid="{00000000-0005-0000-0000-0000B6010000}"/>
    <cellStyle name="_TDI3193 Processor Comps 070324" xfId="421" xr:uid="{00000000-0005-0000-0000-0000B7010000}"/>
    <cellStyle name="_TDI3228 Altnet Trading Comps 070323" xfId="422" xr:uid="{00000000-0005-0000-0000-0000B8010000}"/>
    <cellStyle name="_TDI3259 Trading Comps 070402" xfId="423" xr:uid="{00000000-0005-0000-0000-0000B9010000}"/>
    <cellStyle name="_TDI3267 Building Material Comps 070402" xfId="424" xr:uid="{00000000-0005-0000-0000-0000BA010000}"/>
    <cellStyle name="_TDI3449 Healthcare Comps 070420 value pasted" xfId="425" xr:uid="{00000000-0005-0000-0000-0000BB010000}"/>
    <cellStyle name="_TDI3461 Trading Comps 070424" xfId="426" xr:uid="{00000000-0005-0000-0000-0000BC010000}"/>
    <cellStyle name="_TDI3471 IT Services &amp; BPO Comps 070507" xfId="427" xr:uid="{00000000-0005-0000-0000-0000BD010000}"/>
    <cellStyle name="_TDI3866 Food CLH Comps Food Mfg 070702 value pasted" xfId="428" xr:uid="{00000000-0005-0000-0000-0000BE010000}"/>
    <cellStyle name="_TDI3866 Food CLH Comps Food Mfg 070702 vinay" xfId="429" xr:uid="{00000000-0005-0000-0000-0000BF010000}"/>
    <cellStyle name="_TDIXXX Ling CLH Comps 060803 Asif Rehan" xfId="430" xr:uid="{00000000-0005-0000-0000-0000C0010000}"/>
    <cellStyle name="_TDN458 Precious Metals Comps Database 060513" xfId="431" xr:uid="{00000000-0005-0000-0000-0000C1010000}"/>
    <cellStyle name="_TDN666 Gaming Operators REIT Comps 060930" xfId="432" xr:uid="{00000000-0005-0000-0000-0000C2010000}"/>
    <cellStyle name="_TDN917 Utilities Trading Comps 061117" xfId="433" xr:uid="{00000000-0005-0000-0000-0000C3010000}"/>
    <cellStyle name="_TDU1081 Chemical Comps 070407 (US)" xfId="434" xr:uid="{00000000-0005-0000-0000-0000C4010000}"/>
    <cellStyle name="_TDU1898 Chemical Comps 070714 (US)" xfId="435" xr:uid="{00000000-0005-0000-0000-0000C5010000}"/>
    <cellStyle name="_TDU3323 Media Comps update 070405" xfId="436" xr:uid="{00000000-0005-0000-0000-0000C6010000}"/>
    <cellStyle name="_TDU5820 Industrials Automotive Trading Comp 05 Sep 2008" xfId="437" xr:uid="{00000000-0005-0000-0000-0000C7010000}"/>
    <cellStyle name="_TW Telecom liquidity gguv4" xfId="2120" xr:uid="{00000000-0005-0000-0000-0000C8010000}"/>
    <cellStyle name="_UK Industrials Capital Goods Trading Comp 09 Sep 2008 - CapIQ Comps" xfId="438" xr:uid="{00000000-0005-0000-0000-0000C9010000}"/>
    <cellStyle name="_Upcoming Financial Reporting Dates" xfId="439" xr:uid="{00000000-0005-0000-0000-0000CA010000}"/>
    <cellStyle name="_Upcoming Financial Reporting Dates (Set I) V1" xfId="440" xr:uid="{00000000-0005-0000-0000-0000CB010000}"/>
    <cellStyle name="_Valuation_v4.1" xfId="441" xr:uid="{00000000-0005-0000-0000-0000CC010000}"/>
    <cellStyle name="_Valuation_v4.1_Infineon_Model_Reconcile_v11.10" xfId="442" xr:uid="{00000000-0005-0000-0000-0000CD010000}"/>
    <cellStyle name="_Valuation_v4.1_Infineon_Model_Reconcile_v11.9" xfId="443" xr:uid="{00000000-0005-0000-0000-0000CE010000}"/>
    <cellStyle name="_Valuation_v4.1_Riders_6afm0092" xfId="444" xr:uid="{00000000-0005-0000-0000-0000CF010000}"/>
    <cellStyle name="_Valuation_v4.1_Riders_6ald0101" xfId="445" xr:uid="{00000000-0005-0000-0000-0000D0010000}"/>
    <cellStyle name="_Valuation_v4.1_TDU12049 Industrials Automotive Trading Comp 06 Nov 2009 Set I" xfId="446" xr:uid="{00000000-0005-0000-0000-0000D1010000}"/>
    <cellStyle name="_wacc tree" xfId="447" xr:uid="{00000000-0005-0000-0000-0000D2010000}"/>
    <cellStyle name="_Yash TDI2103 Smiths Comps 060921 Yash" xfId="448" xr:uid="{00000000-0005-0000-0000-0000D3010000}"/>
    <cellStyle name="_Yogendra TDN1105 Automotive Comps 070110" xfId="449" xr:uid="{00000000-0005-0000-0000-0000D4010000}"/>
    <cellStyle name="£ BP" xfId="453" xr:uid="{00000000-0005-0000-0000-0000D5010000}"/>
    <cellStyle name="¥ JY" xfId="454" xr:uid="{00000000-0005-0000-0000-0000D6010000}"/>
    <cellStyle name="=C:\WINDOWS\SYSTEM32\COMMAND.COM" xfId="450" xr:uid="{00000000-0005-0000-0000-0000D7010000}"/>
    <cellStyle name="=C:\WINNT\SYSTEM32\COMMAND.COM" xfId="451" xr:uid="{00000000-0005-0000-0000-0000D8010000}"/>
    <cellStyle name="=C:\WINNT35\SYSTEM32\COMMAND.COM" xfId="452" xr:uid="{00000000-0005-0000-0000-0000D9010000}"/>
    <cellStyle name="_x0007_⚈" xfId="2126" xr:uid="{00000000-0005-0000-0000-0000DA010000}"/>
    <cellStyle name="•W€_laroux" xfId="456" xr:uid="{00000000-0005-0000-0000-0000DB010000}"/>
    <cellStyle name="•W_laroux" xfId="455" xr:uid="{00000000-0005-0000-0000-0000DC010000}"/>
    <cellStyle name="0,0" xfId="457" xr:uid="{00000000-0005-0000-0000-0000DD010000}"/>
    <cellStyle name="0,0 F" xfId="458" xr:uid="{00000000-0005-0000-0000-0000DE010000}"/>
    <cellStyle name="0,0%" xfId="459" xr:uid="{00000000-0005-0000-0000-0000DF010000}"/>
    <cellStyle name="0,0_Co&amp;Lo180800" xfId="460" xr:uid="{00000000-0005-0000-0000-0000E0010000}"/>
    <cellStyle name="0,00x" xfId="461" xr:uid="{00000000-0005-0000-0000-0000E1010000}"/>
    <cellStyle name="0,0x" xfId="462" xr:uid="{00000000-0005-0000-0000-0000E2010000}"/>
    <cellStyle name="0_BP2" xfId="463" xr:uid="{00000000-0005-0000-0000-0000E3010000}"/>
    <cellStyle name="000" xfId="464" xr:uid="{00000000-0005-0000-0000-0000E4010000}"/>
    <cellStyle name="000 MF" xfId="465" xr:uid="{00000000-0005-0000-0000-0000E5010000}"/>
    <cellStyle name="000,0" xfId="466" xr:uid="{00000000-0005-0000-0000-0000E6010000}"/>
    <cellStyle name="000_Halloween version SPV" xfId="467" xr:uid="{00000000-0005-0000-0000-0000E7010000}"/>
    <cellStyle name="1 000 K__Guidelines-1_consolidated" xfId="468" xr:uid="{00000000-0005-0000-0000-0000E8010000}"/>
    <cellStyle name="1 000 Kc_Guidelines-1_consolidated" xfId="469" xr:uid="{00000000-0005-0000-0000-0000E9010000}"/>
    <cellStyle name="1 000 Kč_Guidelines-1_consolidated" xfId="470" xr:uid="{00000000-0005-0000-0000-0000EA010000}"/>
    <cellStyle name="1 000 KÊ_pldt" xfId="471" xr:uid="{00000000-0005-0000-0000-0000EB010000}"/>
    <cellStyle name="1 000 Kù_pldt" xfId="472" xr:uid="{00000000-0005-0000-0000-0000EC010000}"/>
    <cellStyle name="1000 Sk_PLDT" xfId="473" xr:uid="{00000000-0005-0000-0000-0000ED010000}"/>
    <cellStyle name="A_Block Space" xfId="474" xr:uid="{00000000-0005-0000-0000-0000EE010000}"/>
    <cellStyle name="A_Block Space_Sheets output graphs" xfId="475" xr:uid="{00000000-0005-0000-0000-0000EF010000}"/>
    <cellStyle name="A_BlueLine" xfId="476" xr:uid="{00000000-0005-0000-0000-0000F0010000}"/>
    <cellStyle name="A_Do not Change" xfId="477" xr:uid="{00000000-0005-0000-0000-0000F1010000}"/>
    <cellStyle name="A_Estimate" xfId="478" xr:uid="{00000000-0005-0000-0000-0000F2010000}"/>
    <cellStyle name="A_Memo" xfId="479" xr:uid="{00000000-0005-0000-0000-0000F3010000}"/>
    <cellStyle name="A_Memo_Sheets output graphs" xfId="480" xr:uid="{00000000-0005-0000-0000-0000F4010000}"/>
    <cellStyle name="A_Memo_Sheets output graphs_TDU12049 Industrials Automotive Trading Comp 06 Nov 2009 Set I" xfId="481" xr:uid="{00000000-0005-0000-0000-0000F5010000}"/>
    <cellStyle name="A_Memo_TDU12049 Industrials Automotive Trading Comp 06 Nov 2009 Set I" xfId="482" xr:uid="{00000000-0005-0000-0000-0000F6010000}"/>
    <cellStyle name="A_Normal" xfId="483" xr:uid="{00000000-0005-0000-0000-0000F7010000}"/>
    <cellStyle name="A_Normal Forecast" xfId="484" xr:uid="{00000000-0005-0000-0000-0000F8010000}"/>
    <cellStyle name="A_Normal Historical" xfId="485" xr:uid="{00000000-0005-0000-0000-0000F9010000}"/>
    <cellStyle name="A_Normal Historical_TDU12049 Industrials Automotive Trading Comp 06 Nov 2009 Set I" xfId="486" xr:uid="{00000000-0005-0000-0000-0000FA010000}"/>
    <cellStyle name="A_Rate_Data" xfId="487" xr:uid="{00000000-0005-0000-0000-0000FB010000}"/>
    <cellStyle name="A_Rate_Data Historical" xfId="488" xr:uid="{00000000-0005-0000-0000-0000FC010000}"/>
    <cellStyle name="A_Rate_Title" xfId="489" xr:uid="{00000000-0005-0000-0000-0000FD010000}"/>
    <cellStyle name="A_Rate_Title_Sheets output graphs" xfId="490" xr:uid="{00000000-0005-0000-0000-0000FE010000}"/>
    <cellStyle name="A_Simple Title" xfId="491" xr:uid="{00000000-0005-0000-0000-0000FF010000}"/>
    <cellStyle name="A_Simple Title_Sheets output graphs" xfId="492" xr:uid="{00000000-0005-0000-0000-000000020000}"/>
    <cellStyle name="A_Sum" xfId="493" xr:uid="{00000000-0005-0000-0000-000001020000}"/>
    <cellStyle name="A_SUM_Row Major" xfId="494" xr:uid="{00000000-0005-0000-0000-000002020000}"/>
    <cellStyle name="A_SUM_Row Minor" xfId="495" xr:uid="{00000000-0005-0000-0000-000003020000}"/>
    <cellStyle name="A_Title" xfId="496" xr:uid="{00000000-0005-0000-0000-000004020000}"/>
    <cellStyle name="A_Title_060213 IFXG_v13.7_TG_PostQ1" xfId="497" xr:uid="{00000000-0005-0000-0000-000005020000}"/>
    <cellStyle name="A_Title_060213 IFXG_v13.7_TG_PostQ1_TDU12049 Industrials Automotive Trading Comp 06 Nov 2009 Set I" xfId="498" xr:uid="{00000000-0005-0000-0000-000006020000}"/>
    <cellStyle name="A_Title_Infineon_Model_Reconcile_v11.10" xfId="499" xr:uid="{00000000-0005-0000-0000-000007020000}"/>
    <cellStyle name="A_Title_Infineon_Model_Reconcile_v11.9" xfId="500" xr:uid="{00000000-0005-0000-0000-000008020000}"/>
    <cellStyle name="A_Title_Riders_6afm0092" xfId="501" xr:uid="{00000000-0005-0000-0000-000009020000}"/>
    <cellStyle name="A_Title_Riders_6ald0101" xfId="502" xr:uid="{00000000-0005-0000-0000-00000A020000}"/>
    <cellStyle name="A_YearHeadings" xfId="503" xr:uid="{00000000-0005-0000-0000-00000B020000}"/>
    <cellStyle name="Äåíåæíûé [0]_PERSONAL" xfId="504" xr:uid="{00000000-0005-0000-0000-00000C020000}"/>
    <cellStyle name="Äåíåæíûé_PERSONAL" xfId="505" xr:uid="{00000000-0005-0000-0000-00000D020000}"/>
    <cellStyle name="Accounting" xfId="506" xr:uid="{00000000-0005-0000-0000-00000E020000}"/>
    <cellStyle name="Accounting [0]" xfId="507" xr:uid="{00000000-0005-0000-0000-00000F020000}"/>
    <cellStyle name="Accounting [1]" xfId="508" xr:uid="{00000000-0005-0000-0000-000010020000}"/>
    <cellStyle name="Accounting_Sunshine Model" xfId="509" xr:uid="{00000000-0005-0000-0000-000011020000}"/>
    <cellStyle name="acct" xfId="510" xr:uid="{00000000-0005-0000-0000-000012020000}"/>
    <cellStyle name="AÇIK" xfId="511" xr:uid="{00000000-0005-0000-0000-000013020000}"/>
    <cellStyle name="ACIKLAMA" xfId="512" xr:uid="{00000000-0005-0000-0000-000014020000}"/>
    <cellStyle name="Actual data" xfId="513" xr:uid="{00000000-0005-0000-0000-000015020000}"/>
    <cellStyle name="Actual year" xfId="514" xr:uid="{00000000-0005-0000-0000-000016020000}"/>
    <cellStyle name="Actuals Cells" xfId="515" xr:uid="{00000000-0005-0000-0000-000017020000}"/>
    <cellStyle name="adj_share" xfId="516" xr:uid="{00000000-0005-0000-0000-000018020000}"/>
    <cellStyle name="adjusted" xfId="517" xr:uid="{00000000-0005-0000-0000-000019020000}"/>
    <cellStyle name="AFE" xfId="518" xr:uid="{00000000-0005-0000-0000-00001A020000}"/>
    <cellStyle name="Afjusted" xfId="519" xr:uid="{00000000-0005-0000-0000-00001B020000}"/>
    <cellStyle name="Agara" xfId="520" xr:uid="{00000000-0005-0000-0000-00001C020000}"/>
    <cellStyle name="Alert" xfId="521" xr:uid="{00000000-0005-0000-0000-00001D020000}"/>
    <cellStyle name="ANormal" xfId="522" xr:uid="{00000000-0005-0000-0000-00001E020000}"/>
    <cellStyle name="ar" xfId="523" xr:uid="{00000000-0005-0000-0000-00001F020000}"/>
    <cellStyle name="arial" xfId="524" xr:uid="{00000000-0005-0000-0000-000020020000}"/>
    <cellStyle name="Arial [WT]" xfId="525" xr:uid="{00000000-0005-0000-0000-000021020000}"/>
    <cellStyle name="Arial 10" xfId="526" xr:uid="{00000000-0005-0000-0000-000022020000}"/>
    <cellStyle name="Arial 12" xfId="527" xr:uid="{00000000-0005-0000-0000-000023020000}"/>
    <cellStyle name="Arial6Bold" xfId="528" xr:uid="{00000000-0005-0000-0000-000024020000}"/>
    <cellStyle name="Arial8Bold" xfId="529" xr:uid="{00000000-0005-0000-0000-000025020000}"/>
    <cellStyle name="Arial8Italic" xfId="530" xr:uid="{00000000-0005-0000-0000-000026020000}"/>
    <cellStyle name="ArialNormal" xfId="531" xr:uid="{00000000-0005-0000-0000-000027020000}"/>
    <cellStyle name="Array" xfId="532" xr:uid="{00000000-0005-0000-0000-000028020000}"/>
    <cellStyle name="Array Enter" xfId="533" xr:uid="{00000000-0005-0000-0000-000029020000}"/>
    <cellStyle name="Assumption" xfId="534" xr:uid="{00000000-0005-0000-0000-00002A020000}"/>
    <cellStyle name="Aus $.00" xfId="535" xr:uid="{00000000-0005-0000-0000-00002B020000}"/>
    <cellStyle name="b" xfId="536" xr:uid="{00000000-0005-0000-0000-00002C020000}"/>
    <cellStyle name="b." xfId="537" xr:uid="{00000000-0005-0000-0000-00002D020000}"/>
    <cellStyle name="b_~1360950" xfId="538" xr:uid="{00000000-0005-0000-0000-00002E020000}"/>
    <cellStyle name="b_2006-10-02 Comps (to be confirmed)" xfId="539" xr:uid="{00000000-0005-0000-0000-00002F020000}"/>
    <cellStyle name="b_BSY_Emory_PGTV comps 02_18_03" xfId="540" xr:uid="{00000000-0005-0000-0000-000030020000}"/>
    <cellStyle name="b_CoreCableSatellite_comps_Media v.2" xfId="541" xr:uid="{00000000-0005-0000-0000-000031020000}"/>
    <cellStyle name="b_Master Template 060609 IBM with other outputs" xfId="542" xr:uid="{00000000-0005-0000-0000-000032020000}"/>
    <cellStyle name="b_Master Utilities Comps 060210 with IBES links" xfId="543" xr:uid="{00000000-0005-0000-0000-000033020000}"/>
    <cellStyle name="b_TDI2342 Finance Tech Comps 061117 Final" xfId="544" xr:uid="{00000000-0005-0000-0000-000034020000}"/>
    <cellStyle name="b_TDI3191 Utilities Comps 070324" xfId="545" xr:uid="{00000000-0005-0000-0000-000035020000}"/>
    <cellStyle name="b_TDI3193 AMC Comps 070324 value pasted" xfId="546" xr:uid="{00000000-0005-0000-0000-000036020000}"/>
    <cellStyle name="b_TDI3193 ATM Comps 070324 value pasted" xfId="547" xr:uid="{00000000-0005-0000-0000-000037020000}"/>
    <cellStyle name="b_TDI3193 Processor Comps 070324" xfId="548" xr:uid="{00000000-0005-0000-0000-000038020000}"/>
    <cellStyle name="b_TDI3449 Healthcare Comps 070420 value pasted" xfId="549" xr:uid="{00000000-0005-0000-0000-000039020000}"/>
    <cellStyle name="b_TDI3866 Food CLH Comps Food Mfg 070702 value pasted" xfId="550" xr:uid="{00000000-0005-0000-0000-00003A020000}"/>
    <cellStyle name="b_TDI3866 Food CLH Comps Food Mfg 070702 vinay" xfId="551" xr:uid="{00000000-0005-0000-0000-00003B020000}"/>
    <cellStyle name="b_TDN666 Gaming Operators REIT Comps 060930" xfId="552" xr:uid="{00000000-0005-0000-0000-00003C020000}"/>
    <cellStyle name="b_TDU5820 Industrials Automotive Trading Comp 05 Sep 2008" xfId="553" xr:uid="{00000000-0005-0000-0000-00003D020000}"/>
    <cellStyle name="b_UK Industrials Capital Goods Trading Comp 09 Sep 2008 - CapIQ Comps" xfId="554" xr:uid="{00000000-0005-0000-0000-00003E020000}"/>
    <cellStyle name="b_wacc tree" xfId="555" xr:uid="{00000000-0005-0000-0000-00003F020000}"/>
    <cellStyle name="BalanceSheet" xfId="556" xr:uid="{00000000-0005-0000-0000-000040020000}"/>
    <cellStyle name="Band 1" xfId="557" xr:uid="{00000000-0005-0000-0000-000041020000}"/>
    <cellStyle name="Band 2" xfId="558" xr:uid="{00000000-0005-0000-0000-000042020000}"/>
    <cellStyle name="-Bas de tableau" xfId="559" xr:uid="{00000000-0005-0000-0000-000043020000}"/>
    <cellStyle name="BASLIK" xfId="560" xr:uid="{00000000-0005-0000-0000-000044020000}"/>
    <cellStyle name="BASLIKl" xfId="561" xr:uid="{00000000-0005-0000-0000-000045020000}"/>
    <cellStyle name="BLACK" xfId="562" xr:uid="{00000000-0005-0000-0000-000046020000}"/>
    <cellStyle name="BlackStrike" xfId="563" xr:uid="{00000000-0005-0000-0000-000047020000}"/>
    <cellStyle name="BlackText" xfId="564" xr:uid="{00000000-0005-0000-0000-000048020000}"/>
    <cellStyle name="Blank" xfId="565" xr:uid="{00000000-0005-0000-0000-000049020000}"/>
    <cellStyle name="blk" xfId="566" xr:uid="{00000000-0005-0000-0000-00004A020000}"/>
    <cellStyle name="Blue" xfId="567" xr:uid="{00000000-0005-0000-0000-00004B020000}"/>
    <cellStyle name="blue$00" xfId="568" xr:uid="{00000000-0005-0000-0000-00004C020000}"/>
    <cellStyle name="Blue_Financials recieved by company" xfId="569" xr:uid="{00000000-0005-0000-0000-00004D020000}"/>
    <cellStyle name="BODY" xfId="570" xr:uid="{00000000-0005-0000-0000-00004E020000}"/>
    <cellStyle name="Bold Italic + Line Top" xfId="571" xr:uid="{00000000-0005-0000-0000-00004F020000}"/>
    <cellStyle name="Bold Text" xfId="572" xr:uid="{00000000-0005-0000-0000-000050020000}"/>
    <cellStyle name="Bold Text %" xfId="573" xr:uid="{00000000-0005-0000-0000-000051020000}"/>
    <cellStyle name="Bold Text + Line Top" xfId="574" xr:uid="{00000000-0005-0000-0000-000052020000}"/>
    <cellStyle name="Bold/Border" xfId="575" xr:uid="{00000000-0005-0000-0000-000053020000}"/>
    <cellStyle name="BoldText" xfId="576" xr:uid="{00000000-0005-0000-0000-000054020000}"/>
    <cellStyle name="Boolean" xfId="577" xr:uid="{00000000-0005-0000-0000-000055020000}"/>
    <cellStyle name="Border Heavy" xfId="578" xr:uid="{00000000-0005-0000-0000-000056020000}"/>
    <cellStyle name="Border Thin" xfId="579" xr:uid="{00000000-0005-0000-0000-000057020000}"/>
    <cellStyle name="Border_Current" xfId="580" xr:uid="{00000000-0005-0000-0000-000058020000}"/>
    <cellStyle name="British Pound" xfId="581" xr:uid="{00000000-0005-0000-0000-000059020000}"/>
    <cellStyle name="BritPound" xfId="582" xr:uid="{00000000-0005-0000-0000-00005A020000}"/>
    <cellStyle name="Bullet" xfId="583" xr:uid="{00000000-0005-0000-0000-00005B020000}"/>
    <cellStyle name="Calc Cells" xfId="584" xr:uid="{00000000-0005-0000-0000-00005C020000}"/>
    <cellStyle name="Calc Currency (0)" xfId="585" xr:uid="{00000000-0005-0000-0000-00005D020000}"/>
    <cellStyle name="Calc Currency (2)" xfId="586" xr:uid="{00000000-0005-0000-0000-00005E020000}"/>
    <cellStyle name="Calc Percent (0)" xfId="587" xr:uid="{00000000-0005-0000-0000-00005F020000}"/>
    <cellStyle name="Calc Percent (1)" xfId="588" xr:uid="{00000000-0005-0000-0000-000060020000}"/>
    <cellStyle name="Calc Percent (2)" xfId="589" xr:uid="{00000000-0005-0000-0000-000061020000}"/>
    <cellStyle name="Calc Units (0)" xfId="590" xr:uid="{00000000-0005-0000-0000-000062020000}"/>
    <cellStyle name="Calc Units (1)" xfId="591" xr:uid="{00000000-0005-0000-0000-000063020000}"/>
    <cellStyle name="Calc Units (2)" xfId="592" xr:uid="{00000000-0005-0000-0000-000064020000}"/>
    <cellStyle name="cárky [0]_Guidelines-1_consolidated" xfId="593" xr:uid="{00000000-0005-0000-0000-000065020000}"/>
    <cellStyle name="čárky [0]_Guidelines-1_consolidated" xfId="594" xr:uid="{00000000-0005-0000-0000-000066020000}"/>
    <cellStyle name="cárky_Guidelines-1_consolidated" xfId="595" xr:uid="{00000000-0005-0000-0000-000067020000}"/>
    <cellStyle name="čárky_Guidelines-1_consolidated" xfId="596" xr:uid="{00000000-0005-0000-0000-000068020000}"/>
    <cellStyle name="Case" xfId="597" xr:uid="{00000000-0005-0000-0000-000069020000}"/>
    <cellStyle name="CashFlow" xfId="598" xr:uid="{00000000-0005-0000-0000-00006A020000}"/>
    <cellStyle name="Chart" xfId="599" xr:uid="{00000000-0005-0000-0000-00006B020000}"/>
    <cellStyle name="Chiffre" xfId="600" xr:uid="{00000000-0005-0000-0000-00006C020000}"/>
    <cellStyle name="Co. Names" xfId="601" xr:uid="{00000000-0005-0000-0000-00006D020000}"/>
    <cellStyle name="Co. Names - Bold" xfId="602" xr:uid="{00000000-0005-0000-0000-00006E020000}"/>
    <cellStyle name="Co. Names_060213 IFXG_v13.7_TG_PostQ1" xfId="603" xr:uid="{00000000-0005-0000-0000-00006F020000}"/>
    <cellStyle name="Code" xfId="604" xr:uid="{00000000-0005-0000-0000-000070020000}"/>
    <cellStyle name="Code Section" xfId="605" xr:uid="{00000000-0005-0000-0000-000071020000}"/>
    <cellStyle name="Col_head" xfId="606" xr:uid="{00000000-0005-0000-0000-000072020000}"/>
    <cellStyle name="Colhead" xfId="607" xr:uid="{00000000-0005-0000-0000-000073020000}"/>
    <cellStyle name="ColHeader" xfId="608" xr:uid="{00000000-0005-0000-0000-000074020000}"/>
    <cellStyle name="ColHeading" xfId="609" xr:uid="{00000000-0005-0000-0000-000075020000}"/>
    <cellStyle name="Column Heading" xfId="610" xr:uid="{00000000-0005-0000-0000-000076020000}"/>
    <cellStyle name="Column Heading (No Wrap)" xfId="611" xr:uid="{00000000-0005-0000-0000-000077020000}"/>
    <cellStyle name="Column Heading_Cable value" xfId="612" xr:uid="{00000000-0005-0000-0000-000078020000}"/>
    <cellStyle name="Column Total" xfId="613" xr:uid="{00000000-0005-0000-0000-000079020000}"/>
    <cellStyle name="Column_Title" xfId="614" xr:uid="{00000000-0005-0000-0000-00007A020000}"/>
    <cellStyle name="ColumnHeadings" xfId="615" xr:uid="{00000000-0005-0000-0000-00007B020000}"/>
    <cellStyle name="ColumnHeadings2" xfId="616" xr:uid="{00000000-0005-0000-0000-00007C020000}"/>
    <cellStyle name="Comma  - Style1" xfId="617" xr:uid="{00000000-0005-0000-0000-00007D020000}"/>
    <cellStyle name="Comma  - Style2" xfId="618" xr:uid="{00000000-0005-0000-0000-00007E020000}"/>
    <cellStyle name="Comma  - Style3" xfId="619" xr:uid="{00000000-0005-0000-0000-00007F020000}"/>
    <cellStyle name="Comma  - Style4" xfId="620" xr:uid="{00000000-0005-0000-0000-000080020000}"/>
    <cellStyle name="Comma  - Style5" xfId="621" xr:uid="{00000000-0005-0000-0000-000081020000}"/>
    <cellStyle name="Comma  - Style6" xfId="622" xr:uid="{00000000-0005-0000-0000-000082020000}"/>
    <cellStyle name="Comma  - Style7" xfId="623" xr:uid="{00000000-0005-0000-0000-000083020000}"/>
    <cellStyle name="Comma  - Style8" xfId="624" xr:uid="{00000000-0005-0000-0000-000084020000}"/>
    <cellStyle name="Comma (1)" xfId="625" xr:uid="{00000000-0005-0000-0000-000085020000}"/>
    <cellStyle name="Comma ," xfId="626" xr:uid="{00000000-0005-0000-0000-000086020000}"/>
    <cellStyle name="Comma [_x0001_]_SHEET" xfId="627" xr:uid="{00000000-0005-0000-0000-000087020000}"/>
    <cellStyle name="Comma [00]" xfId="628" xr:uid="{00000000-0005-0000-0000-000088020000}"/>
    <cellStyle name="Comma [1]" xfId="629" xr:uid="{00000000-0005-0000-0000-000089020000}"/>
    <cellStyle name="Comma 0" xfId="630" xr:uid="{00000000-0005-0000-0000-00008A020000}"/>
    <cellStyle name="Comma 0*" xfId="631" xr:uid="{00000000-0005-0000-0000-00008B020000}"/>
    <cellStyle name="Comma 0_A and M projections_revised_07.01.23" xfId="632" xr:uid="{00000000-0005-0000-0000-00008C020000}"/>
    <cellStyle name="Comma 10" xfId="2147" xr:uid="{00000000-0005-0000-0000-00008D020000}"/>
    <cellStyle name="Comma 12" xfId="2145" xr:uid="{00000000-0005-0000-0000-00008E020000}"/>
    <cellStyle name="Comma 2" xfId="633" xr:uid="{00000000-0005-0000-0000-00008F020000}"/>
    <cellStyle name="Comma 2 2" xfId="2121" xr:uid="{00000000-0005-0000-0000-000090020000}"/>
    <cellStyle name="Comma 2*" xfId="634" xr:uid="{00000000-0005-0000-0000-000091020000}"/>
    <cellStyle name="Comma 2_A and M projections_revised_07.01.23" xfId="635" xr:uid="{00000000-0005-0000-0000-000092020000}"/>
    <cellStyle name="Comma 3" xfId="636" xr:uid="{00000000-0005-0000-0000-000093020000}"/>
    <cellStyle name="Comma 3*" xfId="637" xr:uid="{00000000-0005-0000-0000-000094020000}"/>
    <cellStyle name="Comma0" xfId="638" xr:uid="{00000000-0005-0000-0000-000095020000}"/>
    <cellStyle name="Comma0 - Biçem2" xfId="639" xr:uid="{00000000-0005-0000-0000-000096020000}"/>
    <cellStyle name="Comma0_Acq matrix" xfId="640" xr:uid="{00000000-0005-0000-0000-000097020000}"/>
    <cellStyle name="Comma0x" xfId="641" xr:uid="{00000000-0005-0000-0000-000098020000}"/>
    <cellStyle name="Comma1" xfId="642" xr:uid="{00000000-0005-0000-0000-000099020000}"/>
    <cellStyle name="Comma1x" xfId="643" xr:uid="{00000000-0005-0000-0000-00009A020000}"/>
    <cellStyle name="Comma2" xfId="644" xr:uid="{00000000-0005-0000-0000-00009B020000}"/>
    <cellStyle name="Comma2x" xfId="645" xr:uid="{00000000-0005-0000-0000-00009C020000}"/>
    <cellStyle name="Comma3" xfId="646" xr:uid="{00000000-0005-0000-0000-00009D020000}"/>
    <cellStyle name="Comma3x" xfId="647" xr:uid="{00000000-0005-0000-0000-00009E020000}"/>
    <cellStyle name="Comma4" xfId="648" xr:uid="{00000000-0005-0000-0000-00009F020000}"/>
    <cellStyle name="Comma4x" xfId="649" xr:uid="{00000000-0005-0000-0000-0000A0020000}"/>
    <cellStyle name="Comment" xfId="650" xr:uid="{00000000-0005-0000-0000-0000A1020000}"/>
    <cellStyle name="Comments" xfId="651" xr:uid="{00000000-0005-0000-0000-0000A2020000}"/>
    <cellStyle name="Company" xfId="652" xr:uid="{00000000-0005-0000-0000-0000A3020000}"/>
    <cellStyle name="Company name" xfId="653" xr:uid="{00000000-0005-0000-0000-0000A4020000}"/>
    <cellStyle name="Comps" xfId="654" xr:uid="{00000000-0005-0000-0000-0000A5020000}"/>
    <cellStyle name="CS" xfId="655" xr:uid="{00000000-0005-0000-0000-0000A6020000}"/>
    <cellStyle name="Curr" xfId="656" xr:uid="{00000000-0005-0000-0000-0000A7020000}"/>
    <cellStyle name="CurRatio" xfId="657" xr:uid="{00000000-0005-0000-0000-0000A8020000}"/>
    <cellStyle name="Currency $" xfId="658" xr:uid="{00000000-0005-0000-0000-0000A9020000}"/>
    <cellStyle name="Currency [00]" xfId="659" xr:uid="{00000000-0005-0000-0000-0000AA020000}"/>
    <cellStyle name="Currency [2]" xfId="660" xr:uid="{00000000-0005-0000-0000-0000AB020000}"/>
    <cellStyle name="Currency 0" xfId="661" xr:uid="{00000000-0005-0000-0000-0000AC020000}"/>
    <cellStyle name="Currency 2" xfId="662" xr:uid="{00000000-0005-0000-0000-0000AD020000}"/>
    <cellStyle name="Currency 2*" xfId="663" xr:uid="{00000000-0005-0000-0000-0000AE020000}"/>
    <cellStyle name="Currency 2_A and M projections_revised_07.01.23" xfId="664" xr:uid="{00000000-0005-0000-0000-0000AF020000}"/>
    <cellStyle name="Currency 3*" xfId="665" xr:uid="{00000000-0005-0000-0000-0000B0020000}"/>
    <cellStyle name="Currency MTL" xfId="666" xr:uid="{00000000-0005-0000-0000-0000B1020000}"/>
    <cellStyle name="Currency T$" xfId="667" xr:uid="{00000000-0005-0000-0000-0000B2020000}"/>
    <cellStyle name="Currsmall" xfId="668" xr:uid="{00000000-0005-0000-0000-0000B3020000}"/>
    <cellStyle name="custom" xfId="669" xr:uid="{00000000-0005-0000-0000-0000B4020000}"/>
    <cellStyle name="D" xfId="670" xr:uid="{00000000-0005-0000-0000-0000B5020000}"/>
    <cellStyle name="D_050117 CCA EW - CCA - 11 Jan 05 (DB adj)" xfId="671" xr:uid="{00000000-0005-0000-0000-0000B6020000}"/>
    <cellStyle name="D_050204 CCA EW - CCA - 11 Jan 05 (DB adj) - 4" xfId="672" xr:uid="{00000000-0005-0000-0000-0000B7020000}"/>
    <cellStyle name="D_15 Nov 2004_CCA Jason" xfId="673" xr:uid="{00000000-0005-0000-0000-0000B8020000}"/>
    <cellStyle name="D_22 Nov 2004_CCA Jason" xfId="674" xr:uid="{00000000-0005-0000-0000-0000B9020000}"/>
    <cellStyle name="D_5 Nov 2004_CCA Jason_revised.xls dlgChart" xfId="675" xr:uid="{00000000-0005-0000-0000-0000BA020000}"/>
    <cellStyle name="D_8 Nov 2004_CCA Jason" xfId="676" xr:uid="{00000000-0005-0000-0000-0000BB020000}"/>
    <cellStyle name="D_8 Nov 2004_CCA Jason.xls Chart 1" xfId="677" xr:uid="{00000000-0005-0000-0000-0000BC020000}"/>
    <cellStyle name="D_Animesh Kumar Bhartia TDI2740 M&amp;M Comps Part I 070202" xfId="678" xr:uid="{00000000-0005-0000-0000-0000BD020000}"/>
    <cellStyle name="D_Ankur B TDI2312 M&amp;M Comps Part I 061111" xfId="679" xr:uid="{00000000-0005-0000-0000-0000BE020000}"/>
    <cellStyle name="D_Ashish TDI2184 M&amp;M Comps Part II (Precious &amp; Coal) 061107" xfId="680" xr:uid="{00000000-0005-0000-0000-0000BF020000}"/>
    <cellStyle name="D_Client File TDI1374" xfId="681" xr:uid="{00000000-0005-0000-0000-0000C0020000}"/>
    <cellStyle name="D_Comps File Generic Media" xfId="682" xr:uid="{00000000-0005-0000-0000-0000C1020000}"/>
    <cellStyle name="D_Consumer Publishing Comps 16 Jan 2006" xfId="683" xr:uid="{00000000-0005-0000-0000-0000C2020000}"/>
    <cellStyle name="D_Consumer Publishing Comps 29 September 2005" xfId="684" xr:uid="{00000000-0005-0000-0000-0000C3020000}"/>
    <cellStyle name="D_Consumer Publishing Comps 6 Oct 2005 JA" xfId="685" xr:uid="{00000000-0005-0000-0000-0000C4020000}"/>
    <cellStyle name="D_Copy of DMT496 Professional Publishing Comps 050714 Abhas" xfId="686" xr:uid="{00000000-0005-0000-0000-0000C5020000}"/>
    <cellStyle name="D_Copy of DMT822 US Majors Comps 060922" xfId="687" xr:uid="{00000000-0005-0000-0000-0000C6020000}"/>
    <cellStyle name="D_Copy of Radio comps 10 Feb 06" xfId="688" xr:uid="{00000000-0005-0000-0000-0000C7020000}"/>
    <cellStyle name="D_Copy of TDI1183 Template 051219 II Mili v1" xfId="689" xr:uid="{00000000-0005-0000-0000-0000C8020000}"/>
    <cellStyle name="D_Copy of TDI1183 Template 051219 II Neeraj" xfId="690" xr:uid="{00000000-0005-0000-0000-0000C9020000}"/>
    <cellStyle name="D_Copy of TDI1183 Template 051219 II Neeraj QC1 ILUKA Babneet" xfId="691" xr:uid="{00000000-0005-0000-0000-0000CA020000}"/>
    <cellStyle name="D_Copy of TDI1183 Template 051219 Nikunj" xfId="692" xr:uid="{00000000-0005-0000-0000-0000CB020000}"/>
    <cellStyle name="D_Directories Comps 31 August 2005" xfId="693" xr:uid="{00000000-0005-0000-0000-0000CC020000}"/>
    <cellStyle name="D_Directories Comps 5 September 2005" xfId="694" xr:uid="{00000000-0005-0000-0000-0000CD020000}"/>
    <cellStyle name="D_Directories Trading Multiples 10Jan2005" xfId="695" xr:uid="{00000000-0005-0000-0000-0000CE020000}"/>
    <cellStyle name="D_DMT 523 Publishing comps 050806 Abhishek" xfId="696" xr:uid="{00000000-0005-0000-0000-0000CF020000}"/>
    <cellStyle name="D_DMT 523 Publishing comps 050806 Manish" xfId="697" xr:uid="{00000000-0005-0000-0000-0000D0020000}"/>
    <cellStyle name="D_DMT 780 Newspaper Comps 060404 Anil Kumar" xfId="698" xr:uid="{00000000-0005-0000-0000-0000D1020000}"/>
    <cellStyle name="D_DMT448 Comps 050622 Ankur" xfId="699" xr:uid="{00000000-0005-0000-0000-0000D2020000}"/>
    <cellStyle name="D_DMT448 Comps 050622 Puneet" xfId="700" xr:uid="{00000000-0005-0000-0000-0000D3020000}"/>
    <cellStyle name="D_DMT448 Comps 050622 Puneet QC Sumit" xfId="701" xr:uid="{00000000-0005-0000-0000-0000D4020000}"/>
    <cellStyle name="D_DMT458 Comps 050628 Abhishek" xfId="702" xr:uid="{00000000-0005-0000-0000-0000D5020000}"/>
    <cellStyle name="D_DMT458 Comps 050628 Abhishek QC Beasley and Chrysalis" xfId="703" xr:uid="{00000000-0005-0000-0000-0000D6020000}"/>
    <cellStyle name="D_DMT458 Comps 050628 Abhishek Radio and Emmis QCD" xfId="704" xr:uid="{00000000-0005-0000-0000-0000D7020000}"/>
    <cellStyle name="D_DMT458 Comps 050628 Manish QC Ulster" xfId="705" xr:uid="{00000000-0005-0000-0000-0000D8020000}"/>
    <cellStyle name="D_DMT458 Comps 050628 Puneet" xfId="706" xr:uid="{00000000-0005-0000-0000-0000D9020000}"/>
    <cellStyle name="D_DMT458 Comps 050628 Puneet vQC" xfId="707" xr:uid="{00000000-0005-0000-0000-0000DA020000}"/>
    <cellStyle name="D_DMT458 Comps 050628 Rajan" xfId="708" xr:uid="{00000000-0005-0000-0000-0000DB020000}"/>
    <cellStyle name="D_DMT458 Comps 050628 Rajan 5 Cos Final vQC Anish" xfId="709" xr:uid="{00000000-0005-0000-0000-0000DC020000}"/>
    <cellStyle name="D_DMT458 Comps 050628 Rajan SMG QCd" xfId="710" xr:uid="{00000000-0005-0000-0000-0000DD020000}"/>
    <cellStyle name="D_DMT458 Comps 050630 Abhishek" xfId="711" xr:uid="{00000000-0005-0000-0000-0000DE020000}"/>
    <cellStyle name="D_DMT458 Comps 050630 Abhishek QC Sumit" xfId="712" xr:uid="{00000000-0005-0000-0000-0000DF020000}"/>
    <cellStyle name="D_DMT458 Comps 050630 Ankur" xfId="713" xr:uid="{00000000-0005-0000-0000-0000E0020000}"/>
    <cellStyle name="D_DMT458 Comps 050630 Ankur QC Sumit" xfId="714" xr:uid="{00000000-0005-0000-0000-0000E1020000}"/>
    <cellStyle name="D_DMT458 Comps 050630 SUMIT for Reed Elsevier from 462" xfId="715" xr:uid="{00000000-0005-0000-0000-0000E2020000}"/>
    <cellStyle name="D_DMT462 Comps 050628 Ankur" xfId="716" xr:uid="{00000000-0005-0000-0000-0000E3020000}"/>
    <cellStyle name="D_DMT462 Comps 050628 Ankur Arbitron QC" xfId="717" xr:uid="{00000000-0005-0000-0000-0000E4020000}"/>
    <cellStyle name="D_DMT462 Comps 050629 Abhishek" xfId="718" xr:uid="{00000000-0005-0000-0000-0000E5020000}"/>
    <cellStyle name="D_DMT462 Comps 050629 Abhishek QCd" xfId="719" xr:uid="{00000000-0005-0000-0000-0000E6020000}"/>
    <cellStyle name="D_DMT462 Comps 050629 Ankur Ipsos QC" xfId="720" xr:uid="{00000000-0005-0000-0000-0000E7020000}"/>
    <cellStyle name="D_DMT462 Comps 050629 Puneet" xfId="721" xr:uid="{00000000-0005-0000-0000-0000E8020000}"/>
    <cellStyle name="D_DMT462 Comps 050629 Puneet QC Reuters" xfId="722" xr:uid="{00000000-0005-0000-0000-0000E9020000}"/>
    <cellStyle name="D_DMT462 Comps 050629 Rajan" xfId="723" xr:uid="{00000000-0005-0000-0000-0000EA020000}"/>
    <cellStyle name="D_DMT462 Comps 050629 Rajan QCd" xfId="724" xr:uid="{00000000-0005-0000-0000-0000EB020000}"/>
    <cellStyle name="D_DMT468 Comps 050630 Abhishek" xfId="725" xr:uid="{00000000-0005-0000-0000-0000EC020000}"/>
    <cellStyle name="D_DMT468 Comps 050630 Abhishek Findexa QC" xfId="726" xr:uid="{00000000-0005-0000-0000-0000ED020000}"/>
    <cellStyle name="D_DMT468 Comps 050701 Manish" xfId="727" xr:uid="{00000000-0005-0000-0000-0000EE020000}"/>
    <cellStyle name="D_DMT468 Comps 050701 Manish QC Yell" xfId="728" xr:uid="{00000000-0005-0000-0000-0000EF020000}"/>
    <cellStyle name="D_DMT468 Comps 050701 Pankaj" xfId="729" xr:uid="{00000000-0005-0000-0000-0000F0020000}"/>
    <cellStyle name="D_DMT468 Comps 050701 Pankaj TPI QC" xfId="730" xr:uid="{00000000-0005-0000-0000-0000F1020000}"/>
    <cellStyle name="D_DMT468 Comps 050701 Rajan" xfId="731" xr:uid="{00000000-0005-0000-0000-0000F2020000}"/>
    <cellStyle name="D_DMT468 Comps 050701 Rajan QC Eniro" xfId="732" xr:uid="{00000000-0005-0000-0000-0000F3020000}"/>
    <cellStyle name="D_DMT468 Comps 050701 Rajan QC SUMIT Pages" xfId="733" xr:uid="{00000000-0005-0000-0000-0000F4020000}"/>
    <cellStyle name="D_DMT482 Comps 050707 Puneet" xfId="734" xr:uid="{00000000-0005-0000-0000-0000F5020000}"/>
    <cellStyle name="D_DMT482 Consumer Comps 050707 Puneet" xfId="735" xr:uid="{00000000-0005-0000-0000-0000F6020000}"/>
    <cellStyle name="D_DMT482 Consumer Publishing Comps 050707 Puneet" xfId="736" xr:uid="{00000000-0005-0000-0000-0000F7020000}"/>
    <cellStyle name="D_DMT482 Consumer Publishing Comps 050708 Amit" xfId="737" xr:uid="{00000000-0005-0000-0000-0000F8020000}"/>
    <cellStyle name="D_DMT482 Consumer Publishing Comps 050709" xfId="738" xr:uid="{00000000-0005-0000-0000-0000F9020000}"/>
    <cellStyle name="D_DMT482 Newspaper Comps 050709" xfId="739" xr:uid="{00000000-0005-0000-0000-0000FA020000}"/>
    <cellStyle name="D_DMT482 Newspapers Comps 050708" xfId="740" xr:uid="{00000000-0005-0000-0000-0000FB020000}"/>
    <cellStyle name="D_DMT482 Newspapers Comps 050708 Manas" xfId="741" xr:uid="{00000000-0005-0000-0000-0000FC020000}"/>
    <cellStyle name="D_DMT482 Newspapers Comps 050708 Pankaj" xfId="742" xr:uid="{00000000-0005-0000-0000-0000FD020000}"/>
    <cellStyle name="D_DMT482 Professional Publishing Comps 050708 Puneet" xfId="743" xr:uid="{00000000-0005-0000-0000-0000FE020000}"/>
    <cellStyle name="D_DMT482 Professional Publishing Comps 050708 Rajesh" xfId="744" xr:uid="{00000000-0005-0000-0000-0000FF020000}"/>
    <cellStyle name="D_DMT482 Professional Publishing Comps 050712" xfId="745" xr:uid="{00000000-0005-0000-0000-000000030000}"/>
    <cellStyle name="D_DMT482 Radio Comps 050709 Pankaj" xfId="746" xr:uid="{00000000-0005-0000-0000-000001030000}"/>
    <cellStyle name="D_DMT482 Radio Comps 050712" xfId="747" xr:uid="{00000000-0005-0000-0000-000002030000}"/>
    <cellStyle name="D_DMT489 Comps 050716" xfId="748" xr:uid="{00000000-0005-0000-0000-000003030000}"/>
    <cellStyle name="D_DMT493 Media Comps 050714" xfId="749" xr:uid="{00000000-0005-0000-0000-000004030000}"/>
    <cellStyle name="D_DMT493 Media Comps 050714 Puneet" xfId="750" xr:uid="{00000000-0005-0000-0000-000005030000}"/>
    <cellStyle name="D_DMT496 Comps 050714" xfId="751" xr:uid="{00000000-0005-0000-0000-000006030000}"/>
    <cellStyle name="D_DMT496 Professional Publishing Comps 050714" xfId="752" xr:uid="{00000000-0005-0000-0000-000007030000}"/>
    <cellStyle name="D_DMT496 Professional Publishing Comps 050714 Abhishek" xfId="753" xr:uid="{00000000-0005-0000-0000-000008030000}"/>
    <cellStyle name="D_DMT496 Professional Publishing Comps 050714 Amit" xfId="754" xr:uid="{00000000-0005-0000-0000-000009030000}"/>
    <cellStyle name="D_DMT496 Professional Publishing Comps 050714 Ankur" xfId="755" xr:uid="{00000000-0005-0000-0000-00000A030000}"/>
    <cellStyle name="D_DMT496 Professional Publishing Comps 050714 Manish" xfId="756" xr:uid="{00000000-0005-0000-0000-00000B030000}"/>
    <cellStyle name="D_DMT496 Professional Publishing Comps 050714 Pankaj" xfId="757" xr:uid="{00000000-0005-0000-0000-00000C030000}"/>
    <cellStyle name="D_DMT496A Comps 050715 Abhas" xfId="758" xr:uid="{00000000-0005-0000-0000-00000D030000}"/>
    <cellStyle name="D_DMT496A Comps 050715 Abhishek" xfId="759" xr:uid="{00000000-0005-0000-0000-00000E030000}"/>
    <cellStyle name="D_DMT496A Comps 050715 Amit" xfId="760" xr:uid="{00000000-0005-0000-0000-00000F030000}"/>
    <cellStyle name="D_DMT496A Comps 050715 Manas" xfId="761" xr:uid="{00000000-0005-0000-0000-000010030000}"/>
    <cellStyle name="D_DMT496A Comps 050715 Pankaj" xfId="762" xr:uid="{00000000-0005-0000-0000-000011030000}"/>
    <cellStyle name="D_DMT496A Comps 050715 QC 2 Pankaj" xfId="763" xr:uid="{00000000-0005-0000-0000-000012030000}"/>
    <cellStyle name="D_DMT496A Comps 050715 QC Antena Amit" xfId="764" xr:uid="{00000000-0005-0000-0000-000013030000}"/>
    <cellStyle name="D_DMT496A Comps 050715 QC BEC Pankaj" xfId="765" xr:uid="{00000000-0005-0000-0000-000014030000}"/>
    <cellStyle name="D_DMT496A Comps 050715 QC Disney Amit" xfId="766" xr:uid="{00000000-0005-0000-0000-000015030000}"/>
    <cellStyle name="D_DMT496A Comps 050715 QC EMI Abhas" xfId="767" xr:uid="{00000000-0005-0000-0000-000016030000}"/>
    <cellStyle name="D_DMT496A Comps 050715 QC M6 metro Amit" xfId="768" xr:uid="{00000000-0005-0000-0000-000017030000}"/>
    <cellStyle name="D_DMT496A Comps 050715 QC Mediaset Abhishek" xfId="769" xr:uid="{00000000-0005-0000-0000-000018030000}"/>
    <cellStyle name="D_DMT496A Comps 050715 QC Newscorp Abhishek" xfId="770" xr:uid="{00000000-0005-0000-0000-000019030000}"/>
    <cellStyle name="D_DMT496A Comps 050715 QC Premiere Amit" xfId="771" xr:uid="{00000000-0005-0000-0000-00001A030000}"/>
    <cellStyle name="D_DMT496A Comps 050715 QC Prosieben Abhas" xfId="772" xr:uid="{00000000-0005-0000-0000-00001B030000}"/>
    <cellStyle name="D_DMT496A Comps 050715 QC RTL Abhishek" xfId="773" xr:uid="{00000000-0005-0000-0000-00001C030000}"/>
    <cellStyle name="D_DMT496A Comps 050715 QC Sogecable Manas" xfId="774" xr:uid="{00000000-0005-0000-0000-00001D030000}"/>
    <cellStyle name="D_DMT496A Comps 050715 QC Telecinco Amit" xfId="775" xr:uid="{00000000-0005-0000-0000-00001E030000}"/>
    <cellStyle name="D_DMT496A Comps 050715 QC TF1 Rajan" xfId="776" xr:uid="{00000000-0005-0000-0000-00001F030000}"/>
    <cellStyle name="D_DMT496A Comps 050715 QC Time warner Abhas" xfId="777" xr:uid="{00000000-0005-0000-0000-000020030000}"/>
    <cellStyle name="D_DMT496A Comps 050715 QC TVN Srilatha" xfId="778" xr:uid="{00000000-0005-0000-0000-000021030000}"/>
    <cellStyle name="D_DMT496A Comps 050715 QC Viacom Abhas" xfId="779" xr:uid="{00000000-0005-0000-0000-000022030000}"/>
    <cellStyle name="D_DMT496A Comps 050715 QC WMG Pankaj" xfId="780" xr:uid="{00000000-0005-0000-0000-000023030000}"/>
    <cellStyle name="D_DMT496A Comps 050715 Rajan" xfId="781" xr:uid="{00000000-0005-0000-0000-000024030000}"/>
    <cellStyle name="D_DMT496A Comps 050715 Srilatha" xfId="782" xr:uid="{00000000-0005-0000-0000-000025030000}"/>
    <cellStyle name="D_DMT496B Comps 050715 4Kids Sorabh" xfId="783" xr:uid="{00000000-0005-0000-0000-000026030000}"/>
    <cellStyle name="D_DMT496B Comps 050715 Abhishek" xfId="784" xr:uid="{00000000-0005-0000-0000-000027030000}"/>
    <cellStyle name="D_DMT496B Comps 050716 Amit" xfId="785" xr:uid="{00000000-0005-0000-0000-000028030000}"/>
    <cellStyle name="D_DMT496B Comps 050716 Jetix Sorabh" xfId="786" xr:uid="{00000000-0005-0000-0000-000029030000}"/>
    <cellStyle name="D_DMT503 Media Comps 050721 Puneet" xfId="787" xr:uid="{00000000-0005-0000-0000-00002A030000}"/>
    <cellStyle name="D_DMT505 Media Comps 050722 Puneet" xfId="788" xr:uid="{00000000-0005-0000-0000-00002B030000}"/>
    <cellStyle name="D_DMT505 Media Comps 050722 Rajan" xfId="789" xr:uid="{00000000-0005-0000-0000-00002C030000}"/>
    <cellStyle name="D_DMT506 Media Comps 050722 Manas" xfId="790" xr:uid="{00000000-0005-0000-0000-00002D030000}"/>
    <cellStyle name="D_DMT506 Media Comps 050723 Himanshu" xfId="791" xr:uid="{00000000-0005-0000-0000-00002E030000}"/>
    <cellStyle name="D_DMT506 Media Comps 050723 Saurabh" xfId="792" xr:uid="{00000000-0005-0000-0000-00002F030000}"/>
    <cellStyle name="D_DMT506 QC SUMIT Media Comps 050722 Amazon" xfId="793" xr:uid="{00000000-0005-0000-0000-000030030000}"/>
    <cellStyle name="D_DMT506 QC SUMIT Media Comps 050723" xfId="794" xr:uid="{00000000-0005-0000-0000-000031030000}"/>
    <cellStyle name="D_DMT507 Media Comps 050725" xfId="795" xr:uid="{00000000-0005-0000-0000-000032030000}"/>
    <cellStyle name="D_DMT507 Media Comps 050725 Electronics Arts Sorabh" xfId="796" xr:uid="{00000000-0005-0000-0000-000033030000}"/>
    <cellStyle name="D_DMT507 Media Comps 050725 Himanshu" xfId="797" xr:uid="{00000000-0005-0000-0000-000034030000}"/>
    <cellStyle name="D_DMT507 Media Comps 050725 Manas" xfId="798" xr:uid="{00000000-0005-0000-0000-000035030000}"/>
    <cellStyle name="D_DMT507 Media Comps 050725 Manish" xfId="799" xr:uid="{00000000-0005-0000-0000-000036030000}"/>
    <cellStyle name="D_DMT507 Media Comps 050725 Pankaj" xfId="800" xr:uid="{00000000-0005-0000-0000-000037030000}"/>
    <cellStyle name="D_DMT507 Media Comps 050725 Pixar Sorabh" xfId="801" xr:uid="{00000000-0005-0000-0000-000038030000}"/>
    <cellStyle name="D_DMT507 Media Comps 050725 reamworks Sorabh" xfId="802" xr:uid="{00000000-0005-0000-0000-000039030000}"/>
    <cellStyle name="D_DMT507 Media Comps 050725 THQ Sorabh" xfId="803" xr:uid="{00000000-0005-0000-0000-00003A030000}"/>
    <cellStyle name="D_DMT507 Media Comps Template" xfId="804" xr:uid="{00000000-0005-0000-0000-00003B030000}"/>
    <cellStyle name="D_DMT523 Comps 050806 Abhas" xfId="805" xr:uid="{00000000-0005-0000-0000-00003C030000}"/>
    <cellStyle name="D_DMT523 Comps 050806 Himanshu" xfId="806" xr:uid="{00000000-0005-0000-0000-00003D030000}"/>
    <cellStyle name="D_DMT523 Comps 050806 Manas" xfId="807" xr:uid="{00000000-0005-0000-0000-00003E030000}"/>
    <cellStyle name="D_DMT562 Software Games Comps 050830" xfId="808" xr:uid="{00000000-0005-0000-0000-00003F030000}"/>
    <cellStyle name="D_DMT562 Software Games Comps 050830 Infogrames" xfId="809" xr:uid="{00000000-0005-0000-0000-000040030000}"/>
    <cellStyle name="D_DMT562 Software Games Comps 050830 Pankaj" xfId="810" xr:uid="{00000000-0005-0000-0000-000041030000}"/>
    <cellStyle name="D_DMT562 Software Games Comps 050830 Puneet" xfId="811" xr:uid="{00000000-0005-0000-0000-000042030000}"/>
    <cellStyle name="D_DMT568 Media Comps 050902 Set 4 Puneet" xfId="812" xr:uid="{00000000-0005-0000-0000-000043030000}"/>
    <cellStyle name="D_DMT591 Media Comps 050916" xfId="813" xr:uid="{00000000-0005-0000-0000-000044030000}"/>
    <cellStyle name="D_DMT591 Media Comps 050916 Avneesh" xfId="814" xr:uid="{00000000-0005-0000-0000-000045030000}"/>
    <cellStyle name="D_DMT591 Media Comps 050916 Avneesh Qc" xfId="815" xr:uid="{00000000-0005-0000-0000-000046030000}"/>
    <cellStyle name="D_DMT591 Media Comps 050916 Himanshu" xfId="816" xr:uid="{00000000-0005-0000-0000-000047030000}"/>
    <cellStyle name="D_DMT591 Media Comps 050916 Manas" xfId="817" xr:uid="{00000000-0005-0000-0000-000048030000}"/>
    <cellStyle name="D_DMT591 Media Comps 050916 Manish" xfId="818" xr:uid="{00000000-0005-0000-0000-000049030000}"/>
    <cellStyle name="D_DMT591 Media Comps 050916 Rajesh" xfId="819" xr:uid="{00000000-0005-0000-0000-00004A030000}"/>
    <cellStyle name="D_DMT607 Agencies Comps 051005 Jitesh (New Template)" xfId="820" xr:uid="{00000000-0005-0000-0000-00004B030000}"/>
    <cellStyle name="D_DMT607 Agencies Comps 051005 Manas (New Template)" xfId="821" xr:uid="{00000000-0005-0000-0000-00004C030000}"/>
    <cellStyle name="D_DMT629 Media Comps 051024 Kapil" xfId="822" xr:uid="{00000000-0005-0000-0000-00004D030000}"/>
    <cellStyle name="D_DMT629 Media Comps 051024 Nikunj" xfId="823" xr:uid="{00000000-0005-0000-0000-00004E030000}"/>
    <cellStyle name="D_DMT629 Media Comps 051024 Rajesh" xfId="824" xr:uid="{00000000-0005-0000-0000-00004F030000}"/>
    <cellStyle name="D_DMT629 Media Comps 051024 Ubisoft Kapil QC" xfId="825" xr:uid="{00000000-0005-0000-0000-000050030000}"/>
    <cellStyle name="D_DMT629 Media Comps 051024 vishal ii" xfId="826" xr:uid="{00000000-0005-0000-0000-000051030000}"/>
    <cellStyle name="D_DMT629 Media Comps 051024 Yogesh" xfId="827" xr:uid="{00000000-0005-0000-0000-000052030000}"/>
    <cellStyle name="D_DMT629 Media Comps 051025 Electronics Arts QC Anish" xfId="828" xr:uid="{00000000-0005-0000-0000-000053030000}"/>
    <cellStyle name="D_DMT629 Media Comps 051025 Himanshu" xfId="829" xr:uid="{00000000-0005-0000-0000-000054030000}"/>
    <cellStyle name="D_DMT629 Media Comps 051025 Pankaj" xfId="830" xr:uid="{00000000-0005-0000-0000-000055030000}"/>
    <cellStyle name="D_DMT629 Media Comps 051025 vishal THQ QC" xfId="831" xr:uid="{00000000-0005-0000-0000-000056030000}"/>
    <cellStyle name="D_DMT662 Media Comps 051116" xfId="832" xr:uid="{00000000-0005-0000-0000-000057030000}"/>
    <cellStyle name="D_DMT667 Media Comps 051118  Anish" xfId="833" xr:uid="{00000000-0005-0000-0000-000058030000}"/>
    <cellStyle name="D_DMT667 Media Comps 051118 Charanjeet" xfId="834" xr:uid="{00000000-0005-0000-0000-000059030000}"/>
    <cellStyle name="D_DMT667 Media Comps 051118 Gaurav" xfId="835" xr:uid="{00000000-0005-0000-0000-00005A030000}"/>
    <cellStyle name="D_DMT667 Media Comps 051118 Madhur" xfId="836" xr:uid="{00000000-0005-0000-0000-00005B030000}"/>
    <cellStyle name="D_DMT667 Media Comps 051118 Rajan" xfId="837" xr:uid="{00000000-0005-0000-0000-00005C030000}"/>
    <cellStyle name="D_DMT667 Media Comps 051118 Sweta" xfId="838" xr:uid="{00000000-0005-0000-0000-00005D030000}"/>
    <cellStyle name="D_DMT667 Media Comps 051118 Vaibhav" xfId="839" xr:uid="{00000000-0005-0000-0000-00005E030000}"/>
    <cellStyle name="D_DMT667 Media Comps 051118 Varun" xfId="840" xr:uid="{00000000-0005-0000-0000-00005F030000}"/>
    <cellStyle name="D_DMT667 Media Comps 051118 Vimal" xfId="841" xr:uid="{00000000-0005-0000-0000-000060030000}"/>
    <cellStyle name="D_DMT708 Video_Wireless Comps 051209 Avneesh" xfId="842" xr:uid="{00000000-0005-0000-0000-000061030000}"/>
    <cellStyle name="D_DMT780 Newspaper comps 060304 Sachin" xfId="843" xr:uid="{00000000-0005-0000-0000-000062030000}"/>
    <cellStyle name="D_DMT780 Newspaper Comps 060404 Abhishek" xfId="844" xr:uid="{00000000-0005-0000-0000-000063030000}"/>
    <cellStyle name="D_DMT780 Newspaper Comps 060404 Kapil" xfId="845" xr:uid="{00000000-0005-0000-0000-000064030000}"/>
    <cellStyle name="D_DMT780 Newspaper comps 060404 Mukesh" xfId="846" xr:uid="{00000000-0005-0000-0000-000065030000}"/>
    <cellStyle name="D_DMT780 Newspaper comps 060404 QC Anishv1" xfId="847" xr:uid="{00000000-0005-0000-0000-000066030000}"/>
    <cellStyle name="D_DMT780 Newspaper comps 060404 QC Mukesh" xfId="848" xr:uid="{00000000-0005-0000-0000-000067030000}"/>
    <cellStyle name="D_DMT780 Newspaper comps 060404 QC Puneet" xfId="849" xr:uid="{00000000-0005-0000-0000-000068030000}"/>
    <cellStyle name="D_DMT780 Newspaper comps 060404 QC1 Vishal" xfId="850" xr:uid="{00000000-0005-0000-0000-000069030000}"/>
    <cellStyle name="D_DMT780 Newspaper comps 060404 Rajiv" xfId="851" xr:uid="{00000000-0005-0000-0000-00006A030000}"/>
    <cellStyle name="D_DMT780 Newspaper comps 060404 Sanchit" xfId="852" xr:uid="{00000000-0005-0000-0000-00006B030000}"/>
    <cellStyle name="D_DMT780 Newspaper comps 060404 Satish" xfId="853" xr:uid="{00000000-0005-0000-0000-00006C030000}"/>
    <cellStyle name="D_DMT780 Newspaper comps 060404 v3 Tarun" xfId="854" xr:uid="{00000000-0005-0000-0000-00006D030000}"/>
    <cellStyle name="D_DMT780 Newspaper Comps 060404 Vishal" xfId="855" xr:uid="{00000000-0005-0000-0000-00006E030000}"/>
    <cellStyle name="D_DMT780 Newspaper Comps 060404 vivek" xfId="856" xr:uid="{00000000-0005-0000-0000-00006F030000}"/>
    <cellStyle name="D_DMT780 Newspaper comps 060404 Yogesh" xfId="857" xr:uid="{00000000-0005-0000-0000-000070030000}"/>
    <cellStyle name="D_DMT780 Newspaper comps 4 Apr 06  Lalit" xfId="858" xr:uid="{00000000-0005-0000-0000-000071030000}"/>
    <cellStyle name="D_DMT783 Radio comps 060417 Yogesh" xfId="859" xr:uid="{00000000-0005-0000-0000-000072030000}"/>
    <cellStyle name="D_DMT822 US Majors Comps 060924 QC Mukesh" xfId="860" xr:uid="{00000000-0005-0000-0000-000073030000}"/>
    <cellStyle name="D_DMT822 US Majors Comps 060924 Sanjay kumar V-1" xfId="861" xr:uid="{00000000-0005-0000-0000-000074030000}"/>
    <cellStyle name="D_DMT846 Radio Comps 061120 Archnendra Jha" xfId="862" xr:uid="{00000000-0005-0000-0000-000075030000}"/>
    <cellStyle name="D_DMT846 US Majors Comps 061122" xfId="863" xr:uid="{00000000-0005-0000-0000-000076030000}"/>
    <cellStyle name="D_DMT850 US Majors Comps 061024" xfId="864" xr:uid="{00000000-0005-0000-0000-000077030000}"/>
    <cellStyle name="D_DMTXXX (T&amp;F Informa) Comps 050806 Manas" xfId="865" xr:uid="{00000000-0005-0000-0000-000078030000}"/>
    <cellStyle name="D_graph synthèse des valos Circuit A" xfId="866" xr:uid="{00000000-0005-0000-0000-000079030000}"/>
    <cellStyle name="D_graph synthèse des valos Circuit A_050117 CCA EW - CCA - 11 Jan 05 (DB adj)" xfId="867" xr:uid="{00000000-0005-0000-0000-00007A030000}"/>
    <cellStyle name="D_graph synthèse des valos Circuit A_050204 CCA EW - CCA - 11 Jan 05 (DB adj) - 4" xfId="868" xr:uid="{00000000-0005-0000-0000-00007B030000}"/>
    <cellStyle name="D_graph synthèse des valos Circuit A_15 Nov 2004_CCA Jason" xfId="869" xr:uid="{00000000-0005-0000-0000-00007C030000}"/>
    <cellStyle name="D_graph synthèse des valos Circuit A_22 Nov 2004_CCA Jason" xfId="870" xr:uid="{00000000-0005-0000-0000-00007D030000}"/>
    <cellStyle name="D_graph synthèse des valos Circuit A_5 Nov 2004_CCA Jason_revised.xls dlgChart" xfId="871" xr:uid="{00000000-0005-0000-0000-00007E030000}"/>
    <cellStyle name="D_graph synthèse des valos Circuit A_8 Nov 2004_CCA Jason" xfId="872" xr:uid="{00000000-0005-0000-0000-00007F030000}"/>
    <cellStyle name="D_graph synthèse des valos Circuit A_8 Nov 2004_CCA Jason.xls Chart 1" xfId="873" xr:uid="{00000000-0005-0000-0000-000080030000}"/>
    <cellStyle name="D_graph synthèse des valos Circuit A_Animesh Kumar Bhartia TDI2740 M&amp;M Comps Part I 070202" xfId="874" xr:uid="{00000000-0005-0000-0000-000081030000}"/>
    <cellStyle name="D_graph synthèse des valos Circuit A_Ankur B TDI2312 M&amp;M Comps Part I 061111" xfId="875" xr:uid="{00000000-0005-0000-0000-000082030000}"/>
    <cellStyle name="D_graph synthèse des valos Circuit A_Ashish TDI2184 M&amp;M Comps Part II (Precious &amp; Coal) 061107" xfId="876" xr:uid="{00000000-0005-0000-0000-000083030000}"/>
    <cellStyle name="D_graph synthèse des valos Circuit A_Client File TDI1374" xfId="877" xr:uid="{00000000-0005-0000-0000-000084030000}"/>
    <cellStyle name="D_graph synthèse des valos Circuit A_Comps File Generic Media" xfId="878" xr:uid="{00000000-0005-0000-0000-000085030000}"/>
    <cellStyle name="D_graph synthèse des valos Circuit A_Consumer Publishing Comps 16 Jan 2006" xfId="879" xr:uid="{00000000-0005-0000-0000-000086030000}"/>
    <cellStyle name="D_graph synthèse des valos Circuit A_Consumer Publishing Comps 29 September 2005" xfId="880" xr:uid="{00000000-0005-0000-0000-000087030000}"/>
    <cellStyle name="D_graph synthèse des valos Circuit A_Consumer Publishing Comps 6 Oct 2005 JA" xfId="881" xr:uid="{00000000-0005-0000-0000-000088030000}"/>
    <cellStyle name="D_graph synthèse des valos Circuit A_Copy of DMT496 Professional Publishing Comps 050714 Abhas" xfId="882" xr:uid="{00000000-0005-0000-0000-000089030000}"/>
    <cellStyle name="D_graph synthèse des valos Circuit A_Copy of DMT822 US Majors Comps 060922" xfId="883" xr:uid="{00000000-0005-0000-0000-00008A030000}"/>
    <cellStyle name="D_graph synthèse des valos Circuit A_Copy of Radio comps 10 Feb 06" xfId="884" xr:uid="{00000000-0005-0000-0000-00008B030000}"/>
    <cellStyle name="D_graph synthèse des valos Circuit A_Copy of TDI1183 Template 051219 II Mili v1" xfId="885" xr:uid="{00000000-0005-0000-0000-00008C030000}"/>
    <cellStyle name="D_graph synthèse des valos Circuit A_Copy of TDI1183 Template 051219 II Neeraj" xfId="886" xr:uid="{00000000-0005-0000-0000-00008D030000}"/>
    <cellStyle name="D_graph synthèse des valos Circuit A_Copy of TDI1183 Template 051219 II Neeraj QC1 ILUKA Babneet" xfId="887" xr:uid="{00000000-0005-0000-0000-00008E030000}"/>
    <cellStyle name="D_graph synthèse des valos Circuit A_Copy of TDI1183 Template 051219 Nikunj" xfId="888" xr:uid="{00000000-0005-0000-0000-00008F030000}"/>
    <cellStyle name="D_graph synthèse des valos Circuit A_Directories Comps 31 August 2005" xfId="889" xr:uid="{00000000-0005-0000-0000-000090030000}"/>
    <cellStyle name="D_graph synthèse des valos Circuit A_Directories Comps 5 September 2005" xfId="890" xr:uid="{00000000-0005-0000-0000-000091030000}"/>
    <cellStyle name="D_graph synthèse des valos Circuit A_Directories Trading Multiples 10Jan2005" xfId="891" xr:uid="{00000000-0005-0000-0000-000092030000}"/>
    <cellStyle name="D_graph synthèse des valos Circuit A_DMT 523 Publishing comps 050806 Abhishek" xfId="892" xr:uid="{00000000-0005-0000-0000-000093030000}"/>
    <cellStyle name="D_graph synthèse des valos Circuit A_DMT 523 Publishing comps 050806 Manish" xfId="893" xr:uid="{00000000-0005-0000-0000-000094030000}"/>
    <cellStyle name="D_graph synthèse des valos Circuit A_DMT 780 Newspaper Comps 060404 Anil Kumar" xfId="894" xr:uid="{00000000-0005-0000-0000-000095030000}"/>
    <cellStyle name="D_graph synthèse des valos Circuit A_DMT448 Comps 050622 Ankur" xfId="895" xr:uid="{00000000-0005-0000-0000-000096030000}"/>
    <cellStyle name="D_graph synthèse des valos Circuit A_DMT448 Comps 050622 Puneet" xfId="896" xr:uid="{00000000-0005-0000-0000-000097030000}"/>
    <cellStyle name="D_graph synthèse des valos Circuit A_DMT448 Comps 050622 Puneet QC Sumit" xfId="897" xr:uid="{00000000-0005-0000-0000-000098030000}"/>
    <cellStyle name="D_graph synthèse des valos Circuit A_DMT458 Comps 050628 Abhishek" xfId="898" xr:uid="{00000000-0005-0000-0000-000099030000}"/>
    <cellStyle name="D_graph synthèse des valos Circuit A_DMT458 Comps 050628 Abhishek QC Beasley and Chrysalis" xfId="899" xr:uid="{00000000-0005-0000-0000-00009A030000}"/>
    <cellStyle name="D_graph synthèse des valos Circuit A_DMT458 Comps 050628 Abhishek Radio and Emmis QCD" xfId="900" xr:uid="{00000000-0005-0000-0000-00009B030000}"/>
    <cellStyle name="D_graph synthèse des valos Circuit A_DMT458 Comps 050628 Manish QC Ulster" xfId="901" xr:uid="{00000000-0005-0000-0000-00009C030000}"/>
    <cellStyle name="D_graph synthèse des valos Circuit A_DMT458 Comps 050628 Puneet" xfId="902" xr:uid="{00000000-0005-0000-0000-00009D030000}"/>
    <cellStyle name="D_graph synthèse des valos Circuit A_DMT458 Comps 050628 Puneet vQC" xfId="903" xr:uid="{00000000-0005-0000-0000-00009E030000}"/>
    <cellStyle name="D_graph synthèse des valos Circuit A_DMT458 Comps 050628 Rajan" xfId="904" xr:uid="{00000000-0005-0000-0000-00009F030000}"/>
    <cellStyle name="D_graph synthèse des valos Circuit A_DMT458 Comps 050628 Rajan 5 Cos Final vQC Anish" xfId="905" xr:uid="{00000000-0005-0000-0000-0000A0030000}"/>
    <cellStyle name="D_graph synthèse des valos Circuit A_DMT458 Comps 050628 Rajan SMG QCd" xfId="906" xr:uid="{00000000-0005-0000-0000-0000A1030000}"/>
    <cellStyle name="D_graph synthèse des valos Circuit A_DMT458 Comps 050630 Abhishek" xfId="907" xr:uid="{00000000-0005-0000-0000-0000A2030000}"/>
    <cellStyle name="D_graph synthèse des valos Circuit A_DMT458 Comps 050630 Abhishek QC Sumit" xfId="908" xr:uid="{00000000-0005-0000-0000-0000A3030000}"/>
    <cellStyle name="D_graph synthèse des valos Circuit A_DMT458 Comps 050630 Ankur" xfId="909" xr:uid="{00000000-0005-0000-0000-0000A4030000}"/>
    <cellStyle name="D_graph synthèse des valos Circuit A_DMT458 Comps 050630 Ankur QC Sumit" xfId="910" xr:uid="{00000000-0005-0000-0000-0000A5030000}"/>
    <cellStyle name="D_graph synthèse des valos Circuit A_DMT458 Comps 050630 SUMIT for Reed Elsevier from 462" xfId="911" xr:uid="{00000000-0005-0000-0000-0000A6030000}"/>
    <cellStyle name="D_graph synthèse des valos Circuit A_DMT462 Comps 050628 Ankur" xfId="912" xr:uid="{00000000-0005-0000-0000-0000A7030000}"/>
    <cellStyle name="D_graph synthèse des valos Circuit A_DMT462 Comps 050628 Ankur Arbitron QC" xfId="913" xr:uid="{00000000-0005-0000-0000-0000A8030000}"/>
    <cellStyle name="D_graph synthèse des valos Circuit A_DMT462 Comps 050629 Abhishek" xfId="914" xr:uid="{00000000-0005-0000-0000-0000A9030000}"/>
    <cellStyle name="D_graph synthèse des valos Circuit A_DMT462 Comps 050629 Abhishek QCd" xfId="915" xr:uid="{00000000-0005-0000-0000-0000AA030000}"/>
    <cellStyle name="D_graph synthèse des valos Circuit A_DMT462 Comps 050629 Ankur Ipsos QC" xfId="916" xr:uid="{00000000-0005-0000-0000-0000AB030000}"/>
    <cellStyle name="D_graph synthèse des valos Circuit A_DMT462 Comps 050629 Puneet" xfId="917" xr:uid="{00000000-0005-0000-0000-0000AC030000}"/>
    <cellStyle name="D_graph synthèse des valos Circuit A_DMT462 Comps 050629 Puneet QC Reuters" xfId="918" xr:uid="{00000000-0005-0000-0000-0000AD030000}"/>
    <cellStyle name="D_graph synthèse des valos Circuit A_DMT462 Comps 050629 Rajan" xfId="919" xr:uid="{00000000-0005-0000-0000-0000AE030000}"/>
    <cellStyle name="D_graph synthèse des valos Circuit A_DMT462 Comps 050629 Rajan QCd" xfId="920" xr:uid="{00000000-0005-0000-0000-0000AF030000}"/>
    <cellStyle name="D_graph synthèse des valos Circuit A_DMT468 Comps 050630 Abhishek" xfId="921" xr:uid="{00000000-0005-0000-0000-0000B0030000}"/>
    <cellStyle name="D_graph synthèse des valos Circuit A_DMT468 Comps 050630 Abhishek Findexa QC" xfId="922" xr:uid="{00000000-0005-0000-0000-0000B1030000}"/>
    <cellStyle name="D_graph synthèse des valos Circuit A_DMT468 Comps 050701 Manish" xfId="923" xr:uid="{00000000-0005-0000-0000-0000B2030000}"/>
    <cellStyle name="D_graph synthèse des valos Circuit A_DMT468 Comps 050701 Manish QC Yell" xfId="924" xr:uid="{00000000-0005-0000-0000-0000B3030000}"/>
    <cellStyle name="D_graph synthèse des valos Circuit A_DMT468 Comps 050701 Pankaj" xfId="925" xr:uid="{00000000-0005-0000-0000-0000B4030000}"/>
    <cellStyle name="D_graph synthèse des valos Circuit A_DMT468 Comps 050701 Pankaj TPI QC" xfId="926" xr:uid="{00000000-0005-0000-0000-0000B5030000}"/>
    <cellStyle name="D_graph synthèse des valos Circuit A_DMT468 Comps 050701 Rajan" xfId="927" xr:uid="{00000000-0005-0000-0000-0000B6030000}"/>
    <cellStyle name="D_graph synthèse des valos Circuit A_DMT468 Comps 050701 Rajan QC Eniro" xfId="928" xr:uid="{00000000-0005-0000-0000-0000B7030000}"/>
    <cellStyle name="D_graph synthèse des valos Circuit A_DMT468 Comps 050701 Rajan QC SUMIT Pages" xfId="929" xr:uid="{00000000-0005-0000-0000-0000B8030000}"/>
    <cellStyle name="D_graph synthèse des valos Circuit A_DMT482 Comps 050707 Puneet" xfId="930" xr:uid="{00000000-0005-0000-0000-0000B9030000}"/>
    <cellStyle name="D_graph synthèse des valos Circuit A_DMT482 Consumer Comps 050707 Puneet" xfId="931" xr:uid="{00000000-0005-0000-0000-0000BA030000}"/>
    <cellStyle name="D_graph synthèse des valos Circuit A_DMT482 Consumer Publishing Comps 050707 Puneet" xfId="932" xr:uid="{00000000-0005-0000-0000-0000BB030000}"/>
    <cellStyle name="D_graph synthèse des valos Circuit A_DMT482 Consumer Publishing Comps 050708 Amit" xfId="933" xr:uid="{00000000-0005-0000-0000-0000BC030000}"/>
    <cellStyle name="D_graph synthèse des valos Circuit A_DMT482 Consumer Publishing Comps 050709" xfId="934" xr:uid="{00000000-0005-0000-0000-0000BD030000}"/>
    <cellStyle name="D_graph synthèse des valos Circuit A_DMT482 Newspaper Comps 050709" xfId="935" xr:uid="{00000000-0005-0000-0000-0000BE030000}"/>
    <cellStyle name="D_graph synthèse des valos Circuit A_DMT482 Newspapers Comps 050708" xfId="936" xr:uid="{00000000-0005-0000-0000-0000BF030000}"/>
    <cellStyle name="D_graph synthèse des valos Circuit A_DMT482 Newspapers Comps 050708 Manas" xfId="937" xr:uid="{00000000-0005-0000-0000-0000C0030000}"/>
    <cellStyle name="D_graph synthèse des valos Circuit A_DMT482 Newspapers Comps 050708 Pankaj" xfId="938" xr:uid="{00000000-0005-0000-0000-0000C1030000}"/>
    <cellStyle name="D_graph synthèse des valos Circuit A_DMT482 Professional Publishing Comps 050708 Puneet" xfId="939" xr:uid="{00000000-0005-0000-0000-0000C2030000}"/>
    <cellStyle name="D_graph synthèse des valos Circuit A_DMT482 Professional Publishing Comps 050708 Rajesh" xfId="940" xr:uid="{00000000-0005-0000-0000-0000C3030000}"/>
    <cellStyle name="D_graph synthèse des valos Circuit A_DMT482 Professional Publishing Comps 050712" xfId="941" xr:uid="{00000000-0005-0000-0000-0000C4030000}"/>
    <cellStyle name="D_graph synthèse des valos Circuit A_DMT482 Radio Comps 050709 Pankaj" xfId="942" xr:uid="{00000000-0005-0000-0000-0000C5030000}"/>
    <cellStyle name="D_graph synthèse des valos Circuit A_DMT482 Radio Comps 050712" xfId="943" xr:uid="{00000000-0005-0000-0000-0000C6030000}"/>
    <cellStyle name="D_graph synthèse des valos Circuit A_DMT489 Comps 050716" xfId="944" xr:uid="{00000000-0005-0000-0000-0000C7030000}"/>
    <cellStyle name="D_graph synthèse des valos Circuit A_DMT493 Media Comps 050714" xfId="945" xr:uid="{00000000-0005-0000-0000-0000C8030000}"/>
    <cellStyle name="D_graph synthèse des valos Circuit A_DMT493 Media Comps 050714 Puneet" xfId="946" xr:uid="{00000000-0005-0000-0000-0000C9030000}"/>
    <cellStyle name="D_graph synthèse des valos Circuit A_DMT496 Comps 050714" xfId="947" xr:uid="{00000000-0005-0000-0000-0000CA030000}"/>
    <cellStyle name="D_graph synthèse des valos Circuit A_DMT496 Professional Publishing Comps 050714" xfId="948" xr:uid="{00000000-0005-0000-0000-0000CB030000}"/>
    <cellStyle name="D_graph synthèse des valos Circuit A_DMT496 Professional Publishing Comps 050714 Abhishek" xfId="949" xr:uid="{00000000-0005-0000-0000-0000CC030000}"/>
    <cellStyle name="D_graph synthèse des valos Circuit A_DMT496 Professional Publishing Comps 050714 Amit" xfId="950" xr:uid="{00000000-0005-0000-0000-0000CD030000}"/>
    <cellStyle name="D_graph synthèse des valos Circuit A_DMT496 Professional Publishing Comps 050714 Ankur" xfId="951" xr:uid="{00000000-0005-0000-0000-0000CE030000}"/>
    <cellStyle name="D_graph synthèse des valos Circuit A_DMT496 Professional Publishing Comps 050714 Manish" xfId="952" xr:uid="{00000000-0005-0000-0000-0000CF030000}"/>
    <cellStyle name="D_graph synthèse des valos Circuit A_DMT496 Professional Publishing Comps 050714 Pankaj" xfId="953" xr:uid="{00000000-0005-0000-0000-0000D0030000}"/>
    <cellStyle name="D_graph synthèse des valos Circuit A_DMT496A Comps 050715 Abhas" xfId="954" xr:uid="{00000000-0005-0000-0000-0000D1030000}"/>
    <cellStyle name="D_graph synthèse des valos Circuit A_DMT496A Comps 050715 Abhishek" xfId="955" xr:uid="{00000000-0005-0000-0000-0000D2030000}"/>
    <cellStyle name="D_graph synthèse des valos Circuit A_DMT496A Comps 050715 Amit" xfId="956" xr:uid="{00000000-0005-0000-0000-0000D3030000}"/>
    <cellStyle name="D_graph synthèse des valos Circuit A_DMT496A Comps 050715 Manas" xfId="957" xr:uid="{00000000-0005-0000-0000-0000D4030000}"/>
    <cellStyle name="D_graph synthèse des valos Circuit A_DMT496A Comps 050715 Pankaj" xfId="958" xr:uid="{00000000-0005-0000-0000-0000D5030000}"/>
    <cellStyle name="D_graph synthèse des valos Circuit A_DMT496A Comps 050715 QC 2 Pankaj" xfId="959" xr:uid="{00000000-0005-0000-0000-0000D6030000}"/>
    <cellStyle name="D_graph synthèse des valos Circuit A_DMT496A Comps 050715 QC Antena Amit" xfId="960" xr:uid="{00000000-0005-0000-0000-0000D7030000}"/>
    <cellStyle name="D_graph synthèse des valos Circuit A_DMT496A Comps 050715 QC BEC Pankaj" xfId="961" xr:uid="{00000000-0005-0000-0000-0000D8030000}"/>
    <cellStyle name="D_graph synthèse des valos Circuit A_DMT496A Comps 050715 QC Disney Amit" xfId="962" xr:uid="{00000000-0005-0000-0000-0000D9030000}"/>
    <cellStyle name="D_graph synthèse des valos Circuit A_DMT496A Comps 050715 QC EMI Abhas" xfId="963" xr:uid="{00000000-0005-0000-0000-0000DA030000}"/>
    <cellStyle name="D_graph synthèse des valos Circuit A_DMT496A Comps 050715 QC M6 metro Amit" xfId="964" xr:uid="{00000000-0005-0000-0000-0000DB030000}"/>
    <cellStyle name="D_graph synthèse des valos Circuit A_DMT496A Comps 050715 QC Mediaset Abhishek" xfId="965" xr:uid="{00000000-0005-0000-0000-0000DC030000}"/>
    <cellStyle name="D_graph synthèse des valos Circuit A_DMT496A Comps 050715 QC Newscorp Abhishek" xfId="966" xr:uid="{00000000-0005-0000-0000-0000DD030000}"/>
    <cellStyle name="D_graph synthèse des valos Circuit A_DMT496A Comps 050715 QC Premiere Amit" xfId="967" xr:uid="{00000000-0005-0000-0000-0000DE030000}"/>
    <cellStyle name="D_graph synthèse des valos Circuit A_DMT496A Comps 050715 QC Prosieben Abhas" xfId="968" xr:uid="{00000000-0005-0000-0000-0000DF030000}"/>
    <cellStyle name="D_graph synthèse des valos Circuit A_DMT496A Comps 050715 QC RTL Abhishek" xfId="969" xr:uid="{00000000-0005-0000-0000-0000E0030000}"/>
    <cellStyle name="D_graph synthèse des valos Circuit A_DMT496A Comps 050715 QC Sogecable Manas" xfId="970" xr:uid="{00000000-0005-0000-0000-0000E1030000}"/>
    <cellStyle name="D_graph synthèse des valos Circuit A_DMT496A Comps 050715 QC Telecinco Amit" xfId="971" xr:uid="{00000000-0005-0000-0000-0000E2030000}"/>
    <cellStyle name="D_graph synthèse des valos Circuit A_DMT496A Comps 050715 QC TF1 Rajan" xfId="972" xr:uid="{00000000-0005-0000-0000-0000E3030000}"/>
    <cellStyle name="D_graph synthèse des valos Circuit A_DMT496A Comps 050715 QC Time warner Abhas" xfId="973" xr:uid="{00000000-0005-0000-0000-0000E4030000}"/>
    <cellStyle name="D_graph synthèse des valos Circuit A_DMT496A Comps 050715 QC TVN Srilatha" xfId="974" xr:uid="{00000000-0005-0000-0000-0000E5030000}"/>
    <cellStyle name="D_graph synthèse des valos Circuit A_DMT496A Comps 050715 QC Viacom Abhas" xfId="975" xr:uid="{00000000-0005-0000-0000-0000E6030000}"/>
    <cellStyle name="D_graph synthèse des valos Circuit A_DMT496A Comps 050715 QC WMG Pankaj" xfId="976" xr:uid="{00000000-0005-0000-0000-0000E7030000}"/>
    <cellStyle name="D_graph synthèse des valos Circuit A_DMT496A Comps 050715 Rajan" xfId="977" xr:uid="{00000000-0005-0000-0000-0000E8030000}"/>
    <cellStyle name="D_graph synthèse des valos Circuit A_DMT496A Comps 050715 Srilatha" xfId="978" xr:uid="{00000000-0005-0000-0000-0000E9030000}"/>
    <cellStyle name="D_graph synthèse des valos Circuit A_DMT496B Comps 050715 4Kids Sorabh" xfId="979" xr:uid="{00000000-0005-0000-0000-0000EA030000}"/>
    <cellStyle name="D_graph synthèse des valos Circuit A_DMT496B Comps 050715 Abhishek" xfId="980" xr:uid="{00000000-0005-0000-0000-0000EB030000}"/>
    <cellStyle name="D_graph synthèse des valos Circuit A_DMT496B Comps 050716 Amit" xfId="981" xr:uid="{00000000-0005-0000-0000-0000EC030000}"/>
    <cellStyle name="D_graph synthèse des valos Circuit A_DMT496B Comps 050716 Jetix Sorabh" xfId="982" xr:uid="{00000000-0005-0000-0000-0000ED030000}"/>
    <cellStyle name="D_graph synthèse des valos Circuit A_DMT503 Media Comps 050721 Puneet" xfId="983" xr:uid="{00000000-0005-0000-0000-0000EE030000}"/>
    <cellStyle name="D_graph synthèse des valos Circuit A_DMT505 Media Comps 050722 Puneet" xfId="984" xr:uid="{00000000-0005-0000-0000-0000EF030000}"/>
    <cellStyle name="D_graph synthèse des valos Circuit A_DMT505 Media Comps 050722 Rajan" xfId="985" xr:uid="{00000000-0005-0000-0000-0000F0030000}"/>
    <cellStyle name="D_graph synthèse des valos Circuit A_DMT506 Media Comps 050722 Manas" xfId="986" xr:uid="{00000000-0005-0000-0000-0000F1030000}"/>
    <cellStyle name="D_graph synthèse des valos Circuit A_DMT506 Media Comps 050723 Himanshu" xfId="987" xr:uid="{00000000-0005-0000-0000-0000F2030000}"/>
    <cellStyle name="D_graph synthèse des valos Circuit A_DMT506 Media Comps 050723 Saurabh" xfId="988" xr:uid="{00000000-0005-0000-0000-0000F3030000}"/>
    <cellStyle name="D_graph synthèse des valos Circuit A_DMT506 QC SUMIT Media Comps 050722 Amazon" xfId="989" xr:uid="{00000000-0005-0000-0000-0000F4030000}"/>
    <cellStyle name="D_graph synthèse des valos Circuit A_DMT506 QC SUMIT Media Comps 050723" xfId="990" xr:uid="{00000000-0005-0000-0000-0000F5030000}"/>
    <cellStyle name="D_graph synthèse des valos Circuit A_DMT507 Media Comps 050725" xfId="991" xr:uid="{00000000-0005-0000-0000-0000F6030000}"/>
    <cellStyle name="D_graph synthèse des valos Circuit A_DMT507 Media Comps 050725 Electronics Arts Sorabh" xfId="992" xr:uid="{00000000-0005-0000-0000-0000F7030000}"/>
    <cellStyle name="D_graph synthèse des valos Circuit A_DMT507 Media Comps 050725 Himanshu" xfId="993" xr:uid="{00000000-0005-0000-0000-0000F8030000}"/>
    <cellStyle name="D_graph synthèse des valos Circuit A_DMT507 Media Comps 050725 Manas" xfId="994" xr:uid="{00000000-0005-0000-0000-0000F9030000}"/>
    <cellStyle name="D_graph synthèse des valos Circuit A_DMT507 Media Comps 050725 Manish" xfId="995" xr:uid="{00000000-0005-0000-0000-0000FA030000}"/>
    <cellStyle name="D_graph synthèse des valos Circuit A_DMT507 Media Comps 050725 Pankaj" xfId="996" xr:uid="{00000000-0005-0000-0000-0000FB030000}"/>
    <cellStyle name="D_graph synthèse des valos Circuit A_DMT507 Media Comps 050725 Pixar Sorabh" xfId="997" xr:uid="{00000000-0005-0000-0000-0000FC030000}"/>
    <cellStyle name="D_graph synthèse des valos Circuit A_DMT507 Media Comps 050725 reamworks Sorabh" xfId="998" xr:uid="{00000000-0005-0000-0000-0000FD030000}"/>
    <cellStyle name="D_graph synthèse des valos Circuit A_DMT507 Media Comps 050725 THQ Sorabh" xfId="999" xr:uid="{00000000-0005-0000-0000-0000FE030000}"/>
    <cellStyle name="D_graph synthèse des valos Circuit A_DMT507 Media Comps Template" xfId="1000" xr:uid="{00000000-0005-0000-0000-0000FF030000}"/>
    <cellStyle name="D_graph synthèse des valos Circuit A_DMT523 Comps 050806 Abhas" xfId="1001" xr:uid="{00000000-0005-0000-0000-000000040000}"/>
    <cellStyle name="D_graph synthèse des valos Circuit A_DMT523 Comps 050806 Himanshu" xfId="1002" xr:uid="{00000000-0005-0000-0000-000001040000}"/>
    <cellStyle name="D_graph synthèse des valos Circuit A_DMT523 Comps 050806 Manas" xfId="1003" xr:uid="{00000000-0005-0000-0000-000002040000}"/>
    <cellStyle name="D_graph synthèse des valos Circuit A_DMT562 Software Games Comps 050830" xfId="1004" xr:uid="{00000000-0005-0000-0000-000003040000}"/>
    <cellStyle name="D_graph synthèse des valos Circuit A_DMT562 Software Games Comps 050830 Infogrames" xfId="1005" xr:uid="{00000000-0005-0000-0000-000004040000}"/>
    <cellStyle name="D_graph synthèse des valos Circuit A_DMT562 Software Games Comps 050830 Pankaj" xfId="1006" xr:uid="{00000000-0005-0000-0000-000005040000}"/>
    <cellStyle name="D_graph synthèse des valos Circuit A_DMT562 Software Games Comps 050830 Puneet" xfId="1007" xr:uid="{00000000-0005-0000-0000-000006040000}"/>
    <cellStyle name="D_graph synthèse des valos Circuit A_DMT568 Media Comps 050902 Set 4 Puneet" xfId="1008" xr:uid="{00000000-0005-0000-0000-000007040000}"/>
    <cellStyle name="D_graph synthèse des valos Circuit A_DMT591 Media Comps 050916" xfId="1009" xr:uid="{00000000-0005-0000-0000-000008040000}"/>
    <cellStyle name="D_graph synthèse des valos Circuit A_DMT591 Media Comps 050916 Avneesh" xfId="1010" xr:uid="{00000000-0005-0000-0000-000009040000}"/>
    <cellStyle name="D_graph synthèse des valos Circuit A_DMT591 Media Comps 050916 Avneesh Qc" xfId="1011" xr:uid="{00000000-0005-0000-0000-00000A040000}"/>
    <cellStyle name="D_graph synthèse des valos Circuit A_DMT591 Media Comps 050916 Himanshu" xfId="1012" xr:uid="{00000000-0005-0000-0000-00000B040000}"/>
    <cellStyle name="D_graph synthèse des valos Circuit A_DMT591 Media Comps 050916 Manas" xfId="1013" xr:uid="{00000000-0005-0000-0000-00000C040000}"/>
    <cellStyle name="D_graph synthèse des valos Circuit A_DMT591 Media Comps 050916 Manish" xfId="1014" xr:uid="{00000000-0005-0000-0000-00000D040000}"/>
    <cellStyle name="D_graph synthèse des valos Circuit A_DMT591 Media Comps 050916 Rajesh" xfId="1015" xr:uid="{00000000-0005-0000-0000-00000E040000}"/>
    <cellStyle name="D_graph synthèse des valos Circuit A_DMT607 Agencies Comps 051005 Jitesh (New Template)" xfId="1016" xr:uid="{00000000-0005-0000-0000-00000F040000}"/>
    <cellStyle name="D_graph synthèse des valos Circuit A_DMT607 Agencies Comps 051005 Manas (New Template)" xfId="1017" xr:uid="{00000000-0005-0000-0000-000010040000}"/>
    <cellStyle name="D_graph synthèse des valos Circuit A_DMT629 Media Comps 051024 Kapil" xfId="1018" xr:uid="{00000000-0005-0000-0000-000011040000}"/>
    <cellStyle name="D_graph synthèse des valos Circuit A_DMT629 Media Comps 051024 Nikunj" xfId="1019" xr:uid="{00000000-0005-0000-0000-000012040000}"/>
    <cellStyle name="D_graph synthèse des valos Circuit A_DMT629 Media Comps 051024 Rajesh" xfId="1020" xr:uid="{00000000-0005-0000-0000-000013040000}"/>
    <cellStyle name="D_graph synthèse des valos Circuit A_DMT629 Media Comps 051024 Ubisoft Kapil QC" xfId="1021" xr:uid="{00000000-0005-0000-0000-000014040000}"/>
    <cellStyle name="D_graph synthèse des valos Circuit A_DMT629 Media Comps 051024 vishal ii" xfId="1022" xr:uid="{00000000-0005-0000-0000-000015040000}"/>
    <cellStyle name="D_graph synthèse des valos Circuit A_DMT629 Media Comps 051024 Yogesh" xfId="1023" xr:uid="{00000000-0005-0000-0000-000016040000}"/>
    <cellStyle name="D_graph synthèse des valos Circuit A_DMT629 Media Comps 051025 Electronics Arts QC Anish" xfId="1024" xr:uid="{00000000-0005-0000-0000-000017040000}"/>
    <cellStyle name="D_graph synthèse des valos Circuit A_DMT629 Media Comps 051025 Himanshu" xfId="1025" xr:uid="{00000000-0005-0000-0000-000018040000}"/>
    <cellStyle name="D_graph synthèse des valos Circuit A_DMT629 Media Comps 051025 Pankaj" xfId="1026" xr:uid="{00000000-0005-0000-0000-000019040000}"/>
    <cellStyle name="D_graph synthèse des valos Circuit A_DMT629 Media Comps 051025 vishal THQ QC" xfId="1027" xr:uid="{00000000-0005-0000-0000-00001A040000}"/>
    <cellStyle name="D_graph synthèse des valos Circuit A_DMT662 Media Comps 051116" xfId="1028" xr:uid="{00000000-0005-0000-0000-00001B040000}"/>
    <cellStyle name="D_graph synthèse des valos Circuit A_DMT667 Media Comps 051118  Anish" xfId="1029" xr:uid="{00000000-0005-0000-0000-00001C040000}"/>
    <cellStyle name="D_graph synthèse des valos Circuit A_DMT667 Media Comps 051118 Charanjeet" xfId="1030" xr:uid="{00000000-0005-0000-0000-00001D040000}"/>
    <cellStyle name="D_graph synthèse des valos Circuit A_DMT667 Media Comps 051118 Gaurav" xfId="1031" xr:uid="{00000000-0005-0000-0000-00001E040000}"/>
    <cellStyle name="D_graph synthèse des valos Circuit A_DMT667 Media Comps 051118 Madhur" xfId="1032" xr:uid="{00000000-0005-0000-0000-00001F040000}"/>
    <cellStyle name="D_graph synthèse des valos Circuit A_DMT667 Media Comps 051118 Rajan" xfId="1033" xr:uid="{00000000-0005-0000-0000-000020040000}"/>
    <cellStyle name="D_graph synthèse des valos Circuit A_DMT667 Media Comps 051118 Sweta" xfId="1034" xr:uid="{00000000-0005-0000-0000-000021040000}"/>
    <cellStyle name="D_graph synthèse des valos Circuit A_DMT667 Media Comps 051118 Vaibhav" xfId="1035" xr:uid="{00000000-0005-0000-0000-000022040000}"/>
    <cellStyle name="D_graph synthèse des valos Circuit A_DMT667 Media Comps 051118 Varun" xfId="1036" xr:uid="{00000000-0005-0000-0000-000023040000}"/>
    <cellStyle name="D_graph synthèse des valos Circuit A_DMT667 Media Comps 051118 Vimal" xfId="1037" xr:uid="{00000000-0005-0000-0000-000024040000}"/>
    <cellStyle name="D_graph synthèse des valos Circuit A_DMT708 Video_Wireless Comps 051209 Avneesh" xfId="1038" xr:uid="{00000000-0005-0000-0000-000025040000}"/>
    <cellStyle name="D_graph synthèse des valos Circuit A_DMT780 Newspaper comps 060304 Sachin" xfId="1039" xr:uid="{00000000-0005-0000-0000-000026040000}"/>
    <cellStyle name="D_graph synthèse des valos Circuit A_DMT780 Newspaper Comps 060404 Abhishek" xfId="1040" xr:uid="{00000000-0005-0000-0000-000027040000}"/>
    <cellStyle name="D_graph synthèse des valos Circuit A_DMT780 Newspaper Comps 060404 Kapil" xfId="1041" xr:uid="{00000000-0005-0000-0000-000028040000}"/>
    <cellStyle name="D_graph synthèse des valos Circuit A_DMT780 Newspaper comps 060404 Mukesh" xfId="1042" xr:uid="{00000000-0005-0000-0000-000029040000}"/>
    <cellStyle name="D_graph synthèse des valos Circuit A_DMT780 Newspaper comps 060404 QC Anishv1" xfId="1043" xr:uid="{00000000-0005-0000-0000-00002A040000}"/>
    <cellStyle name="D_graph synthèse des valos Circuit A_DMT780 Newspaper comps 060404 QC Mukesh" xfId="1044" xr:uid="{00000000-0005-0000-0000-00002B040000}"/>
    <cellStyle name="D_graph synthèse des valos Circuit A_DMT780 Newspaper comps 060404 QC Puneet" xfId="1045" xr:uid="{00000000-0005-0000-0000-00002C040000}"/>
    <cellStyle name="D_graph synthèse des valos Circuit A_DMT780 Newspaper comps 060404 QC1 Vishal" xfId="1046" xr:uid="{00000000-0005-0000-0000-00002D040000}"/>
    <cellStyle name="D_graph synthèse des valos Circuit A_DMT780 Newspaper comps 060404 Rajiv" xfId="1047" xr:uid="{00000000-0005-0000-0000-00002E040000}"/>
    <cellStyle name="D_graph synthèse des valos Circuit A_DMT780 Newspaper comps 060404 Sanchit" xfId="1048" xr:uid="{00000000-0005-0000-0000-00002F040000}"/>
    <cellStyle name="D_graph synthèse des valos Circuit A_DMT780 Newspaper comps 060404 Satish" xfId="1049" xr:uid="{00000000-0005-0000-0000-000030040000}"/>
    <cellStyle name="D_graph synthèse des valos Circuit A_DMT780 Newspaper comps 060404 v3 Tarun" xfId="1050" xr:uid="{00000000-0005-0000-0000-000031040000}"/>
    <cellStyle name="D_graph synthèse des valos Circuit A_DMT780 Newspaper Comps 060404 Vishal" xfId="1051" xr:uid="{00000000-0005-0000-0000-000032040000}"/>
    <cellStyle name="D_graph synthèse des valos Circuit A_DMT780 Newspaper Comps 060404 vivek" xfId="1052" xr:uid="{00000000-0005-0000-0000-000033040000}"/>
    <cellStyle name="D_graph synthèse des valos Circuit A_DMT780 Newspaper comps 060404 Yogesh" xfId="1053" xr:uid="{00000000-0005-0000-0000-000034040000}"/>
    <cellStyle name="D_graph synthèse des valos Circuit A_DMT780 Newspaper comps 4 Apr 06  Lalit" xfId="1054" xr:uid="{00000000-0005-0000-0000-000035040000}"/>
    <cellStyle name="D_graph synthèse des valos Circuit A_DMT783 Radio comps 060417 Yogesh" xfId="1055" xr:uid="{00000000-0005-0000-0000-000036040000}"/>
    <cellStyle name="D_graph synthèse des valos Circuit A_DMT822 US Majors Comps 060924 QC Mukesh" xfId="1056" xr:uid="{00000000-0005-0000-0000-000037040000}"/>
    <cellStyle name="D_graph synthèse des valos Circuit A_DMT822 US Majors Comps 060924 Sanjay kumar V-1" xfId="1057" xr:uid="{00000000-0005-0000-0000-000038040000}"/>
    <cellStyle name="D_graph synthèse des valos Circuit A_DMT846 Radio Comps 061120 Archnendra Jha" xfId="1058" xr:uid="{00000000-0005-0000-0000-000039040000}"/>
    <cellStyle name="D_graph synthèse des valos Circuit A_DMT846 US Majors Comps 061122" xfId="1059" xr:uid="{00000000-0005-0000-0000-00003A040000}"/>
    <cellStyle name="D_graph synthèse des valos Circuit A_DMT850 US Majors Comps 061024" xfId="1060" xr:uid="{00000000-0005-0000-0000-00003B040000}"/>
    <cellStyle name="D_graph synthèse des valos Circuit A_DMTXXX (T&amp;F Informa) Comps 050806 Manas" xfId="1061" xr:uid="{00000000-0005-0000-0000-00003C040000}"/>
    <cellStyle name="D_graph synthèse des valos Circuit A_Input_KA" xfId="1062" xr:uid="{00000000-0005-0000-0000-00003D040000}"/>
    <cellStyle name="D_graph synthèse des valos Circuit A_Kapil TDI2933 M&amp;M Comps Part I 070221 QC" xfId="1063" xr:uid="{00000000-0005-0000-0000-00003E040000}"/>
    <cellStyle name="D_graph synthèse des valos Circuit A_M&amp;M Comps 060206 Part II (Precious &amp; Coal) 060214" xfId="1064" xr:uid="{00000000-0005-0000-0000-00003F040000}"/>
    <cellStyle name="D_graph synthèse des valos Circuit A_Market Research Comps 25 August 2005" xfId="1065" xr:uid="{00000000-0005-0000-0000-000040040000}"/>
    <cellStyle name="D_graph synthèse des valos Circuit A_Mohit Goel TDI3121 Steel Comps Database 070316" xfId="1066" xr:uid="{00000000-0005-0000-0000-000041040000}"/>
    <cellStyle name="D_graph synthèse des valos Circuit A_Mubashir Khan TDI2933 M&amp;M Comps Part I 070219 QC1v1" xfId="1067" xr:uid="{00000000-0005-0000-0000-000042040000}"/>
    <cellStyle name="D_graph synthèse des valos Circuit A_Mubashir Khan TDI3120 M&amp;M Comps Part I 070313 QC1" xfId="1068" xr:uid="{00000000-0005-0000-0000-000043040000}"/>
    <cellStyle name="D_graph synthèse des valos Circuit A_Mubashir Khan TDI3120 M&amp;M Comps Part I 070313 QC1v1" xfId="1069" xr:uid="{00000000-0005-0000-0000-000044040000}"/>
    <cellStyle name="D_graph synthèse des valos Circuit A_Mubashir TDI3296 M&amp;M Comps Part I 070402 QC1" xfId="1070" xr:uid="{00000000-0005-0000-0000-000045040000}"/>
    <cellStyle name="D_graph synthèse des valos Circuit A_Newspaper comps" xfId="1071" xr:uid="{00000000-0005-0000-0000-000046040000}"/>
    <cellStyle name="D_graph synthèse des valos Circuit A_Newspaper comps-28 Sept 2005" xfId="1072" xr:uid="{00000000-0005-0000-0000-000047040000}"/>
    <cellStyle name="D_graph synthèse des valos Circuit A_Newspaper NEW" xfId="1073" xr:uid="{00000000-0005-0000-0000-000048040000}"/>
    <cellStyle name="D_graph synthèse des valos Circuit A_Nidhi Aggarwal TDI3296 M&amp;M Comps Part I 070402" xfId="1074" xr:uid="{00000000-0005-0000-0000-000049040000}"/>
    <cellStyle name="D_graph synthèse des valos Circuit A_Prof Publishing Comps 29 September 2005" xfId="1075" xr:uid="{00000000-0005-0000-0000-00004A040000}"/>
    <cellStyle name="D_graph synthèse des valos Circuit A_Prof Publishing Comps 5 September 2005" xfId="1076" xr:uid="{00000000-0005-0000-0000-00004B040000}"/>
    <cellStyle name="D_graph synthèse des valos Circuit A_Radio comps 30 September 05" xfId="1077" xr:uid="{00000000-0005-0000-0000-00004C040000}"/>
    <cellStyle name="D_graph synthèse des valos Circuit A_Radio Comps_Aug 2005" xfId="1078" xr:uid="{00000000-0005-0000-0000-00004D040000}"/>
    <cellStyle name="D_graph synthèse des valos Circuit A_Springer CCA Oct 11 JMv14" xfId="1079" xr:uid="{00000000-0005-0000-0000-00004E040000}"/>
    <cellStyle name="D_graph synthèse des valos Circuit A_Springer CCA Oct 11 JMv15" xfId="1080" xr:uid="{00000000-0005-0000-0000-00004F040000}"/>
    <cellStyle name="D_graph synthèse des valos Circuit A_TDI1183 Comps  051219 II Vishal2" xfId="1081" xr:uid="{00000000-0005-0000-0000-000050040000}"/>
    <cellStyle name="D_graph synthèse des valos Circuit A_TDI1183 Comps 051219 QC1 Pankaj" xfId="1082" xr:uid="{00000000-0005-0000-0000-000051040000}"/>
    <cellStyle name="D_graph synthèse des valos Circuit A_TDI1183 Comps 051219 QC1 Pankaj V1" xfId="1083" xr:uid="{00000000-0005-0000-0000-000052040000}"/>
    <cellStyle name="D_graph synthèse des valos Circuit A_TDI1183 Comps 051220 AbhasV1" xfId="1084" xr:uid="{00000000-0005-0000-0000-000053040000}"/>
    <cellStyle name="D_graph synthèse des valos Circuit A_TDI1183 Comps 051220 Ainul" xfId="1085" xr:uid="{00000000-0005-0000-0000-000054040000}"/>
    <cellStyle name="D_graph synthèse des valos Circuit A_TDI1183 Comps 051221 vQC Ankur" xfId="1086" xr:uid="{00000000-0005-0000-0000-000055040000}"/>
    <cellStyle name="D_graph synthèse des valos Circuit A_TDI1183 Comps 051222 SorabhV2" xfId="1087" xr:uid="{00000000-0005-0000-0000-000056040000}"/>
    <cellStyle name="D_graph synthèse des valos Circuit A_TDI1183 Comps 051222 SorabhV3" xfId="1088" xr:uid="{00000000-0005-0000-0000-000057040000}"/>
    <cellStyle name="D_graph synthèse des valos Circuit A_TDI1183 M&amp;M Comps 051221 Vimal" xfId="1089" xr:uid="{00000000-0005-0000-0000-000058040000}"/>
    <cellStyle name="D_graph synthèse des valos Circuit A_TDI1183 Media Comps 051219 Abhishek New" xfId="1090" xr:uid="{00000000-0005-0000-0000-000059040000}"/>
    <cellStyle name="D_graph synthèse des valos Circuit A_TDI1183 Media Comps 051219 Ritesh New" xfId="1091" xr:uid="{00000000-0005-0000-0000-00005A040000}"/>
    <cellStyle name="D_graph synthèse des valos Circuit A_TDI1183 Metal &amp; Mining 051219 Anurag" xfId="1092" xr:uid="{00000000-0005-0000-0000-00005B040000}"/>
    <cellStyle name="D_graph synthèse des valos Circuit A_TDI1183 QC SUMIT Template 051222" xfId="1093" xr:uid="{00000000-0005-0000-0000-00005C040000}"/>
    <cellStyle name="D_graph synthèse des valos Circuit A_TDI1183 Template 051219  Ashish" xfId="1094" xr:uid="{00000000-0005-0000-0000-00005D040000}"/>
    <cellStyle name="D_graph synthèse des valos Circuit A_TDI1183 Template 051219  Ashish QC1 Buenaventura Babneet" xfId="1095" xr:uid="{00000000-0005-0000-0000-00005E040000}"/>
    <cellStyle name="D_graph synthèse des valos Circuit A_TDI1183 Template 051219 II Amit M" xfId="1096" xr:uid="{00000000-0005-0000-0000-00005F040000}"/>
    <cellStyle name="D_graph synthèse des valos Circuit A_TDI1183 Template 051219 II Amit M V1" xfId="1097" xr:uid="{00000000-0005-0000-0000-000060040000}"/>
    <cellStyle name="D_graph synthèse des valos Circuit A_TDI1183 Template 051219 II Anurag" xfId="1098" xr:uid="{00000000-0005-0000-0000-000061040000}"/>
    <cellStyle name="D_graph synthèse des valos Circuit A_TDI1183 Template 051219 II Atul" xfId="1099" xr:uid="{00000000-0005-0000-0000-000062040000}"/>
    <cellStyle name="D_graph synthèse des valos Circuit A_TDI1183 Template 051219 II Celtic Qc1 Yogendra" xfId="1100" xr:uid="{00000000-0005-0000-0000-000063040000}"/>
    <cellStyle name="D_graph synthèse des valos Circuit A_TDI1183 Template 051219 II Himanshu Sahai" xfId="1101" xr:uid="{00000000-0005-0000-0000-000064040000}"/>
    <cellStyle name="D_graph synthèse des valos Circuit A_TDI1183 Template 051219 II Kamlesh" xfId="1102" xr:uid="{00000000-0005-0000-0000-000065040000}"/>
    <cellStyle name="D_graph synthèse des valos Circuit A_TDI1183 Template 051219 II Kamlesh QC1 ASSMANG, PETER HAMBRO Babneet" xfId="1103" xr:uid="{00000000-0005-0000-0000-000066040000}"/>
    <cellStyle name="D_graph synthèse des valos Circuit A_TDI1183 Template 051219 II Kamlesh QC1 MERAFE Babneet" xfId="1104" xr:uid="{00000000-0005-0000-0000-000067040000}"/>
    <cellStyle name="D_graph synthèse des valos Circuit A_TDI1183 Template 051219 II Lalit" xfId="1105" xr:uid="{00000000-0005-0000-0000-000068040000}"/>
    <cellStyle name="D_graph synthèse des valos Circuit A_TDI1183 Template 051219 II Mili" xfId="1106" xr:uid="{00000000-0005-0000-0000-000069040000}"/>
    <cellStyle name="D_graph synthèse des valos Circuit A_TDI1183 Template 051219 II Nandini" xfId="1107" xr:uid="{00000000-0005-0000-0000-00006A040000}"/>
    <cellStyle name="D_graph synthèse des valos Circuit A_TDI1183 Template 051219 II Nitin New" xfId="1108" xr:uid="{00000000-0005-0000-0000-00006B040000}"/>
    <cellStyle name="D_graph synthèse des valos Circuit A_TDI1183 Template 051219 II Sachin" xfId="1109" xr:uid="{00000000-0005-0000-0000-00006C040000}"/>
    <cellStyle name="D_graph synthèse des valos Circuit A_TDI1183 Template 051219 II Vishal" xfId="1110" xr:uid="{00000000-0005-0000-0000-00006D040000}"/>
    <cellStyle name="D_graph synthèse des valos Circuit A_TDI1183 Template 051219 II Vishal2" xfId="1111" xr:uid="{00000000-0005-0000-0000-00006E040000}"/>
    <cellStyle name="D_graph synthèse des valos Circuit A_TDI1183 Template 051219 II Yogesh Final" xfId="1112" xr:uid="{00000000-0005-0000-0000-00006F040000}"/>
    <cellStyle name="D_graph synthèse des valos Circuit A_TDI1183 Template 051219 Mukesh Revised II" xfId="1113" xr:uid="{00000000-0005-0000-0000-000070040000}"/>
    <cellStyle name="D_graph synthèse des valos Circuit A_TDI1183 Template 051219 QC1 Newcrest_Yogendra" xfId="1114" xr:uid="{00000000-0005-0000-0000-000071040000}"/>
    <cellStyle name="D_graph synthèse des valos Circuit A_TDI1183 Template 051220 II Himanshu Sahai" xfId="1115" xr:uid="{00000000-0005-0000-0000-000072040000}"/>
    <cellStyle name="D_graph synthèse des valos Circuit A_TDI1183 Template 051220 II QC1 Alcan_Yogendra" xfId="1116" xr:uid="{00000000-0005-0000-0000-000073040000}"/>
    <cellStyle name="D_graph synthèse des valos Circuit A_TDI1183 Template 051220 II QC1 Assore _Yogendra" xfId="1117" xr:uid="{00000000-0005-0000-0000-000074040000}"/>
    <cellStyle name="D_graph synthèse des valos Circuit A_TDI1183 Template 051220 II QC1 Consol_Yogendra" xfId="1118" xr:uid="{00000000-0005-0000-0000-000075040000}"/>
    <cellStyle name="D_graph synthèse des valos Circuit A_TDI1183 Template 051220 II QC1 Peabody_Yogendra" xfId="1119" xr:uid="{00000000-0005-0000-0000-000076040000}"/>
    <cellStyle name="D_graph synthèse des valos Circuit A_TDI1183 Template 051220 II QC1 Rio Tinto_Yogendra" xfId="1120" xr:uid="{00000000-0005-0000-0000-000077040000}"/>
    <cellStyle name="D_graph synthèse des valos Circuit A_TDI1183 Template 051220 Qc1 Abhishek" xfId="1121" xr:uid="{00000000-0005-0000-0000-000078040000}"/>
    <cellStyle name="D_graph synthèse des valos Circuit A_TDI1183 Template 051220 Qc1 Ritesh" xfId="1122" xr:uid="{00000000-0005-0000-0000-000079040000}"/>
    <cellStyle name="D_graph synthèse des valos Circuit A_TDI1212 M&amp;M Comps 060104 Part 1 Ainul" xfId="1123" xr:uid="{00000000-0005-0000-0000-00007A040000}"/>
    <cellStyle name="D_graph synthèse des valos Circuit A_TDI1212 M&amp;M Comps 060104 Part 1 QC Anish" xfId="1124" xr:uid="{00000000-0005-0000-0000-00007B040000}"/>
    <cellStyle name="D_graph synthèse des valos Circuit A_TDI1212 M&amp;M Comps 060104 vQC Ankur" xfId="1125" xr:uid="{00000000-0005-0000-0000-00007C040000}"/>
    <cellStyle name="D_graph synthèse des valos Circuit A_TDI1212 M&amp;M Comps 060105 Part 1" xfId="1126" xr:uid="{00000000-0005-0000-0000-00007D040000}"/>
    <cellStyle name="D_graph synthèse des valos Circuit A_TDI1212 M&amp;M Comps 060105 Part 1 060121 Pankaj(inludes LionOre)" xfId="1127" xr:uid="{00000000-0005-0000-0000-00007E040000}"/>
    <cellStyle name="D_graph synthèse des valos Circuit A_TDI1212 M&amp;M Comps 060105 Part II (Precious metals &amp; Coal) " xfId="1128" xr:uid="{00000000-0005-0000-0000-00007F040000}"/>
    <cellStyle name="D_graph synthèse des valos Circuit A_TDI1252 M&amp;M Comps 060121 Part 1" xfId="1129" xr:uid="{00000000-0005-0000-0000-000080040000}"/>
    <cellStyle name="D_graph synthèse des valos Circuit A_TDI1301 M&amp;M Comps 060125 Himanshu" xfId="1130" xr:uid="{00000000-0005-0000-0000-000081040000}"/>
    <cellStyle name="D_graph synthèse des valos Circuit A_TDI1317 Steel Comps 060130 Rajesh Garg" xfId="1131" xr:uid="{00000000-0005-0000-0000-000082040000}"/>
    <cellStyle name="D_graph synthèse des valos Circuit A_TDI1317 Steel Comps 060130 v Puneet" xfId="1132" xr:uid="{00000000-0005-0000-0000-000083040000}"/>
    <cellStyle name="D_graph synthèse des valos Circuit A_TDI1317 Steel Comps 060201v QC Manish" xfId="1133" xr:uid="{00000000-0005-0000-0000-000084040000}"/>
    <cellStyle name="D_graph synthèse des valos Circuit A_TDI1317 Steel Comps 060202 QC Anish" xfId="1134" xr:uid="{00000000-0005-0000-0000-000085040000}"/>
    <cellStyle name="D_graph synthèse des valos Circuit A_TDI1317 Steel Comps 060202 QC Consolidated 060206v1" xfId="1135" xr:uid="{00000000-0005-0000-0000-000086040000}"/>
    <cellStyle name="D_graph synthèse des valos Circuit A_TDI1317 Steel Comps 060202 QC Consolidated till 060204v1" xfId="1136" xr:uid="{00000000-0005-0000-0000-000087040000}"/>
    <cellStyle name="D_graph synthèse des valos Circuit A_TDI1317 Steel Comps 060202 v Ainul" xfId="1137" xr:uid="{00000000-0005-0000-0000-000088040000}"/>
    <cellStyle name="D_graph synthèse des valos Circuit A_TDI1317 Steel Comps 060203 vQC Ankur" xfId="1138" xr:uid="{00000000-0005-0000-0000-000089040000}"/>
    <cellStyle name="D_graph synthèse des valos Circuit A_TDI1317 Steel Comps Template 060130 Nikunj" xfId="1139" xr:uid="{00000000-0005-0000-0000-00008A040000}"/>
    <cellStyle name="D_graph synthèse des valos Circuit A_TDI1317 Steel Comps Template 060130 Sachin" xfId="1140" xr:uid="{00000000-0005-0000-0000-00008B040000}"/>
    <cellStyle name="D_graph synthèse des valos Circuit A_TDI1317 Steel Comps Template 060131 Ashish" xfId="1141" xr:uid="{00000000-0005-0000-0000-00008C040000}"/>
    <cellStyle name="D_graph synthèse des valos Circuit A_TDI1318 M&amp;M Comps 060204 Aquarius Platinum Mili" xfId="1142" xr:uid="{00000000-0005-0000-0000-00008D040000}"/>
    <cellStyle name="D_graph synthèse des valos Circuit A_TDI1374 Steel Comps 060220" xfId="1143" xr:uid="{00000000-0005-0000-0000-00008E040000}"/>
    <cellStyle name="D_graph synthèse des valos Circuit A_TDI1375 M&amp;M Comps 060220 Part I" xfId="1144" xr:uid="{00000000-0005-0000-0000-00008F040000}"/>
    <cellStyle name="D_graph synthèse des valos Circuit A_TDI1423 M&amp;M Comps 060220 Part II (Precious &amp; Coal)" xfId="1145" xr:uid="{00000000-0005-0000-0000-000090040000}"/>
    <cellStyle name="D_graph synthèse des valos Circuit A_TDI1467 M&amp;M Comps 060320 Part I" xfId="1146" xr:uid="{00000000-0005-0000-0000-000091040000}"/>
    <cellStyle name="D_graph synthèse des valos Circuit A_TDI1467 M&amp;M Comps 060320 Part II (Precious &amp; Coal)" xfId="1147" xr:uid="{00000000-0005-0000-0000-000092040000}"/>
    <cellStyle name="D_graph synthèse des valos Circuit A_TDI1497 Steel Comps 060330 V Changes Manish" xfId="1148" xr:uid="{00000000-0005-0000-0000-000093040000}"/>
    <cellStyle name="D_graph synthèse des valos Circuit A_TDI1498 M&amp;M Comps 060329 Part II (Precious &amp; Coal) Sachin Minocha Vs Nikunj" xfId="1149" xr:uid="{00000000-0005-0000-0000-000094040000}"/>
    <cellStyle name="D_graph synthèse des valos Circuit A_TDI1498 M&amp;M Comps 060401 Part I vQC Ankur" xfId="1150" xr:uid="{00000000-0005-0000-0000-000095040000}"/>
    <cellStyle name="D_graph synthèse des valos Circuit A_TDI1498 M&amp;M Comps 060403 Part II (Precious &amp; Coal)" xfId="1151" xr:uid="{00000000-0005-0000-0000-000096040000}"/>
    <cellStyle name="D_graph synthèse des valos Circuit A_TDI1543 M&amp;M Comp Part II 060417" xfId="1152" xr:uid="{00000000-0005-0000-0000-000097040000}"/>
    <cellStyle name="D_graph synthèse des valos Circuit A_TDI1543 M&amp;M Comps 060415 Part I  Atul V Nikunj" xfId="1153" xr:uid="{00000000-0005-0000-0000-000098040000}"/>
    <cellStyle name="D_graph synthèse des valos Circuit A_TDI1583 M&amp;M Comp Part II (Precious &amp; Coal) 060428 Nikunj" xfId="1154" xr:uid="{00000000-0005-0000-0000-000099040000}"/>
    <cellStyle name="D_graph synthèse des valos Circuit A_TDI1583 M&amp;M Comps Part I 060428 Nikunj" xfId="1155" xr:uid="{00000000-0005-0000-0000-00009A040000}"/>
    <cellStyle name="D_graph synthèse des valos Circuit A_TDI1627 M&amp;M Comp Part II (Precious &amp; Coal) 060510 Vivek New co. only" xfId="1156" xr:uid="{00000000-0005-0000-0000-00009B040000}"/>
    <cellStyle name="D_graph synthèse des valos Circuit A_TDI1627 M&amp;M Comp Part II (Precious &amp; Coal) 060510 Vivek New co. only QC Ainul" xfId="1157" xr:uid="{00000000-0005-0000-0000-00009C040000}"/>
    <cellStyle name="D_graph synthèse des valos Circuit A_TDI1627 M&amp;M Comp Part II (Precious &amp; Coal) 060515" xfId="1158" xr:uid="{00000000-0005-0000-0000-00009D040000}"/>
    <cellStyle name="D_graph synthèse des valos Circuit A_TDI1627 M&amp;M Comp Part II (Precious &amp; Coal) 060515 v1" xfId="1159" xr:uid="{00000000-0005-0000-0000-00009E040000}"/>
    <cellStyle name="D_graph synthèse des valos Circuit A_TDI1627 M&amp;M Comps Part I 060515" xfId="1160" xr:uid="{00000000-0005-0000-0000-00009F040000}"/>
    <cellStyle name="D_graph synthèse des valos Circuit A_TDI1627 M&amp;M Comps Part I 060526 Nikunj" xfId="1161" xr:uid="{00000000-0005-0000-0000-0000A0040000}"/>
    <cellStyle name="D_graph synthèse des valos Circuit A_TDI1658 M&amp;M Comp Part II (Precious &amp; Coal) 060527 Nikunj" xfId="1162" xr:uid="{00000000-0005-0000-0000-0000A1040000}"/>
    <cellStyle name="D_graph synthèse des valos Circuit A_TDI1709 M&amp;M Comps Part I 060609 Nikunj" xfId="1163" xr:uid="{00000000-0005-0000-0000-0000A2040000}"/>
    <cellStyle name="D_graph synthèse des valos Circuit A_TDI1709 M&amp;M Comps Part II (Precious &amp; Coal) 060609 Nikunj" xfId="1164" xr:uid="{00000000-0005-0000-0000-0000A3040000}"/>
    <cellStyle name="D_graph synthèse des valos Circuit A_TDI1768 M&amp;M Comps Part I 060626" xfId="1165" xr:uid="{00000000-0005-0000-0000-0000A4040000}"/>
    <cellStyle name="D_graph synthèse des valos Circuit A_TDI1768 M&amp;M Comps Part II (Precious &amp; Coal) 060626" xfId="1166" xr:uid="{00000000-0005-0000-0000-0000A5040000}"/>
    <cellStyle name="D_graph synthèse des valos Circuit A_TDI1817 M&amp;M Comps Part I 060710" xfId="1167" xr:uid="{00000000-0005-0000-0000-0000A6040000}"/>
    <cellStyle name="D_graph synthèse des valos Circuit A_TDI1817 M&amp;M Comps Part II (Precious &amp; Coal) 060710" xfId="1168" xr:uid="{00000000-0005-0000-0000-0000A7040000}"/>
    <cellStyle name="D_graph synthèse des valos Circuit A_TDI1873 M&amp;M Comps Part I 060724" xfId="1169" xr:uid="{00000000-0005-0000-0000-0000A8040000}"/>
    <cellStyle name="D_graph synthèse des valos Circuit A_TDI1873 M&amp;M Comps Part II (Precious &amp; Coal) 060721 Nikunj" xfId="1170" xr:uid="{00000000-0005-0000-0000-0000A9040000}"/>
    <cellStyle name="D_graph synthèse des valos Circuit A_TDI1887 Base Metal Comps 060718" xfId="1171" xr:uid="{00000000-0005-0000-0000-0000AA040000}"/>
    <cellStyle name="D_graph synthèse des valos Circuit A_TDI1887 M&amp;M Comps Part I 060718 Kapil" xfId="1172" xr:uid="{00000000-0005-0000-0000-0000AB040000}"/>
    <cellStyle name="D_graph synthèse des valos Circuit A_TDI1887 M&amp;M Comps Part I 060718 Rohit Magotra" xfId="1173" xr:uid="{00000000-0005-0000-0000-0000AC040000}"/>
    <cellStyle name="D_graph synthèse des valos Circuit A_TDI1887 M&amp;M Comps Part I 060718 vivek" xfId="1174" xr:uid="{00000000-0005-0000-0000-0000AD040000}"/>
    <cellStyle name="D_graph synthèse des valos Circuit A_TDI1924 Steel Comps Database 060804 Manish" xfId="1175" xr:uid="{00000000-0005-0000-0000-0000AE040000}"/>
    <cellStyle name="D_graph synthèse des valos Circuit A_TDI1924 Steel Comps Database 060807 updated IBES" xfId="1176" xr:uid="{00000000-0005-0000-0000-0000AF040000}"/>
    <cellStyle name="D_graph synthèse des valos Circuit A_TDI1925 M&amp;M Comps Part I 060807" xfId="1177" xr:uid="{00000000-0005-0000-0000-0000B0040000}"/>
    <cellStyle name="D_graph synthèse des valos Circuit A_TDI1925 M&amp;M Comps Part II (Precious &amp; Coal) 060807" xfId="1178" xr:uid="{00000000-0005-0000-0000-0000B1040000}"/>
    <cellStyle name="D_graph synthèse des valos Circuit A_TDI1972 M&amp;M Comps Part I 060817 Rohit Magotra Linked to IBES" xfId="1179" xr:uid="{00000000-0005-0000-0000-0000B2040000}"/>
    <cellStyle name="D_graph synthèse des valos Circuit A_TDI1972 M&amp;M Comps Part I 060817 Rohit Magotra Linked to IBES V1" xfId="1180" xr:uid="{00000000-0005-0000-0000-0000B3040000}"/>
    <cellStyle name="D_graph synthèse des valos Circuit A_TDI1972 M&amp;M Comps Part I 060818 Nikunj (Linked to IBES)" xfId="1181" xr:uid="{00000000-0005-0000-0000-0000B4040000}"/>
    <cellStyle name="D_graph synthèse des valos Circuit A_TDI1972 M&amp;M Comps Part II (Precious &amp; Coal) 060818 Nikunj" xfId="1182" xr:uid="{00000000-0005-0000-0000-0000B5040000}"/>
    <cellStyle name="D_graph synthèse des valos Circuit A_TDI1972 M&amp;M Comps Part II (Precious &amp; Coal) 060818 Nikunj (Linked to IBES)" xfId="1183" xr:uid="{00000000-0005-0000-0000-0000B6040000}"/>
    <cellStyle name="D_graph synthèse des valos Circuit A_TDI1972 M&amp;M Comps Part II (Precious &amp; Coal) 060818 Nikunj Linked to iBES" xfId="1184" xr:uid="{00000000-0005-0000-0000-0000B7040000}"/>
    <cellStyle name="D_graph synthèse des valos Circuit A_TDI2022 M&amp;M Comps Part I 060901 Nikunj" xfId="1185" xr:uid="{00000000-0005-0000-0000-0000B8040000}"/>
    <cellStyle name="D_graph synthèse des valos Circuit A_TDI2022 M&amp;M Comps Part II (Precious &amp; Coal) 060901 Nikunj" xfId="1186" xr:uid="{00000000-0005-0000-0000-0000B9040000}"/>
    <cellStyle name="D_graph synthèse des valos Circuit A_TDI2070 M&amp;M Comps Part I 060920" xfId="1187" xr:uid="{00000000-0005-0000-0000-0000BA040000}"/>
    <cellStyle name="D_graph synthèse des valos Circuit A_TDI2070 M&amp;M Comps Part II (Precious &amp; Coal) 060920" xfId="1188" xr:uid="{00000000-0005-0000-0000-0000BB040000}"/>
    <cellStyle name="D_graph synthèse des valos Circuit A_TDI2125 M&amp;M Comps Part I 061002" xfId="1189" xr:uid="{00000000-0005-0000-0000-0000BC040000}"/>
    <cellStyle name="D_graph synthèse des valos Circuit A_TDI2125 M&amp;M Comps Part II (Precious &amp; Coal) 061002" xfId="1190" xr:uid="{00000000-0005-0000-0000-0000BD040000}"/>
    <cellStyle name="D_graph synthèse des valos Circuit A_TDI2184 M&amp;M Comps Part I 061012 Rohit Magotra" xfId="1191" xr:uid="{00000000-0005-0000-0000-0000BE040000}"/>
    <cellStyle name="D_graph synthèse des valos Circuit A_TDI2312 M&amp;M Comps Part I 061129 Sumit Bhalla" xfId="1192" xr:uid="{00000000-0005-0000-0000-0000BF040000}"/>
    <cellStyle name="D_graph synthèse des valos Circuit A_TDI2408 M&amp;M Comps Part I 061130 Sumit" xfId="1193" xr:uid="{00000000-0005-0000-0000-0000C0040000}"/>
    <cellStyle name="D_graph synthèse des valos Circuit A_TDI2408 M&amp;M Comps Part I 061204" xfId="1194" xr:uid="{00000000-0005-0000-0000-0000C1040000}"/>
    <cellStyle name="D_graph synthèse des valos Circuit A_TDI2522 M&amp;M Comps Part I 061220 Sumit Bhalla with IBES" xfId="1195" xr:uid="{00000000-0005-0000-0000-0000C2040000}"/>
    <cellStyle name="D_graph synthèse des valos Circuit A_TDI2575 M&amp;M Comps Part I 070111 Sumit" xfId="1196" xr:uid="{00000000-0005-0000-0000-0000C3040000}"/>
    <cellStyle name="D_graph synthèse des valos Circuit A_TDI659 Comps File Generic Media Abhas 050615" xfId="1197" xr:uid="{00000000-0005-0000-0000-0000C4040000}"/>
    <cellStyle name="D_graph synthèse des valos Circuit A_TDIXXX M&amp;M Comps 061102 Rohit Magotra" xfId="1198" xr:uid="{00000000-0005-0000-0000-0000C5040000}"/>
    <cellStyle name="D_graph synthèse des valos Circuit A_TDIXXX M&amp;M Comps 061102 Sanchit QC1" xfId="1199" xr:uid="{00000000-0005-0000-0000-0000C6040000}"/>
    <cellStyle name="D_graph synthèse des valos Circuit A_TDIXXX M&amp;M Comps 061102 Vivek" xfId="1200" xr:uid="{00000000-0005-0000-0000-0000C7040000}"/>
    <cellStyle name="D_graph synthèse des valos Circuit A_TDIXXX M&amp;M Comps 061102 Vivek Trivedi QC1" xfId="1201" xr:uid="{00000000-0005-0000-0000-0000C8040000}"/>
    <cellStyle name="D_graph synthèse des valos Circuit A_US Majors Comps" xfId="1202" xr:uid="{00000000-0005-0000-0000-0000C9040000}"/>
    <cellStyle name="D_Input_KA" xfId="1203" xr:uid="{00000000-0005-0000-0000-0000CA040000}"/>
    <cellStyle name="D_Kapil TDI2933 M&amp;M Comps Part I 070221 QC" xfId="1204" xr:uid="{00000000-0005-0000-0000-0000CB040000}"/>
    <cellStyle name="D_M&amp;M Comps 060206 Part II (Precious &amp; Coal) 060214" xfId="1205" xr:uid="{00000000-0005-0000-0000-0000CC040000}"/>
    <cellStyle name="D_Market Research Comps 25 August 2005" xfId="1206" xr:uid="{00000000-0005-0000-0000-0000CD040000}"/>
    <cellStyle name="D_Mohit Goel TDI3121 Steel Comps Database 070316" xfId="1207" xr:uid="{00000000-0005-0000-0000-0000CE040000}"/>
    <cellStyle name="D_Mubashir Khan TDI2933 M&amp;M Comps Part I 070219 QC1v1" xfId="1208" xr:uid="{00000000-0005-0000-0000-0000CF040000}"/>
    <cellStyle name="D_Mubashir Khan TDI3120 M&amp;M Comps Part I 070313 QC1" xfId="1209" xr:uid="{00000000-0005-0000-0000-0000D0040000}"/>
    <cellStyle name="D_Mubashir Khan TDI3120 M&amp;M Comps Part I 070313 QC1v1" xfId="1210" xr:uid="{00000000-0005-0000-0000-0000D1040000}"/>
    <cellStyle name="D_Mubashir TDI3296 M&amp;M Comps Part I 070402 QC1" xfId="1211" xr:uid="{00000000-0005-0000-0000-0000D2040000}"/>
    <cellStyle name="D_Newspaper comps" xfId="1212" xr:uid="{00000000-0005-0000-0000-0000D3040000}"/>
    <cellStyle name="D_Newspaper comps-28 Sept 2005" xfId="1213" xr:uid="{00000000-0005-0000-0000-0000D4040000}"/>
    <cellStyle name="D_Newspaper NEW" xfId="1214" xr:uid="{00000000-0005-0000-0000-0000D5040000}"/>
    <cellStyle name="D_Nidhi Aggarwal TDI3296 M&amp;M Comps Part I 070402" xfId="1215" xr:uid="{00000000-0005-0000-0000-0000D6040000}"/>
    <cellStyle name="D_Prof Publishing Comps 29 September 2005" xfId="1216" xr:uid="{00000000-0005-0000-0000-0000D7040000}"/>
    <cellStyle name="D_Prof Publishing Comps 5 September 2005" xfId="1217" xr:uid="{00000000-0005-0000-0000-0000D8040000}"/>
    <cellStyle name="D_Radio comps 30 September 05" xfId="1218" xr:uid="{00000000-0005-0000-0000-0000D9040000}"/>
    <cellStyle name="D_Radio Comps_Aug 2005" xfId="1219" xr:uid="{00000000-0005-0000-0000-0000DA040000}"/>
    <cellStyle name="D_Springer CCA Oct 11 JMv14" xfId="1220" xr:uid="{00000000-0005-0000-0000-0000DB040000}"/>
    <cellStyle name="D_Springer CCA Oct 11 JMv15" xfId="1221" xr:uid="{00000000-0005-0000-0000-0000DC040000}"/>
    <cellStyle name="D_TDI1183 Comps  051219 II Vishal2" xfId="1222" xr:uid="{00000000-0005-0000-0000-0000DD040000}"/>
    <cellStyle name="D_TDI1183 Comps 051219 QC1 Pankaj" xfId="1223" xr:uid="{00000000-0005-0000-0000-0000DE040000}"/>
    <cellStyle name="D_TDI1183 Comps 051219 QC1 Pankaj V1" xfId="1224" xr:uid="{00000000-0005-0000-0000-0000DF040000}"/>
    <cellStyle name="D_TDI1183 Comps 051220 AbhasV1" xfId="1225" xr:uid="{00000000-0005-0000-0000-0000E0040000}"/>
    <cellStyle name="D_TDI1183 Comps 051220 Ainul" xfId="1226" xr:uid="{00000000-0005-0000-0000-0000E1040000}"/>
    <cellStyle name="D_TDI1183 Comps 051221 vQC Ankur" xfId="1227" xr:uid="{00000000-0005-0000-0000-0000E2040000}"/>
    <cellStyle name="D_TDI1183 Comps 051222 SorabhV2" xfId="1228" xr:uid="{00000000-0005-0000-0000-0000E3040000}"/>
    <cellStyle name="D_TDI1183 Comps 051222 SorabhV3" xfId="1229" xr:uid="{00000000-0005-0000-0000-0000E4040000}"/>
    <cellStyle name="D_TDI1183 M&amp;M Comps 051221 Vimal" xfId="1230" xr:uid="{00000000-0005-0000-0000-0000E5040000}"/>
    <cellStyle name="D_TDI1183 Media Comps 051219 Abhishek New" xfId="1231" xr:uid="{00000000-0005-0000-0000-0000E6040000}"/>
    <cellStyle name="D_TDI1183 Media Comps 051219 Ritesh New" xfId="1232" xr:uid="{00000000-0005-0000-0000-0000E7040000}"/>
    <cellStyle name="D_TDI1183 Metal &amp; Mining 051219 Anurag" xfId="1233" xr:uid="{00000000-0005-0000-0000-0000E8040000}"/>
    <cellStyle name="D_TDI1183 QC SUMIT Template 051222" xfId="1234" xr:uid="{00000000-0005-0000-0000-0000E9040000}"/>
    <cellStyle name="D_TDI1183 Template 051219  Ashish" xfId="1235" xr:uid="{00000000-0005-0000-0000-0000EA040000}"/>
    <cellStyle name="D_TDI1183 Template 051219  Ashish QC1 Buenaventura Babneet" xfId="1236" xr:uid="{00000000-0005-0000-0000-0000EB040000}"/>
    <cellStyle name="D_TDI1183 Template 051219 II Amit M" xfId="1237" xr:uid="{00000000-0005-0000-0000-0000EC040000}"/>
    <cellStyle name="D_TDI1183 Template 051219 II Amit M V1" xfId="1238" xr:uid="{00000000-0005-0000-0000-0000ED040000}"/>
    <cellStyle name="D_TDI1183 Template 051219 II Anurag" xfId="1239" xr:uid="{00000000-0005-0000-0000-0000EE040000}"/>
    <cellStyle name="D_TDI1183 Template 051219 II Atul" xfId="1240" xr:uid="{00000000-0005-0000-0000-0000EF040000}"/>
    <cellStyle name="D_TDI1183 Template 051219 II Celtic Qc1 Yogendra" xfId="1241" xr:uid="{00000000-0005-0000-0000-0000F0040000}"/>
    <cellStyle name="D_TDI1183 Template 051219 II Himanshu Sahai" xfId="1242" xr:uid="{00000000-0005-0000-0000-0000F1040000}"/>
    <cellStyle name="D_TDI1183 Template 051219 II Kamlesh" xfId="1243" xr:uid="{00000000-0005-0000-0000-0000F2040000}"/>
    <cellStyle name="D_TDI1183 Template 051219 II Kamlesh QC1 ASSMANG, PETER HAMBRO Babneet" xfId="1244" xr:uid="{00000000-0005-0000-0000-0000F3040000}"/>
    <cellStyle name="D_TDI1183 Template 051219 II Kamlesh QC1 MERAFE Babneet" xfId="1245" xr:uid="{00000000-0005-0000-0000-0000F4040000}"/>
    <cellStyle name="D_TDI1183 Template 051219 II Lalit" xfId="1246" xr:uid="{00000000-0005-0000-0000-0000F5040000}"/>
    <cellStyle name="D_TDI1183 Template 051219 II Mili" xfId="1247" xr:uid="{00000000-0005-0000-0000-0000F6040000}"/>
    <cellStyle name="D_TDI1183 Template 051219 II Nandini" xfId="1248" xr:uid="{00000000-0005-0000-0000-0000F7040000}"/>
    <cellStyle name="D_TDI1183 Template 051219 II Nitin New" xfId="1249" xr:uid="{00000000-0005-0000-0000-0000F8040000}"/>
    <cellStyle name="D_TDI1183 Template 051219 II Sachin" xfId="1250" xr:uid="{00000000-0005-0000-0000-0000F9040000}"/>
    <cellStyle name="D_TDI1183 Template 051219 II Vishal" xfId="1251" xr:uid="{00000000-0005-0000-0000-0000FA040000}"/>
    <cellStyle name="D_TDI1183 Template 051219 II Vishal2" xfId="1252" xr:uid="{00000000-0005-0000-0000-0000FB040000}"/>
    <cellStyle name="D_TDI1183 Template 051219 II Yogesh Final" xfId="1253" xr:uid="{00000000-0005-0000-0000-0000FC040000}"/>
    <cellStyle name="D_TDI1183 Template 051219 Mukesh Revised II" xfId="1254" xr:uid="{00000000-0005-0000-0000-0000FD040000}"/>
    <cellStyle name="D_TDI1183 Template 051219 QC1 Newcrest_Yogendra" xfId="1255" xr:uid="{00000000-0005-0000-0000-0000FE040000}"/>
    <cellStyle name="D_TDI1183 Template 051220 II Himanshu Sahai" xfId="1256" xr:uid="{00000000-0005-0000-0000-0000FF040000}"/>
    <cellStyle name="D_TDI1183 Template 051220 II QC1 Alcan_Yogendra" xfId="1257" xr:uid="{00000000-0005-0000-0000-000000050000}"/>
    <cellStyle name="D_TDI1183 Template 051220 II QC1 Assore _Yogendra" xfId="1258" xr:uid="{00000000-0005-0000-0000-000001050000}"/>
    <cellStyle name="D_TDI1183 Template 051220 II QC1 Consol_Yogendra" xfId="1259" xr:uid="{00000000-0005-0000-0000-000002050000}"/>
    <cellStyle name="D_TDI1183 Template 051220 II QC1 Peabody_Yogendra" xfId="1260" xr:uid="{00000000-0005-0000-0000-000003050000}"/>
    <cellStyle name="D_TDI1183 Template 051220 II QC1 Rio Tinto_Yogendra" xfId="1261" xr:uid="{00000000-0005-0000-0000-000004050000}"/>
    <cellStyle name="D_TDI1183 Template 051220 Qc1 Abhishek" xfId="1262" xr:uid="{00000000-0005-0000-0000-000005050000}"/>
    <cellStyle name="D_TDI1183 Template 051220 Qc1 Ritesh" xfId="1263" xr:uid="{00000000-0005-0000-0000-000006050000}"/>
    <cellStyle name="D_TDI1212 M&amp;M Comps 060104 Part 1 Ainul" xfId="1264" xr:uid="{00000000-0005-0000-0000-000007050000}"/>
    <cellStyle name="D_TDI1212 M&amp;M Comps 060104 Part 1 QC Anish" xfId="1265" xr:uid="{00000000-0005-0000-0000-000008050000}"/>
    <cellStyle name="D_TDI1212 M&amp;M Comps 060104 vQC Ankur" xfId="1266" xr:uid="{00000000-0005-0000-0000-000009050000}"/>
    <cellStyle name="D_TDI1212 M&amp;M Comps 060105 Part 1" xfId="1267" xr:uid="{00000000-0005-0000-0000-00000A050000}"/>
    <cellStyle name="D_TDI1212 M&amp;M Comps 060105 Part 1 060121 Pankaj(inludes LionOre)" xfId="1268" xr:uid="{00000000-0005-0000-0000-00000B050000}"/>
    <cellStyle name="D_TDI1212 M&amp;M Comps 060105 Part II (Precious metals &amp; Coal) " xfId="1269" xr:uid="{00000000-0005-0000-0000-00000C050000}"/>
    <cellStyle name="D_TDI1252 M&amp;M Comps 060121 Part 1" xfId="1270" xr:uid="{00000000-0005-0000-0000-00000D050000}"/>
    <cellStyle name="D_TDI1301 M&amp;M Comps 060125 Himanshu" xfId="1271" xr:uid="{00000000-0005-0000-0000-00000E050000}"/>
    <cellStyle name="D_TDI1317 Steel Comps 060130 Rajesh Garg" xfId="1272" xr:uid="{00000000-0005-0000-0000-00000F050000}"/>
    <cellStyle name="D_TDI1317 Steel Comps 060130 v Puneet" xfId="1273" xr:uid="{00000000-0005-0000-0000-000010050000}"/>
    <cellStyle name="D_TDI1317 Steel Comps 060201v QC Manish" xfId="1274" xr:uid="{00000000-0005-0000-0000-000011050000}"/>
    <cellStyle name="D_TDI1317 Steel Comps 060202 QC Anish" xfId="1275" xr:uid="{00000000-0005-0000-0000-000012050000}"/>
    <cellStyle name="D_TDI1317 Steel Comps 060202 QC Consolidated 060206v1" xfId="1276" xr:uid="{00000000-0005-0000-0000-000013050000}"/>
    <cellStyle name="D_TDI1317 Steel Comps 060202 QC Consolidated till 060204v1" xfId="1277" xr:uid="{00000000-0005-0000-0000-000014050000}"/>
    <cellStyle name="D_TDI1317 Steel Comps 060202 v Ainul" xfId="1278" xr:uid="{00000000-0005-0000-0000-000015050000}"/>
    <cellStyle name="D_TDI1317 Steel Comps 060203 vQC Ankur" xfId="1279" xr:uid="{00000000-0005-0000-0000-000016050000}"/>
    <cellStyle name="D_TDI1317 Steel Comps Template 060130 Nikunj" xfId="1280" xr:uid="{00000000-0005-0000-0000-000017050000}"/>
    <cellStyle name="D_TDI1317 Steel Comps Template 060130 Sachin" xfId="1281" xr:uid="{00000000-0005-0000-0000-000018050000}"/>
    <cellStyle name="D_TDI1317 Steel Comps Template 060131 Ashish" xfId="1282" xr:uid="{00000000-0005-0000-0000-000019050000}"/>
    <cellStyle name="D_TDI1318 M&amp;M Comps 060204 Aquarius Platinum Mili" xfId="1283" xr:uid="{00000000-0005-0000-0000-00001A050000}"/>
    <cellStyle name="D_TDI1374 Steel Comps 060220" xfId="1284" xr:uid="{00000000-0005-0000-0000-00001B050000}"/>
    <cellStyle name="D_TDI1375 M&amp;M Comps 060220 Part I" xfId="1285" xr:uid="{00000000-0005-0000-0000-00001C050000}"/>
    <cellStyle name="D_TDI1423 M&amp;M Comps 060220 Part II (Precious &amp; Coal)" xfId="1286" xr:uid="{00000000-0005-0000-0000-00001D050000}"/>
    <cellStyle name="D_TDI1467 M&amp;M Comps 060320 Part I" xfId="1287" xr:uid="{00000000-0005-0000-0000-00001E050000}"/>
    <cellStyle name="D_TDI1467 M&amp;M Comps 060320 Part II (Precious &amp; Coal)" xfId="1288" xr:uid="{00000000-0005-0000-0000-00001F050000}"/>
    <cellStyle name="D_TDI1497 Steel Comps 060330 V Changes Manish" xfId="1289" xr:uid="{00000000-0005-0000-0000-000020050000}"/>
    <cellStyle name="D_TDI1498 M&amp;M Comps 060329 Part II (Precious &amp; Coal) Sachin Minocha Vs Nikunj" xfId="1290" xr:uid="{00000000-0005-0000-0000-000021050000}"/>
    <cellStyle name="D_TDI1498 M&amp;M Comps 060401 Part I vQC Ankur" xfId="1291" xr:uid="{00000000-0005-0000-0000-000022050000}"/>
    <cellStyle name="D_TDI1498 M&amp;M Comps 060403 Part II (Precious &amp; Coal)" xfId="1292" xr:uid="{00000000-0005-0000-0000-000023050000}"/>
    <cellStyle name="D_TDI1543 M&amp;M Comp Part II 060417" xfId="1293" xr:uid="{00000000-0005-0000-0000-000024050000}"/>
    <cellStyle name="D_TDI1543 M&amp;M Comps 060415 Part I  Atul V Nikunj" xfId="1294" xr:uid="{00000000-0005-0000-0000-000025050000}"/>
    <cellStyle name="D_TDI1583 M&amp;M Comp Part II (Precious &amp; Coal) 060428 Nikunj" xfId="1295" xr:uid="{00000000-0005-0000-0000-000026050000}"/>
    <cellStyle name="D_TDI1583 M&amp;M Comps Part I 060428 Nikunj" xfId="1296" xr:uid="{00000000-0005-0000-0000-000027050000}"/>
    <cellStyle name="D_TDI1627 M&amp;M Comp Part II (Precious &amp; Coal) 060510 Vivek New co. only" xfId="1297" xr:uid="{00000000-0005-0000-0000-000028050000}"/>
    <cellStyle name="D_TDI1627 M&amp;M Comp Part II (Precious &amp; Coal) 060510 Vivek New co. only QC Ainul" xfId="1298" xr:uid="{00000000-0005-0000-0000-000029050000}"/>
    <cellStyle name="D_TDI1627 M&amp;M Comp Part II (Precious &amp; Coal) 060515" xfId="1299" xr:uid="{00000000-0005-0000-0000-00002A050000}"/>
    <cellStyle name="D_TDI1627 M&amp;M Comp Part II (Precious &amp; Coal) 060515 v1" xfId="1300" xr:uid="{00000000-0005-0000-0000-00002B050000}"/>
    <cellStyle name="D_TDI1627 M&amp;M Comps Part I 060515" xfId="1301" xr:uid="{00000000-0005-0000-0000-00002C050000}"/>
    <cellStyle name="D_TDI1627 M&amp;M Comps Part I 060526 Nikunj" xfId="1302" xr:uid="{00000000-0005-0000-0000-00002D050000}"/>
    <cellStyle name="D_TDI1658 M&amp;M Comp Part II (Precious &amp; Coal) 060527 Nikunj" xfId="1303" xr:uid="{00000000-0005-0000-0000-00002E050000}"/>
    <cellStyle name="D_TDI1709 M&amp;M Comps Part I 060609 Nikunj" xfId="1304" xr:uid="{00000000-0005-0000-0000-00002F050000}"/>
    <cellStyle name="D_TDI1709 M&amp;M Comps Part II (Precious &amp; Coal) 060609 Nikunj" xfId="1305" xr:uid="{00000000-0005-0000-0000-000030050000}"/>
    <cellStyle name="D_TDI1768 M&amp;M Comps Part I 060626" xfId="1306" xr:uid="{00000000-0005-0000-0000-000031050000}"/>
    <cellStyle name="D_TDI1768 M&amp;M Comps Part II (Precious &amp; Coal) 060626" xfId="1307" xr:uid="{00000000-0005-0000-0000-000032050000}"/>
    <cellStyle name="D_TDI1817 M&amp;M Comps Part I 060710" xfId="1308" xr:uid="{00000000-0005-0000-0000-000033050000}"/>
    <cellStyle name="D_TDI1817 M&amp;M Comps Part II (Precious &amp; Coal) 060710" xfId="1309" xr:uid="{00000000-0005-0000-0000-000034050000}"/>
    <cellStyle name="D_TDI1873 M&amp;M Comps Part I 060724" xfId="1310" xr:uid="{00000000-0005-0000-0000-000035050000}"/>
    <cellStyle name="D_TDI1873 M&amp;M Comps Part II (Precious &amp; Coal) 060721 Nikunj" xfId="1311" xr:uid="{00000000-0005-0000-0000-000036050000}"/>
    <cellStyle name="D_TDI1887 Base Metal Comps 060718" xfId="1312" xr:uid="{00000000-0005-0000-0000-000037050000}"/>
    <cellStyle name="D_TDI1887 M&amp;M Comps Part I 060718 Kapil" xfId="1313" xr:uid="{00000000-0005-0000-0000-000038050000}"/>
    <cellStyle name="D_TDI1887 M&amp;M Comps Part I 060718 Rohit Magotra" xfId="1314" xr:uid="{00000000-0005-0000-0000-000039050000}"/>
    <cellStyle name="D_TDI1887 M&amp;M Comps Part I 060718 vivek" xfId="1315" xr:uid="{00000000-0005-0000-0000-00003A050000}"/>
    <cellStyle name="D_TDI1924 Steel Comps Database 060804 Manish" xfId="1316" xr:uid="{00000000-0005-0000-0000-00003B050000}"/>
    <cellStyle name="D_TDI1924 Steel Comps Database 060807 updated IBES" xfId="1317" xr:uid="{00000000-0005-0000-0000-00003C050000}"/>
    <cellStyle name="D_TDI1925 M&amp;M Comps Part I 060807" xfId="1318" xr:uid="{00000000-0005-0000-0000-00003D050000}"/>
    <cellStyle name="D_TDI1925 M&amp;M Comps Part II (Precious &amp; Coal) 060807" xfId="1319" xr:uid="{00000000-0005-0000-0000-00003E050000}"/>
    <cellStyle name="D_TDI1972 M&amp;M Comps Part I 060817 Rohit Magotra Linked to IBES" xfId="1320" xr:uid="{00000000-0005-0000-0000-00003F050000}"/>
    <cellStyle name="D_TDI1972 M&amp;M Comps Part I 060817 Rohit Magotra Linked to IBES V1" xfId="1321" xr:uid="{00000000-0005-0000-0000-000040050000}"/>
    <cellStyle name="D_TDI1972 M&amp;M Comps Part I 060818 Nikunj (Linked to IBES)" xfId="1322" xr:uid="{00000000-0005-0000-0000-000041050000}"/>
    <cellStyle name="D_TDI1972 M&amp;M Comps Part II (Precious &amp; Coal) 060818 Nikunj" xfId="1323" xr:uid="{00000000-0005-0000-0000-000042050000}"/>
    <cellStyle name="D_TDI1972 M&amp;M Comps Part II (Precious &amp; Coal) 060818 Nikunj (Linked to IBES)" xfId="1324" xr:uid="{00000000-0005-0000-0000-000043050000}"/>
    <cellStyle name="D_TDI1972 M&amp;M Comps Part II (Precious &amp; Coal) 060818 Nikunj Linked to iBES" xfId="1325" xr:uid="{00000000-0005-0000-0000-000044050000}"/>
    <cellStyle name="D_TDI2022 M&amp;M Comps Part I 060901 Nikunj" xfId="1326" xr:uid="{00000000-0005-0000-0000-000045050000}"/>
    <cellStyle name="D_TDI2022 M&amp;M Comps Part II (Precious &amp; Coal) 060901 Nikunj" xfId="1327" xr:uid="{00000000-0005-0000-0000-000046050000}"/>
    <cellStyle name="D_TDI2070 M&amp;M Comps Part I 060920" xfId="1328" xr:uid="{00000000-0005-0000-0000-000047050000}"/>
    <cellStyle name="D_TDI2070 M&amp;M Comps Part II (Precious &amp; Coal) 060920" xfId="1329" xr:uid="{00000000-0005-0000-0000-000048050000}"/>
    <cellStyle name="D_TDI2125 M&amp;M Comps Part I 061002" xfId="1330" xr:uid="{00000000-0005-0000-0000-000049050000}"/>
    <cellStyle name="D_TDI2125 M&amp;M Comps Part II (Precious &amp; Coal) 061002" xfId="1331" xr:uid="{00000000-0005-0000-0000-00004A050000}"/>
    <cellStyle name="D_TDI2184 M&amp;M Comps Part I 061012 Rohit Magotra" xfId="1332" xr:uid="{00000000-0005-0000-0000-00004B050000}"/>
    <cellStyle name="D_TDI2312 M&amp;M Comps Part I 061129 Sumit Bhalla" xfId="1333" xr:uid="{00000000-0005-0000-0000-00004C050000}"/>
    <cellStyle name="D_TDI2408 M&amp;M Comps Part I 061130 Sumit" xfId="1334" xr:uid="{00000000-0005-0000-0000-00004D050000}"/>
    <cellStyle name="D_TDI2408 M&amp;M Comps Part I 061204" xfId="1335" xr:uid="{00000000-0005-0000-0000-00004E050000}"/>
    <cellStyle name="D_TDI2522 M&amp;M Comps Part I 061220 Sumit Bhalla with IBES" xfId="1336" xr:uid="{00000000-0005-0000-0000-00004F050000}"/>
    <cellStyle name="D_TDI2575 M&amp;M Comps Part I 070111 Sumit" xfId="1337" xr:uid="{00000000-0005-0000-0000-000050050000}"/>
    <cellStyle name="d_TDI3449 Healthcare Comps 070420 value pasted" xfId="1338" xr:uid="{00000000-0005-0000-0000-000051050000}"/>
    <cellStyle name="d_TDI3866 Food CLH Comps Food Mfg 070702 value pasted" xfId="1339" xr:uid="{00000000-0005-0000-0000-000052050000}"/>
    <cellStyle name="d_TDI3866 Food CLH Comps Food Mfg 070702 vinay" xfId="1340" xr:uid="{00000000-0005-0000-0000-000053050000}"/>
    <cellStyle name="D_TDI659 Comps File Generic Media Abhas 050615" xfId="1341" xr:uid="{00000000-0005-0000-0000-000054050000}"/>
    <cellStyle name="D_TDIXXX M&amp;M Comps 061102 Rohit Magotra" xfId="1342" xr:uid="{00000000-0005-0000-0000-000055050000}"/>
    <cellStyle name="D_TDIXXX M&amp;M Comps 061102 Sanchit QC1" xfId="1343" xr:uid="{00000000-0005-0000-0000-000056050000}"/>
    <cellStyle name="D_TDIXXX M&amp;M Comps 061102 Vivek" xfId="1344" xr:uid="{00000000-0005-0000-0000-000057050000}"/>
    <cellStyle name="D_TDIXXX M&amp;M Comps 061102 Vivek Trivedi QC1" xfId="1345" xr:uid="{00000000-0005-0000-0000-000058050000}"/>
    <cellStyle name="D_US Majors Comps" xfId="1346" xr:uid="{00000000-0005-0000-0000-000059050000}"/>
    <cellStyle name="Daily_update_title" xfId="1347" xr:uid="{00000000-0005-0000-0000-00005A050000}"/>
    <cellStyle name="Dash" xfId="1348" xr:uid="{00000000-0005-0000-0000-00005B050000}"/>
    <cellStyle name="data" xfId="1349" xr:uid="{00000000-0005-0000-0000-00005C050000}"/>
    <cellStyle name="DataStyle" xfId="1350" xr:uid="{00000000-0005-0000-0000-00005D050000}"/>
    <cellStyle name="date" xfId="1351" xr:uid="{00000000-0005-0000-0000-00005E050000}"/>
    <cellStyle name="Date [mmm-yy]" xfId="1352" xr:uid="{00000000-0005-0000-0000-00005F050000}"/>
    <cellStyle name="Date Aligned" xfId="1353" xr:uid="{00000000-0005-0000-0000-000060050000}"/>
    <cellStyle name="Date Aligned*" xfId="1354" xr:uid="{00000000-0005-0000-0000-000061050000}"/>
    <cellStyle name="Date Aligned_A and M projections_revised_07.01.23" xfId="1355" xr:uid="{00000000-0005-0000-0000-000062050000}"/>
    <cellStyle name="Date Short" xfId="1356" xr:uid="{00000000-0005-0000-0000-000063050000}"/>
    <cellStyle name="Date(DMY)" xfId="1357" xr:uid="{00000000-0005-0000-0000-000064050000}"/>
    <cellStyle name="Date(MY)" xfId="1358" xr:uid="{00000000-0005-0000-0000-000065050000}"/>
    <cellStyle name="Date, Long" xfId="1359" xr:uid="{00000000-0005-0000-0000-000066050000}"/>
    <cellStyle name="Date, Short" xfId="1360" xr:uid="{00000000-0005-0000-0000-000067050000}"/>
    <cellStyle name="Date_~0939206" xfId="1361" xr:uid="{00000000-0005-0000-0000-000068050000}"/>
    <cellStyle name="Date1" xfId="1362" xr:uid="{00000000-0005-0000-0000-000069050000}"/>
    <cellStyle name="Dates" xfId="1363" xr:uid="{00000000-0005-0000-0000-00006A050000}"/>
    <cellStyle name="DateShort" xfId="1364" xr:uid="{00000000-0005-0000-0000-00006B050000}"/>
    <cellStyle name="DateYear" xfId="1365" xr:uid="{00000000-0005-0000-0000-00006C050000}"/>
    <cellStyle name="Decimal" xfId="1366" xr:uid="{00000000-0005-0000-0000-00006D050000}"/>
    <cellStyle name="Déprotégé" xfId="1367" xr:uid="{00000000-0005-0000-0000-00006E050000}"/>
    <cellStyle name="Dezimal [0]_AfA" xfId="1368" xr:uid="{00000000-0005-0000-0000-00006F050000}"/>
    <cellStyle name="Dezimal_2004 LPS_01" xfId="1369" xr:uid="{00000000-0005-0000-0000-000070050000}"/>
    <cellStyle name="Dia" xfId="1370" xr:uid="{00000000-0005-0000-0000-000071050000}"/>
    <cellStyle name="dollar" xfId="1371" xr:uid="{00000000-0005-0000-0000-000072050000}"/>
    <cellStyle name="Dollar1" xfId="1372" xr:uid="{00000000-0005-0000-0000-000073050000}"/>
    <cellStyle name="Dollar1Blue" xfId="1373" xr:uid="{00000000-0005-0000-0000-000074050000}"/>
    <cellStyle name="Dollar2" xfId="1374" xr:uid="{00000000-0005-0000-0000-000075050000}"/>
    <cellStyle name="DollarWhole" xfId="1375" xr:uid="{00000000-0005-0000-0000-000076050000}"/>
    <cellStyle name="Dotted Line" xfId="1376" xr:uid="{00000000-0005-0000-0000-000077050000}"/>
    <cellStyle name="Double Accounting" xfId="1377" xr:uid="{00000000-0005-0000-0000-000078050000}"/>
    <cellStyle name="Duizenden" xfId="1378" xr:uid="{00000000-0005-0000-0000-000079050000}"/>
    <cellStyle name="dunkel" xfId="1379" xr:uid="{00000000-0005-0000-0000-00007A050000}"/>
    <cellStyle name="Dziesi_tny [0]_98-97.xls Wykres 1" xfId="1380" xr:uid="{00000000-0005-0000-0000-00007B050000}"/>
    <cellStyle name="DziesiÈtny [0]_98-97.xls Wykres 1" xfId="1381" xr:uid="{00000000-0005-0000-0000-00007C050000}"/>
    <cellStyle name="DziesiÈtny_98-97.xls Wykres 1" xfId="1382" xr:uid="{00000000-0005-0000-0000-00007D050000}"/>
    <cellStyle name="Dziesittny [0]_98-97.xls Wykres 1" xfId="1383" xr:uid="{00000000-0005-0000-0000-00007E050000}"/>
    <cellStyle name="Dziesiťtny [0]_98-97.xls Wykres 1" xfId="1384" xr:uid="{00000000-0005-0000-0000-00007F050000}"/>
    <cellStyle name="Dziesittny_98-97.xls Wykres 1" xfId="1385" xr:uid="{00000000-0005-0000-0000-000080050000}"/>
    <cellStyle name="Dziesiťtny_98-97.xls Wykres 1" xfId="1386" xr:uid="{00000000-0005-0000-0000-000081050000}"/>
    <cellStyle name="Êárky [0]_pldt" xfId="1387" xr:uid="{00000000-0005-0000-0000-000082050000}"/>
    <cellStyle name="Êárky_pldt" xfId="1388" xr:uid="{00000000-0005-0000-0000-000083050000}"/>
    <cellStyle name="Êiarky [0]_PLDT" xfId="1389" xr:uid="{00000000-0005-0000-0000-000084050000}"/>
    <cellStyle name="Êiarky_PLDT" xfId="1390" xr:uid="{00000000-0005-0000-0000-000085050000}"/>
    <cellStyle name="Encabez1" xfId="1391" xr:uid="{00000000-0005-0000-0000-000086050000}"/>
    <cellStyle name="Encabez2" xfId="1392" xr:uid="{00000000-0005-0000-0000-000087050000}"/>
    <cellStyle name="Enter Currency (0)" xfId="1393" xr:uid="{00000000-0005-0000-0000-000088050000}"/>
    <cellStyle name="Enter Currency (2)" xfId="1394" xr:uid="{00000000-0005-0000-0000-000089050000}"/>
    <cellStyle name="Enter Units (0)" xfId="1395" xr:uid="{00000000-0005-0000-0000-00008A050000}"/>
    <cellStyle name="Enter Units (1)" xfId="1396" xr:uid="{00000000-0005-0000-0000-00008B050000}"/>
    <cellStyle name="Enter Units (2)" xfId="1397" xr:uid="{00000000-0005-0000-0000-00008C050000}"/>
    <cellStyle name="Entry" xfId="1398" xr:uid="{00000000-0005-0000-0000-00008D050000}"/>
    <cellStyle name="EPS" xfId="1399" xr:uid="{00000000-0005-0000-0000-00008E050000}"/>
    <cellStyle name="EPS Input" xfId="1400" xr:uid="{00000000-0005-0000-0000-00008F050000}"/>
    <cellStyle name="EPSActual" xfId="1401" xr:uid="{00000000-0005-0000-0000-000090050000}"/>
    <cellStyle name="EPSEstimate" xfId="1402" xr:uid="{00000000-0005-0000-0000-000091050000}"/>
    <cellStyle name="Equity research inputs" xfId="1403" xr:uid="{00000000-0005-0000-0000-000092050000}"/>
    <cellStyle name="Ertan" xfId="1404" xr:uid="{00000000-0005-0000-0000-000093050000}"/>
    <cellStyle name="Euro" xfId="1405" xr:uid="{00000000-0005-0000-0000-000094050000}"/>
    <cellStyle name="External File Cells" xfId="1406" xr:uid="{00000000-0005-0000-0000-000095050000}"/>
    <cellStyle name="EY House" xfId="1407" xr:uid="{00000000-0005-0000-0000-000096050000}"/>
    <cellStyle name="EY%colcalc" xfId="1408" xr:uid="{00000000-0005-0000-0000-000097050000}"/>
    <cellStyle name="EY%input" xfId="1409" xr:uid="{00000000-0005-0000-0000-000098050000}"/>
    <cellStyle name="EY%rowcalc" xfId="1410" xr:uid="{00000000-0005-0000-0000-000099050000}"/>
    <cellStyle name="EY0dp" xfId="1411" xr:uid="{00000000-0005-0000-0000-00009A050000}"/>
    <cellStyle name="EY1dp" xfId="1412" xr:uid="{00000000-0005-0000-0000-00009B050000}"/>
    <cellStyle name="EY2dp" xfId="1413" xr:uid="{00000000-0005-0000-0000-00009C050000}"/>
    <cellStyle name="EY3dp" xfId="1414" xr:uid="{00000000-0005-0000-0000-00009D050000}"/>
    <cellStyle name="EYColumnHeading" xfId="1415" xr:uid="{00000000-0005-0000-0000-00009E050000}"/>
    <cellStyle name="EYHeading1" xfId="1416" xr:uid="{00000000-0005-0000-0000-00009F050000}"/>
    <cellStyle name="EYheading2" xfId="1417" xr:uid="{00000000-0005-0000-0000-0000A0050000}"/>
    <cellStyle name="EYheading3" xfId="1418" xr:uid="{00000000-0005-0000-0000-0000A1050000}"/>
    <cellStyle name="EYnumber" xfId="1419" xr:uid="{00000000-0005-0000-0000-0000A2050000}"/>
    <cellStyle name="EYSheetHeader1" xfId="1420" xr:uid="{00000000-0005-0000-0000-0000A3050000}"/>
    <cellStyle name="EYtext" xfId="1421" xr:uid="{00000000-0005-0000-0000-0000A4050000}"/>
    <cellStyle name="fact" xfId="1422" xr:uid="{00000000-0005-0000-0000-0000A5050000}"/>
    <cellStyle name="FieldName" xfId="1423" xr:uid="{00000000-0005-0000-0000-0000A6050000}"/>
    <cellStyle name="Fig" xfId="1424" xr:uid="{00000000-0005-0000-0000-0000A7050000}"/>
    <cellStyle name="Fijo" xfId="1425" xr:uid="{00000000-0005-0000-0000-0000A8050000}"/>
    <cellStyle name="Financiero" xfId="1426" xr:uid="{00000000-0005-0000-0000-0000A9050000}"/>
    <cellStyle name="Fixed" xfId="1427" xr:uid="{00000000-0005-0000-0000-0000AA050000}"/>
    <cellStyle name="Fixlong" xfId="1428" xr:uid="{00000000-0005-0000-0000-0000AB050000}"/>
    <cellStyle name="FIYAT" xfId="1429" xr:uid="{00000000-0005-0000-0000-0000AC050000}"/>
    <cellStyle name="Font_Actual" xfId="1430" xr:uid="{00000000-0005-0000-0000-0000AD050000}"/>
    <cellStyle name="Footnote" xfId="1431" xr:uid="{00000000-0005-0000-0000-0000AE050000}"/>
    <cellStyle name="Footnote (a)" xfId="1432" xr:uid="{00000000-0005-0000-0000-0000AF050000}"/>
    <cellStyle name="footnote_TDI3449 Healthcare Comps 070420 value pasted" xfId="1433" xr:uid="{00000000-0005-0000-0000-0000B0050000}"/>
    <cellStyle name="footnote2" xfId="1434" xr:uid="{00000000-0005-0000-0000-0000B1050000}"/>
    <cellStyle name="Footnotes" xfId="1435" xr:uid="{00000000-0005-0000-0000-0000B2050000}"/>
    <cellStyle name="Forecast Cells" xfId="1436" xr:uid="{00000000-0005-0000-0000-0000B3050000}"/>
    <cellStyle name="Formula" xfId="1437" xr:uid="{00000000-0005-0000-0000-0000B4050000}"/>
    <cellStyle name="fourdecplace" xfId="1438" xr:uid="{00000000-0005-0000-0000-0000B5050000}"/>
    <cellStyle name="Fyear" xfId="1439" xr:uid="{00000000-0005-0000-0000-0000B6050000}"/>
    <cellStyle name="g" xfId="1440" xr:uid="{00000000-0005-0000-0000-0000B7050000}"/>
    <cellStyle name="g_Template1" xfId="1441" xr:uid="{00000000-0005-0000-0000-0000B8050000}"/>
    <cellStyle name="G1_1999 figures" xfId="1442" xr:uid="{00000000-0005-0000-0000-0000B9050000}"/>
    <cellStyle name="General" xfId="1443" xr:uid="{00000000-0005-0000-0000-0000BA050000}"/>
    <cellStyle name="Gilsans" xfId="1444" xr:uid="{00000000-0005-0000-0000-0000BB050000}"/>
    <cellStyle name="Gilsansl" xfId="1445" xr:uid="{00000000-0005-0000-0000-0000BC050000}"/>
    <cellStyle name="Great than" xfId="1446" xr:uid="{00000000-0005-0000-0000-0000BD050000}"/>
    <cellStyle name="green" xfId="1447" xr:uid="{00000000-0005-0000-0000-0000BE050000}"/>
    <cellStyle name="green1" xfId="1448" xr:uid="{00000000-0005-0000-0000-0000BF050000}"/>
    <cellStyle name="green2" xfId="1449" xr:uid="{00000000-0005-0000-0000-0000C0050000}"/>
    <cellStyle name="Grey" xfId="1450" xr:uid="{00000000-0005-0000-0000-0000C1050000}"/>
    <cellStyle name="growth" xfId="1451" xr:uid="{00000000-0005-0000-0000-0000C2050000}"/>
    <cellStyle name="GrowthRate" xfId="1452" xr:uid="{00000000-0005-0000-0000-0000C3050000}"/>
    <cellStyle name="GrowthSeq" xfId="1453" xr:uid="{00000000-0005-0000-0000-0000C4050000}"/>
    <cellStyle name="GRUP" xfId="1454" xr:uid="{00000000-0005-0000-0000-0000C5050000}"/>
    <cellStyle name="H 2" xfId="1455" xr:uid="{00000000-0005-0000-0000-0000C6050000}"/>
    <cellStyle name="H_1998_col_head" xfId="1456" xr:uid="{00000000-0005-0000-0000-0000C7050000}"/>
    <cellStyle name="H_1999_col_head" xfId="1457" xr:uid="{00000000-0005-0000-0000-0000C8050000}"/>
    <cellStyle name="H1_1998 figures" xfId="1458" xr:uid="{00000000-0005-0000-0000-0000C9050000}"/>
    <cellStyle name="Hard Percent" xfId="1459" xr:uid="{00000000-0005-0000-0000-0000CA050000}"/>
    <cellStyle name="Head" xfId="1460" xr:uid="{00000000-0005-0000-0000-0000CB050000}"/>
    <cellStyle name="Head 1" xfId="1461" xr:uid="{00000000-0005-0000-0000-0000CC050000}"/>
    <cellStyle name="Head 2" xfId="1462" xr:uid="{00000000-0005-0000-0000-0000CD050000}"/>
    <cellStyle name="Head 3" xfId="1463" xr:uid="{00000000-0005-0000-0000-0000CE050000}"/>
    <cellStyle name="Head_Output sheets_v3" xfId="1464" xr:uid="{00000000-0005-0000-0000-0000CF050000}"/>
    <cellStyle name="Header" xfId="1465" xr:uid="{00000000-0005-0000-0000-0000D0050000}"/>
    <cellStyle name="Header - Style1" xfId="1466" xr:uid="{00000000-0005-0000-0000-0000D1050000}"/>
    <cellStyle name="HEADER_~0939206" xfId="1467" xr:uid="{00000000-0005-0000-0000-0000D2050000}"/>
    <cellStyle name="Header1" xfId="1468" xr:uid="{00000000-0005-0000-0000-0000D3050000}"/>
    <cellStyle name="Header2" xfId="1469" xr:uid="{00000000-0005-0000-0000-0000D4050000}"/>
    <cellStyle name="headers" xfId="1470" xr:uid="{00000000-0005-0000-0000-0000D5050000}"/>
    <cellStyle name="heading" xfId="1471" xr:uid="{00000000-0005-0000-0000-0000D6050000}"/>
    <cellStyle name="Heading1" xfId="1472" xr:uid="{00000000-0005-0000-0000-0000D7050000}"/>
    <cellStyle name="Heading2" xfId="1473" xr:uid="{00000000-0005-0000-0000-0000D8050000}"/>
    <cellStyle name="Heading3" xfId="1474" xr:uid="{00000000-0005-0000-0000-0000D9050000}"/>
    <cellStyle name="Heading4" xfId="1475" xr:uid="{00000000-0005-0000-0000-0000DA050000}"/>
    <cellStyle name="Headings" xfId="1476" xr:uid="{00000000-0005-0000-0000-0000DB050000}"/>
    <cellStyle name="Headline3" xfId="1477" xr:uid="{00000000-0005-0000-0000-0000DC050000}"/>
    <cellStyle name="hell" xfId="1478" xr:uid="{00000000-0005-0000-0000-0000DD050000}"/>
    <cellStyle name="Hi" xfId="1479" xr:uid="{00000000-0005-0000-0000-0000DE050000}"/>
    <cellStyle name="Hidden" xfId="1480" xr:uid="{00000000-0005-0000-0000-0000DF050000}"/>
    <cellStyle name="Hide" xfId="1481" xr:uid="{00000000-0005-0000-0000-0000E0050000}"/>
    <cellStyle name="Highlight" xfId="1482" xr:uid="{00000000-0005-0000-0000-0000E1050000}"/>
    <cellStyle name="Hiper_?cze" xfId="1483" xr:uid="{00000000-0005-0000-0000-0000E2050000}"/>
    <cellStyle name="Hiper¥∂cze" xfId="1484" xr:uid="{00000000-0005-0000-0000-0000E3050000}"/>
    <cellStyle name="Hiperi?cze" xfId="1485" xr:uid="{00000000-0005-0000-0000-0000E4050000}"/>
    <cellStyle name="Hiperī∂cze" xfId="1486" xr:uid="{00000000-0005-0000-0000-0000E5050000}"/>
    <cellStyle name="Hist inmatning" xfId="1487" xr:uid="{00000000-0005-0000-0000-0000E6050000}"/>
    <cellStyle name="Historic" xfId="1488" xr:uid="{00000000-0005-0000-0000-0000E7050000}"/>
    <cellStyle name="Îáû÷íûé_PERSONAL" xfId="1489" xr:uid="{00000000-0005-0000-0000-0000E8050000}"/>
    <cellStyle name="IncomeStatement" xfId="1490" xr:uid="{00000000-0005-0000-0000-0000E9050000}"/>
    <cellStyle name="inmatn_italic" xfId="1491" xr:uid="{00000000-0005-0000-0000-0000EA050000}"/>
    <cellStyle name="inmatning" xfId="1492" xr:uid="{00000000-0005-0000-0000-0000EB050000}"/>
    <cellStyle name="Input [yellow]" xfId="1493" xr:uid="{00000000-0005-0000-0000-0000EC050000}"/>
    <cellStyle name="Input Cells" xfId="1494" xr:uid="{00000000-0005-0000-0000-0000ED050000}"/>
    <cellStyle name="Input date" xfId="1495" xr:uid="{00000000-0005-0000-0000-0000EE050000}"/>
    <cellStyle name="Input Link" xfId="1496" xr:uid="{00000000-0005-0000-0000-0000EF050000}"/>
    <cellStyle name="Input month" xfId="1497" xr:uid="{00000000-0005-0000-0000-0000F0050000}"/>
    <cellStyle name="Input Number" xfId="1498" xr:uid="{00000000-0005-0000-0000-0000F1050000}"/>
    <cellStyle name="Input text" xfId="1499" xr:uid="{00000000-0005-0000-0000-0000F2050000}"/>
    <cellStyle name="Input year" xfId="1500" xr:uid="{00000000-0005-0000-0000-0000F3050000}"/>
    <cellStyle name="Input, 0 dec" xfId="1501" xr:uid="{00000000-0005-0000-0000-0000F4050000}"/>
    <cellStyle name="Input, 1 dec" xfId="1502" xr:uid="{00000000-0005-0000-0000-0000F5050000}"/>
    <cellStyle name="Input, 2 dec" xfId="1503" xr:uid="{00000000-0005-0000-0000-0000F6050000}"/>
    <cellStyle name="Input1" xfId="1504" xr:uid="{00000000-0005-0000-0000-0000F7050000}"/>
    <cellStyle name="Input2" xfId="1505" xr:uid="{00000000-0005-0000-0000-0000F8050000}"/>
    <cellStyle name="InputBlueFont" xfId="1506" xr:uid="{00000000-0005-0000-0000-0000F9050000}"/>
    <cellStyle name="InputCell" xfId="1507" xr:uid="{00000000-0005-0000-0000-0000FA050000}"/>
    <cellStyle name="inputs" xfId="1508" xr:uid="{00000000-0005-0000-0000-0000FB050000}"/>
    <cellStyle name="Internal_use_only" xfId="1509" xr:uid="{00000000-0005-0000-0000-0000FC050000}"/>
    <cellStyle name="Item" xfId="1510" xr:uid="{00000000-0005-0000-0000-0000FD050000}"/>
    <cellStyle name="ItemTypeClass" xfId="1511" xr:uid="{00000000-0005-0000-0000-0000FE050000}"/>
    <cellStyle name="İzlenen Köprü" xfId="1512" xr:uid="{00000000-0005-0000-0000-0000FF050000}"/>
    <cellStyle name="Komma [0]_Balans" xfId="1513" xr:uid="{00000000-0005-0000-0000-000000060000}"/>
    <cellStyle name="Komma_Balans" xfId="1514" xr:uid="{00000000-0005-0000-0000-000001060000}"/>
    <cellStyle name="Köprü" xfId="1515" xr:uid="{00000000-0005-0000-0000-000002060000}"/>
    <cellStyle name="KPMG Heading 1" xfId="1516" xr:uid="{00000000-0005-0000-0000-000003060000}"/>
    <cellStyle name="KPMG Heading 2" xfId="1517" xr:uid="{00000000-0005-0000-0000-000004060000}"/>
    <cellStyle name="KPMG Heading 3" xfId="1518" xr:uid="{00000000-0005-0000-0000-000005060000}"/>
    <cellStyle name="KPMG Heading 4" xfId="1519" xr:uid="{00000000-0005-0000-0000-000006060000}"/>
    <cellStyle name="KPMG Normal" xfId="1520" xr:uid="{00000000-0005-0000-0000-000007060000}"/>
    <cellStyle name="KPMG Normal Text" xfId="1521" xr:uid="{00000000-0005-0000-0000-000008060000}"/>
    <cellStyle name="Lable8Left" xfId="1522" xr:uid="{00000000-0005-0000-0000-000009060000}"/>
    <cellStyle name="Länkinm" xfId="1523" xr:uid="{00000000-0005-0000-0000-00000A060000}"/>
    <cellStyle name="Level 2" xfId="1524" xr:uid="{00000000-0005-0000-0000-00000B060000}"/>
    <cellStyle name="Level 3" xfId="1525" xr:uid="{00000000-0005-0000-0000-00000C060000}"/>
    <cellStyle name="Level 4" xfId="1526" xr:uid="{00000000-0005-0000-0000-00000D060000}"/>
    <cellStyle name="LEVERS69" xfId="1527" xr:uid="{00000000-0005-0000-0000-00000E060000}"/>
    <cellStyle name="Lien hypertexte" xfId="1528" xr:uid="{00000000-0005-0000-0000-00000F060000}"/>
    <cellStyle name="Lien hypertexte visité_index" xfId="1529" xr:uid="{00000000-0005-0000-0000-000010060000}"/>
    <cellStyle name="Lien hypertexte_index" xfId="1530" xr:uid="{00000000-0005-0000-0000-000011060000}"/>
    <cellStyle name="ligne_detail" xfId="1531" xr:uid="{00000000-0005-0000-0000-000012060000}"/>
    <cellStyle name="Line" xfId="1532" xr:uid="{00000000-0005-0000-0000-000013060000}"/>
    <cellStyle name="Link" xfId="1533" xr:uid="{00000000-0005-0000-0000-000014060000}"/>
    <cellStyle name="Link Currency (0)" xfId="1534" xr:uid="{00000000-0005-0000-0000-000015060000}"/>
    <cellStyle name="Link Currency (2)" xfId="1535" xr:uid="{00000000-0005-0000-0000-000016060000}"/>
    <cellStyle name="Link Units (0)" xfId="1536" xr:uid="{00000000-0005-0000-0000-000017060000}"/>
    <cellStyle name="Link Units (1)" xfId="1537" xr:uid="{00000000-0005-0000-0000-000018060000}"/>
    <cellStyle name="Link Units (2)" xfId="1538" xr:uid="{00000000-0005-0000-0000-000019060000}"/>
    <cellStyle name="Linked" xfId="1539" xr:uid="{00000000-0005-0000-0000-00001A060000}"/>
    <cellStyle name="m" xfId="1540" xr:uid="{00000000-0005-0000-0000-00001B060000}"/>
    <cellStyle name="m?ny_pldt" xfId="1541" xr:uid="{00000000-0005-0000-0000-00001C060000}"/>
    <cellStyle name="m_~1360950" xfId="1542" xr:uid="{00000000-0005-0000-0000-00001D060000}"/>
    <cellStyle name="m_ny_Guidelines-1_consolidated" xfId="1543" xr:uid="{00000000-0005-0000-0000-00001E060000}"/>
    <cellStyle name="m_ny_Pliva-expensesbm" xfId="1544" xr:uid="{00000000-0005-0000-0000-00001F060000}"/>
    <cellStyle name="m_TDI3449 Healthcare Comps 070420 value pasted" xfId="1545" xr:uid="{00000000-0005-0000-0000-000020060000}"/>
    <cellStyle name="m_TDI3866 Food CLH Comps Food Mfg 070702 value pasted" xfId="1546" xr:uid="{00000000-0005-0000-0000-000021060000}"/>
    <cellStyle name="m_TDI3866 Food CLH Comps Food Mfg 070702 vinay" xfId="1547" xr:uid="{00000000-0005-0000-0000-000022060000}"/>
    <cellStyle name="m¢ny_pldt" xfId="1548" xr:uid="{00000000-0005-0000-0000-000023060000}"/>
    <cellStyle name="m1" xfId="1549" xr:uid="{00000000-0005-0000-0000-000024060000}"/>
    <cellStyle name="MacroCode" xfId="1550" xr:uid="{00000000-0005-0000-0000-000025060000}"/>
    <cellStyle name="Main Text" xfId="1551" xr:uid="{00000000-0005-0000-0000-000026060000}"/>
    <cellStyle name="Main Text + Line Bot" xfId="1552" xr:uid="{00000000-0005-0000-0000-000027060000}"/>
    <cellStyle name="Main Text + Line Top" xfId="1553" xr:uid="{00000000-0005-0000-0000-000028060000}"/>
    <cellStyle name="Main Title" xfId="1554" xr:uid="{00000000-0005-0000-0000-000029060000}"/>
    <cellStyle name="Mainhead" xfId="1555" xr:uid="{00000000-0005-0000-0000-00002A060000}"/>
    <cellStyle name="MAINHEADER" xfId="1556" xr:uid="{00000000-0005-0000-0000-00002B060000}"/>
    <cellStyle name="Major item" xfId="1557" xr:uid="{00000000-0005-0000-0000-00002C060000}"/>
    <cellStyle name="Margins" xfId="1558" xr:uid="{00000000-0005-0000-0000-00002D060000}"/>
    <cellStyle name="MARKA" xfId="1559" xr:uid="{00000000-0005-0000-0000-00002E060000}"/>
    <cellStyle name="mb" xfId="1560" xr:uid="{00000000-0005-0000-0000-00002F060000}"/>
    <cellStyle name="meny_ANGCFT" xfId="1561" xr:uid="{00000000-0005-0000-0000-000030060000}"/>
    <cellStyle name="měny_ANGCFT" xfId="1562" xr:uid="{00000000-0005-0000-0000-000031060000}"/>
    <cellStyle name="meny_PLDT" xfId="1563" xr:uid="{00000000-0005-0000-0000-000032060000}"/>
    <cellStyle name="měny_Pliva-expensesbm" xfId="1564" xr:uid="{00000000-0005-0000-0000-000033060000}"/>
    <cellStyle name="MF" xfId="1565" xr:uid="{00000000-0005-0000-0000-000034060000}"/>
    <cellStyle name="Mgmt" xfId="1566" xr:uid="{00000000-0005-0000-0000-000035060000}"/>
    <cellStyle name="Migliaia (0)_~0010575" xfId="1567" xr:uid="{00000000-0005-0000-0000-000036060000}"/>
    <cellStyle name="Migliaia [0]_Cartel4" xfId="1568" xr:uid="{00000000-0005-0000-0000-000037060000}"/>
    <cellStyle name="Migliaia_~0010575" xfId="1569" xr:uid="{00000000-0005-0000-0000-000038060000}"/>
    <cellStyle name="Mike" xfId="1570" xr:uid="{00000000-0005-0000-0000-000039060000}"/>
    <cellStyle name="Millares [0]_10 years budget" xfId="1571" xr:uid="{00000000-0005-0000-0000-00003A060000}"/>
    <cellStyle name="Millares_10 years budget" xfId="1572" xr:uid="{00000000-0005-0000-0000-00003B060000}"/>
    <cellStyle name="Milliers [0]_!!!GO" xfId="1573" xr:uid="{00000000-0005-0000-0000-00003C060000}"/>
    <cellStyle name="Milliers_!!!GO" xfId="1574" xr:uid="{00000000-0005-0000-0000-00003D060000}"/>
    <cellStyle name="Millions" xfId="1575" xr:uid="{00000000-0005-0000-0000-00003E060000}"/>
    <cellStyle name="mÏny_pldt" xfId="1576" xr:uid="{00000000-0005-0000-0000-00003F060000}"/>
    <cellStyle name="MLComma0" xfId="1577" xr:uid="{00000000-0005-0000-0000-000040060000}"/>
    <cellStyle name="MLPercent0" xfId="1578" xr:uid="{00000000-0005-0000-0000-000041060000}"/>
    <cellStyle name="mod1" xfId="1579" xr:uid="{00000000-0005-0000-0000-000042060000}"/>
    <cellStyle name="MODEL" xfId="1580" xr:uid="{00000000-0005-0000-0000-000043060000}"/>
    <cellStyle name="modelo1" xfId="1581" xr:uid="{00000000-0005-0000-0000-000044060000}"/>
    <cellStyle name="Moneda [0]_10 years budget" xfId="1582" xr:uid="{00000000-0005-0000-0000-000045060000}"/>
    <cellStyle name="Moneda_10 years budget" xfId="1583" xr:uid="{00000000-0005-0000-0000-000046060000}"/>
    <cellStyle name="Monétaire [0]_!!!GO" xfId="1584" xr:uid="{00000000-0005-0000-0000-000047060000}"/>
    <cellStyle name="Monétaire_!!!GO" xfId="1585" xr:uid="{00000000-0005-0000-0000-000048060000}"/>
    <cellStyle name="Monetario" xfId="1586" xr:uid="{00000000-0005-0000-0000-000049060000}"/>
    <cellStyle name="MonthYears" xfId="1587" xr:uid="{00000000-0005-0000-0000-00004A060000}"/>
    <cellStyle name="mulitple" xfId="1588" xr:uid="{00000000-0005-0000-0000-00004B060000}"/>
    <cellStyle name="Multiple" xfId="1589" xr:uid="{00000000-0005-0000-0000-00004C060000}"/>
    <cellStyle name="Multiple(d)" xfId="1590" xr:uid="{00000000-0005-0000-0000-00004D060000}"/>
    <cellStyle name="Multiple, 1 dec" xfId="1591" xr:uid="{00000000-0005-0000-0000-00004E060000}"/>
    <cellStyle name="Multiple, 2 dec" xfId="1592" xr:uid="{00000000-0005-0000-0000-00004F060000}"/>
    <cellStyle name="Multiple_CLH London template" xfId="1593" xr:uid="{00000000-0005-0000-0000-000050060000}"/>
    <cellStyle name="Multiple1" xfId="1594" xr:uid="{00000000-0005-0000-0000-000051060000}"/>
    <cellStyle name="multiple2" xfId="1595" xr:uid="{00000000-0005-0000-0000-000052060000}"/>
    <cellStyle name="Multiple3" xfId="1596" xr:uid="{00000000-0005-0000-0000-000053060000}"/>
    <cellStyle name="Multiples" xfId="1597" xr:uid="{00000000-0005-0000-0000-000054060000}"/>
    <cellStyle name="n" xfId="1598" xr:uid="{00000000-0005-0000-0000-000055060000}"/>
    <cellStyle name="n_TDI3449 Healthcare Comps 070420 value pasted" xfId="1599" xr:uid="{00000000-0005-0000-0000-000056060000}"/>
    <cellStyle name="n_TDI3866 Food CLH Comps Food Mfg 070702 value pasted" xfId="1600" xr:uid="{00000000-0005-0000-0000-000057060000}"/>
    <cellStyle name="n_TDI3866 Food CLH Comps Food Mfg 070702 vinay" xfId="1601" xr:uid="{00000000-0005-0000-0000-000058060000}"/>
    <cellStyle name="Name" xfId="1602" xr:uid="{00000000-0005-0000-0000-000059060000}"/>
    <cellStyle name="negative" xfId="1603" xr:uid="{00000000-0005-0000-0000-00005A060000}"/>
    <cellStyle name="New" xfId="1604" xr:uid="{00000000-0005-0000-0000-00005B060000}"/>
    <cellStyle name="no dec" xfId="1605" xr:uid="{00000000-0005-0000-0000-00005C060000}"/>
    <cellStyle name="Non_definito" xfId="1606" xr:uid="{00000000-0005-0000-0000-00005D060000}"/>
    <cellStyle name="Normal" xfId="0" builtinId="0"/>
    <cellStyle name="Normal'" xfId="1607" xr:uid="{00000000-0005-0000-0000-00005F060000}"/>
    <cellStyle name="Normal - Style1" xfId="1608" xr:uid="{00000000-0005-0000-0000-000060060000}"/>
    <cellStyle name="Normal 14 4" xfId="2146" xr:uid="{00000000-0005-0000-0000-000061060000}"/>
    <cellStyle name="Normal 2" xfId="1609" xr:uid="{00000000-0005-0000-0000-000062060000}"/>
    <cellStyle name="Normal 3" xfId="1610" xr:uid="{00000000-0005-0000-0000-000063060000}"/>
    <cellStyle name="Normal 3 2" xfId="1611" xr:uid="{00000000-0005-0000-0000-000064060000}"/>
    <cellStyle name="Normal 3 3" xfId="2122" xr:uid="{00000000-0005-0000-0000-000065060000}"/>
    <cellStyle name="Normal 4" xfId="2117" xr:uid="{00000000-0005-0000-0000-000066060000}"/>
    <cellStyle name="Normal 5" xfId="2119" xr:uid="{00000000-0005-0000-0000-000067060000}"/>
    <cellStyle name="Normal 8" xfId="2143" xr:uid="{00000000-0005-0000-0000-000068060000}"/>
    <cellStyle name="Normal 9 2" xfId="2144" xr:uid="{00000000-0005-0000-0000-000069060000}"/>
    <cellStyle name="Normal Cells" xfId="1612" xr:uid="{00000000-0005-0000-0000-00006A060000}"/>
    <cellStyle name="Normal(-ve)" xfId="1613" xr:uid="{00000000-0005-0000-0000-00006B060000}"/>
    <cellStyle name="Normal'_060213 IFXG_v13.7_TG_PostQ1" xfId="1614" xr:uid="{00000000-0005-0000-0000-00006C060000}"/>
    <cellStyle name="NormalBlue" xfId="1615" xr:uid="{00000000-0005-0000-0000-00006D060000}"/>
    <cellStyle name="NormalBold" xfId="1616" xr:uid="{00000000-0005-0000-0000-00006E060000}"/>
    <cellStyle name="Normale_$Services" xfId="1617" xr:uid="{00000000-0005-0000-0000-00006F060000}"/>
    <cellStyle name="NormalHelv" xfId="1618" xr:uid="{00000000-0005-0000-0000-000070060000}"/>
    <cellStyle name="NormalL_Summary_Summary " xfId="1619" xr:uid="{00000000-0005-0000-0000-000071060000}"/>
    <cellStyle name="normálne_PLDT" xfId="1620" xr:uid="{00000000-0005-0000-0000-000072060000}"/>
    <cellStyle name="NormalNew" xfId="1621" xr:uid="{00000000-0005-0000-0000-000073060000}"/>
    <cellStyle name="normální_ANGCFT" xfId="1622" xr:uid="{00000000-0005-0000-0000-000074060000}"/>
    <cellStyle name="Normalny_98-97.xls Wykres 1" xfId="1623" xr:uid="{00000000-0005-0000-0000-000075060000}"/>
    <cellStyle name="Notes" xfId="1624" xr:uid="{00000000-0005-0000-0000-000076060000}"/>
    <cellStyle name="Nromal" xfId="1625" xr:uid="{00000000-0005-0000-0000-000077060000}"/>
    <cellStyle name="Num_Date" xfId="1626" xr:uid="{00000000-0005-0000-0000-000078060000}"/>
    <cellStyle name="Num0Un" xfId="1627" xr:uid="{00000000-0005-0000-0000-000079060000}"/>
    <cellStyle name="Num1" xfId="1628" xr:uid="{00000000-0005-0000-0000-00007A060000}"/>
    <cellStyle name="Num1Blue" xfId="1629" xr:uid="{00000000-0005-0000-0000-00007B060000}"/>
    <cellStyle name="Num2" xfId="1630" xr:uid="{00000000-0005-0000-0000-00007C060000}"/>
    <cellStyle name="Num2Un" xfId="1631" xr:uid="{00000000-0005-0000-0000-00007D060000}"/>
    <cellStyle name="Number" xfId="1632" xr:uid="{00000000-0005-0000-0000-00007E060000}"/>
    <cellStyle name="Number, 0 dec" xfId="1633" xr:uid="{00000000-0005-0000-0000-00007F060000}"/>
    <cellStyle name="Number, 1 dec" xfId="1634" xr:uid="{00000000-0005-0000-0000-000080060000}"/>
    <cellStyle name="Number, 2 dec" xfId="1635" xr:uid="{00000000-0005-0000-0000-000081060000}"/>
    <cellStyle name="number0" xfId="1636" xr:uid="{00000000-0005-0000-0000-000082060000}"/>
    <cellStyle name="number1" xfId="1637" xr:uid="{00000000-0005-0000-0000-000083060000}"/>
    <cellStyle name="number2" xfId="1638" xr:uid="{00000000-0005-0000-0000-000084060000}"/>
    <cellStyle name="Numbers" xfId="1639" xr:uid="{00000000-0005-0000-0000-000085060000}"/>
    <cellStyle name="Numbers - Bold" xfId="1640" xr:uid="{00000000-0005-0000-0000-000086060000}"/>
    <cellStyle name="Numbers - Bold - Italic" xfId="1641" xr:uid="{00000000-0005-0000-0000-000087060000}"/>
    <cellStyle name="Numbers - Bold_060213 IFXG_v13.7_TG_PostQ1" xfId="1642" xr:uid="{00000000-0005-0000-0000-000088060000}"/>
    <cellStyle name="Numbers - Large" xfId="1643" xr:uid="{00000000-0005-0000-0000-000089060000}"/>
    <cellStyle name="Numbers_~1360950" xfId="1644" xr:uid="{00000000-0005-0000-0000-00008A060000}"/>
    <cellStyle name="Obsolete" xfId="1645" xr:uid="{00000000-0005-0000-0000-00008B060000}"/>
    <cellStyle name="Odwiedzone hiper_?cze" xfId="1646" xr:uid="{00000000-0005-0000-0000-00008C060000}"/>
    <cellStyle name="Odwiedzone hiper¥∂cze" xfId="1647" xr:uid="{00000000-0005-0000-0000-00008D060000}"/>
    <cellStyle name="Odwiedzone hiperi?cze" xfId="1648" xr:uid="{00000000-0005-0000-0000-00008E060000}"/>
    <cellStyle name="Odwiedzone hiperī∂cze" xfId="1649" xr:uid="{00000000-0005-0000-0000-00008F060000}"/>
    <cellStyle name="Œ…‹æØ‚è [0.00]_laroux" xfId="1650" xr:uid="{00000000-0005-0000-0000-000090060000}"/>
    <cellStyle name="Œ…‹æØ‚è_laroux" xfId="1651" xr:uid="{00000000-0005-0000-0000-000091060000}"/>
    <cellStyle name="Ôèíàíñîâûé [0]_PERSONAL" xfId="1652" xr:uid="{00000000-0005-0000-0000-000092060000}"/>
    <cellStyle name="Ôèíàíñîâûé_PERSONAL" xfId="1653" xr:uid="{00000000-0005-0000-0000-000093060000}"/>
    <cellStyle name="-Ombrage Jaune" xfId="1654" xr:uid="{00000000-0005-0000-0000-000094060000}"/>
    <cellStyle name="Ono" xfId="1655" xr:uid="{00000000-0005-0000-0000-000095060000}"/>
    <cellStyle name="OSW_ColumnLabels" xfId="1656" xr:uid="{00000000-0005-0000-0000-000096060000}"/>
    <cellStyle name="Output Amounts" xfId="1657" xr:uid="{00000000-0005-0000-0000-000097060000}"/>
    <cellStyle name="Output Column Headings" xfId="1658" xr:uid="{00000000-0005-0000-0000-000098060000}"/>
    <cellStyle name="Output Line Items" xfId="1659" xr:uid="{00000000-0005-0000-0000-000099060000}"/>
    <cellStyle name="Output Report Heading" xfId="1660" xr:uid="{00000000-0005-0000-0000-00009A060000}"/>
    <cellStyle name="Output Report Title" xfId="1661" xr:uid="{00000000-0005-0000-0000-00009B060000}"/>
    <cellStyle name="Output1" xfId="1662" xr:uid="{00000000-0005-0000-0000-00009C060000}"/>
    <cellStyle name="over" xfId="1663" xr:uid="{00000000-0005-0000-0000-00009D060000}"/>
    <cellStyle name="p" xfId="1664" xr:uid="{00000000-0005-0000-0000-00009E060000}"/>
    <cellStyle name="p_TDI3449 Healthcare Comps 070420 value pasted" xfId="1665" xr:uid="{00000000-0005-0000-0000-00009F060000}"/>
    <cellStyle name="p_TDI3866 Food CLH Comps Food Mfg 070702 value pasted" xfId="1666" xr:uid="{00000000-0005-0000-0000-0000A0060000}"/>
    <cellStyle name="p_TDI3866 Food CLH Comps Food Mfg 070702 vinay" xfId="1667" xr:uid="{00000000-0005-0000-0000-0000A1060000}"/>
    <cellStyle name="Page header" xfId="1668" xr:uid="{00000000-0005-0000-0000-0000A2060000}"/>
    <cellStyle name="Page Heading" xfId="1669" xr:uid="{00000000-0005-0000-0000-0000A3060000}"/>
    <cellStyle name="Page Heading Large" xfId="1670" xr:uid="{00000000-0005-0000-0000-0000A4060000}"/>
    <cellStyle name="Page Heading Small" xfId="1671" xr:uid="{00000000-0005-0000-0000-0000A5060000}"/>
    <cellStyle name="Page Number" xfId="1672" xr:uid="{00000000-0005-0000-0000-0000A6060000}"/>
    <cellStyle name="ParaBirimi [0]_DOSYALAR-OPEX" xfId="1673" xr:uid="{00000000-0005-0000-0000-0000A7060000}"/>
    <cellStyle name="ParaBirimi_ABD" xfId="1674" xr:uid="{00000000-0005-0000-0000-0000A8060000}"/>
    <cellStyle name="parité" xfId="1675" xr:uid="{00000000-0005-0000-0000-0000A9060000}"/>
    <cellStyle name="Pattern_Forecast" xfId="1676" xr:uid="{00000000-0005-0000-0000-0000AA060000}"/>
    <cellStyle name="pb" xfId="1677" xr:uid="{00000000-0005-0000-0000-0000AB060000}"/>
    <cellStyle name="pd" xfId="1678" xr:uid="{00000000-0005-0000-0000-0000AC060000}"/>
    <cellStyle name="Pence" xfId="1679" xr:uid="{00000000-0005-0000-0000-0000AD060000}"/>
    <cellStyle name="Per aandeel" xfId="1680" xr:uid="{00000000-0005-0000-0000-0000AE060000}"/>
    <cellStyle name="Perc1" xfId="1681" xr:uid="{00000000-0005-0000-0000-0000AF060000}"/>
    <cellStyle name="Percent (e)" xfId="1682" xr:uid="{00000000-0005-0000-0000-0000B0060000}"/>
    <cellStyle name="Percent (f)" xfId="1683" xr:uid="{00000000-0005-0000-0000-0000B1060000}"/>
    <cellStyle name="Percent (g)" xfId="1684" xr:uid="{00000000-0005-0000-0000-0000B2060000}"/>
    <cellStyle name="Percent [0]" xfId="1685" xr:uid="{00000000-0005-0000-0000-0000B3060000}"/>
    <cellStyle name="Percent [00]" xfId="1686" xr:uid="{00000000-0005-0000-0000-0000B4060000}"/>
    <cellStyle name="Percent [2]" xfId="1687" xr:uid="{00000000-0005-0000-0000-0000B5060000}"/>
    <cellStyle name="Percent 2" xfId="1688" xr:uid="{00000000-0005-0000-0000-0000B6060000}"/>
    <cellStyle name="Percent 2 3" xfId="1689" xr:uid="{00000000-0005-0000-0000-0000B7060000}"/>
    <cellStyle name="Percent 3" xfId="2118" xr:uid="{00000000-0005-0000-0000-0000B8060000}"/>
    <cellStyle name="Percent Hard" xfId="1690" xr:uid="{00000000-0005-0000-0000-0000B9060000}"/>
    <cellStyle name="Percent, 0 dec" xfId="1691" xr:uid="{00000000-0005-0000-0000-0000BA060000}"/>
    <cellStyle name="Percent, 1 dec" xfId="1692" xr:uid="{00000000-0005-0000-0000-0000BB060000}"/>
    <cellStyle name="Percent, 2 dec" xfId="1693" xr:uid="{00000000-0005-0000-0000-0000BC060000}"/>
    <cellStyle name="Percent, bp" xfId="1694" xr:uid="{00000000-0005-0000-0000-0000BD060000}"/>
    <cellStyle name="Percent0" xfId="1695" xr:uid="{00000000-0005-0000-0000-0000BE060000}"/>
    <cellStyle name="Percent1" xfId="1696" xr:uid="{00000000-0005-0000-0000-0000BF060000}"/>
    <cellStyle name="Percent1(d)" xfId="1697" xr:uid="{00000000-0005-0000-0000-0000C0060000}"/>
    <cellStyle name="Percent1_Lalit v1TDI3387 Healthcare Comps 070413 with Total Cos" xfId="1698" xr:uid="{00000000-0005-0000-0000-0000C1060000}"/>
    <cellStyle name="Percent1Blue" xfId="1699" xr:uid="{00000000-0005-0000-0000-0000C2060000}"/>
    <cellStyle name="Percent2" xfId="1700" xr:uid="{00000000-0005-0000-0000-0000C3060000}"/>
    <cellStyle name="Percent2Blue" xfId="1701" xr:uid="{00000000-0005-0000-0000-0000C4060000}"/>
    <cellStyle name="Percent2Margin" xfId="1702" xr:uid="{00000000-0005-0000-0000-0000C5060000}"/>
    <cellStyle name="Percent3" xfId="1703" xr:uid="{00000000-0005-0000-0000-0000C6060000}"/>
    <cellStyle name="Percent4" xfId="1704" xr:uid="{00000000-0005-0000-0000-0000C7060000}"/>
    <cellStyle name="Percent5" xfId="1705" xr:uid="{00000000-0005-0000-0000-0000C8060000}"/>
    <cellStyle name="Percentage" xfId="1706" xr:uid="{00000000-0005-0000-0000-0000C9060000}"/>
    <cellStyle name="PercentChange" xfId="1707" xr:uid="{00000000-0005-0000-0000-0000CA060000}"/>
    <cellStyle name="PercentPresentation" xfId="1708" xr:uid="{00000000-0005-0000-0000-0000CB060000}"/>
    <cellStyle name="Perlong" xfId="1709" xr:uid="{00000000-0005-0000-0000-0000CC060000}"/>
    <cellStyle name="PerShare" xfId="1710" xr:uid="{00000000-0005-0000-0000-0000CD060000}"/>
    <cellStyle name="PLAN1" xfId="1711" xr:uid="{00000000-0005-0000-0000-0000CE060000}"/>
    <cellStyle name="POPS" xfId="1712" xr:uid="{00000000-0005-0000-0000-0000CF060000}"/>
    <cellStyle name="Porcentaje" xfId="1713" xr:uid="{00000000-0005-0000-0000-0000D0060000}"/>
    <cellStyle name="Pound" xfId="1714" xr:uid="{00000000-0005-0000-0000-0000D1060000}"/>
    <cellStyle name="Pounds" xfId="1715" xr:uid="{00000000-0005-0000-0000-0000D2060000}"/>
    <cellStyle name="Pounds1" xfId="1716" xr:uid="{00000000-0005-0000-0000-0000D3060000}"/>
    <cellStyle name="Pounds2" xfId="1717" xr:uid="{00000000-0005-0000-0000-0000D4060000}"/>
    <cellStyle name="Pounds3" xfId="1718" xr:uid="{00000000-0005-0000-0000-0000D5060000}"/>
    <cellStyle name="Pounds4" xfId="1719" xr:uid="{00000000-0005-0000-0000-0000D6060000}"/>
    <cellStyle name="Pounds5" xfId="1720" xr:uid="{00000000-0005-0000-0000-0000D7060000}"/>
    <cellStyle name="Pounds6" xfId="1721" xr:uid="{00000000-0005-0000-0000-0000D8060000}"/>
    <cellStyle name="Pourcentage_Profit &amp; Loss" xfId="1722" xr:uid="{00000000-0005-0000-0000-0000D9060000}"/>
    <cellStyle name="Precentnumber" xfId="1723" xr:uid="{00000000-0005-0000-0000-0000DA060000}"/>
    <cellStyle name="PrePop Currency (0)" xfId="1724" xr:uid="{00000000-0005-0000-0000-0000DB060000}"/>
    <cellStyle name="PrePop Currency (2)" xfId="1725" xr:uid="{00000000-0005-0000-0000-0000DC060000}"/>
    <cellStyle name="PrePop Units (0)" xfId="1726" xr:uid="{00000000-0005-0000-0000-0000DD060000}"/>
    <cellStyle name="PrePop Units (1)" xfId="1727" xr:uid="{00000000-0005-0000-0000-0000DE060000}"/>
    <cellStyle name="PrePop Units (2)" xfId="1728" xr:uid="{00000000-0005-0000-0000-0000DF060000}"/>
    <cellStyle name="Presentation" xfId="1729" xr:uid="{00000000-0005-0000-0000-0000E0060000}"/>
    <cellStyle name="PresentationZero" xfId="1730" xr:uid="{00000000-0005-0000-0000-0000E1060000}"/>
    <cellStyle name="Price" xfId="1731" xr:uid="{00000000-0005-0000-0000-0000E2060000}"/>
    <cellStyle name="PriceUn" xfId="1732" xr:uid="{00000000-0005-0000-0000-0000E3060000}"/>
    <cellStyle name="Private" xfId="1733" xr:uid="{00000000-0005-0000-0000-0000E4060000}"/>
    <cellStyle name="Private1" xfId="1734" xr:uid="{00000000-0005-0000-0000-0000E5060000}"/>
    <cellStyle name="Problem" xfId="1735" xr:uid="{00000000-0005-0000-0000-0000E6060000}"/>
    <cellStyle name="Procenten" xfId="1736" xr:uid="{00000000-0005-0000-0000-0000E7060000}"/>
    <cellStyle name="Procenten estimate" xfId="1737" xr:uid="{00000000-0005-0000-0000-0000E8060000}"/>
    <cellStyle name="Procenten_EMI" xfId="1738" xr:uid="{00000000-0005-0000-0000-0000E9060000}"/>
    <cellStyle name="PROJECT" xfId="1739" xr:uid="{00000000-0005-0000-0000-0000EA060000}"/>
    <cellStyle name="PROJECT R" xfId="1740" xr:uid="{00000000-0005-0000-0000-0000EB060000}"/>
    <cellStyle name="Protected" xfId="1741" xr:uid="{00000000-0005-0000-0000-0000EC060000}"/>
    <cellStyle name="ProtectedDates" xfId="1742" xr:uid="{00000000-0005-0000-0000-0000ED060000}"/>
    <cellStyle name="PSChar" xfId="1743" xr:uid="{00000000-0005-0000-0000-0000EE060000}"/>
    <cellStyle name="PSDate" xfId="1744" xr:uid="{00000000-0005-0000-0000-0000EF060000}"/>
    <cellStyle name="PSDec" xfId="1745" xr:uid="{00000000-0005-0000-0000-0000F0060000}"/>
    <cellStyle name="PSHeading" xfId="1746" xr:uid="{00000000-0005-0000-0000-0000F1060000}"/>
    <cellStyle name="PSInt" xfId="1747" xr:uid="{00000000-0005-0000-0000-0000F2060000}"/>
    <cellStyle name="PSSpacer" xfId="1748" xr:uid="{00000000-0005-0000-0000-0000F3060000}"/>
    <cellStyle name="pwstyle" xfId="1749" xr:uid="{00000000-0005-0000-0000-0000F4060000}"/>
    <cellStyle name="Quarterly" xfId="1750" xr:uid="{00000000-0005-0000-0000-0000F5060000}"/>
    <cellStyle name="r" xfId="1751" xr:uid="{00000000-0005-0000-0000-0000F6060000}"/>
    <cellStyle name="r_060213 IFXG_v13.7_TG_PostQ1" xfId="1752" xr:uid="{00000000-0005-0000-0000-0000F7060000}"/>
    <cellStyle name="r_060213 IFXG_v13.7_TG_PostQ1_TDU12049 Industrials Automotive Trading Comp 06 Nov 2009 Set I" xfId="1753" xr:uid="{00000000-0005-0000-0000-0000F8060000}"/>
    <cellStyle name="r_Book2" xfId="1754" xr:uid="{00000000-0005-0000-0000-0000F9060000}"/>
    <cellStyle name="r_Book2_060213 IFXG_v13.7_TG_PostQ1" xfId="1755" xr:uid="{00000000-0005-0000-0000-0000FA060000}"/>
    <cellStyle name="r_Book2_060213 IFXG_v13.7_TG_PostQ1_TDU12049 Industrials Automotive Trading Comp 06 Nov 2009 Set I" xfId="1756" xr:uid="{00000000-0005-0000-0000-0000FB060000}"/>
    <cellStyle name="r_Book2_Infineon_Model_Reconcile_v11.10" xfId="1757" xr:uid="{00000000-0005-0000-0000-0000FC060000}"/>
    <cellStyle name="r_Book2_Infineon_Model_Reconcile_v11.9" xfId="1758" xr:uid="{00000000-0005-0000-0000-0000FD060000}"/>
    <cellStyle name="r_Book2_Riders_6afm0092" xfId="1759" xr:uid="{00000000-0005-0000-0000-0000FE060000}"/>
    <cellStyle name="r_Book2_Riders_6ald0101" xfId="1760" xr:uid="{00000000-0005-0000-0000-0000FF060000}"/>
    <cellStyle name="r_Book3" xfId="1761" xr:uid="{00000000-0005-0000-0000-000000070000}"/>
    <cellStyle name="r_Book3_060213 IFXG_v13.7_TG_PostQ1" xfId="1762" xr:uid="{00000000-0005-0000-0000-000001070000}"/>
    <cellStyle name="r_Book3_060213 IFXG_v13.7_TG_PostQ1_TDU12049 Industrials Automotive Trading Comp 06 Nov 2009 Set I" xfId="1763" xr:uid="{00000000-0005-0000-0000-000002070000}"/>
    <cellStyle name="r_Book3_Infineon_Model_Reconcile_v11.10" xfId="1764" xr:uid="{00000000-0005-0000-0000-000003070000}"/>
    <cellStyle name="r_Book3_Infineon_Model_Reconcile_v11.9" xfId="1765" xr:uid="{00000000-0005-0000-0000-000004070000}"/>
    <cellStyle name="r_Book3_Riders_6afm0092" xfId="1766" xr:uid="{00000000-0005-0000-0000-000005070000}"/>
    <cellStyle name="r_Book3_Riders_6ald0101" xfId="1767" xr:uid="{00000000-0005-0000-0000-000006070000}"/>
    <cellStyle name="r_C-ANALYSIS" xfId="1768" xr:uid="{00000000-0005-0000-0000-000007070000}"/>
    <cellStyle name="r_C-ANALYSIS_060213 IFXG_v13.7_TG_PostQ1" xfId="1769" xr:uid="{00000000-0005-0000-0000-000008070000}"/>
    <cellStyle name="r_C-ANALYSIS_060213 IFXG_v13.7_TG_PostQ1_TDU12049 Industrials Automotive Trading Comp 06 Nov 2009 Set I" xfId="1770" xr:uid="{00000000-0005-0000-0000-000009070000}"/>
    <cellStyle name="r_C-ANALYSIS_Infineon_Model_Reconcile_v11.10" xfId="1771" xr:uid="{00000000-0005-0000-0000-00000A070000}"/>
    <cellStyle name="r_C-ANALYSIS_Infineon_Model_Reconcile_v11.9" xfId="1772" xr:uid="{00000000-0005-0000-0000-00000B070000}"/>
    <cellStyle name="r_C-ANALYSIS_Riders_6afm0092" xfId="1773" xr:uid="{00000000-0005-0000-0000-00000C070000}"/>
    <cellStyle name="r_C-ANALYSIS_Riders_6ald0101" xfId="1774" xr:uid="{00000000-0005-0000-0000-00000D070000}"/>
    <cellStyle name="r_increm pf" xfId="1775" xr:uid="{00000000-0005-0000-0000-00000E070000}"/>
    <cellStyle name="r_increm pf_060213 IFXG_v13.7_TG_PostQ1" xfId="1776" xr:uid="{00000000-0005-0000-0000-00000F070000}"/>
    <cellStyle name="r_increm pf_060213 IFXG_v13.7_TG_PostQ1_TDU12049 Industrials Automotive Trading Comp 06 Nov 2009 Set I" xfId="1777" xr:uid="{00000000-0005-0000-0000-000010070000}"/>
    <cellStyle name="r_increm pf_Infineon_Model_Reconcile_v11.10" xfId="1778" xr:uid="{00000000-0005-0000-0000-000011070000}"/>
    <cellStyle name="r_increm pf_Infineon_Model_Reconcile_v11.9" xfId="1779" xr:uid="{00000000-0005-0000-0000-000012070000}"/>
    <cellStyle name="r_increm pf_Riders_6afm0092" xfId="1780" xr:uid="{00000000-0005-0000-0000-000013070000}"/>
    <cellStyle name="r_increm pf_Riders_6ald0101" xfId="1781" xr:uid="{00000000-0005-0000-0000-000014070000}"/>
    <cellStyle name="r_Infineon_Model_Reconcile_v11.10" xfId="1782" xr:uid="{00000000-0005-0000-0000-000015070000}"/>
    <cellStyle name="r_Infineon_Model_Reconcile_v11.9" xfId="1783" xr:uid="{00000000-0005-0000-0000-000016070000}"/>
    <cellStyle name="r_newmrgr" xfId="1784" xr:uid="{00000000-0005-0000-0000-000017070000}"/>
    <cellStyle name="r_newmrgr_060213 IFXG_v13.7_TG_PostQ1" xfId="1785" xr:uid="{00000000-0005-0000-0000-000018070000}"/>
    <cellStyle name="r_newmrgr_060213 IFXG_v13.7_TG_PostQ1_TDU12049 Industrials Automotive Trading Comp 06 Nov 2009 Set I" xfId="1786" xr:uid="{00000000-0005-0000-0000-000019070000}"/>
    <cellStyle name="r_newmrgr_Infineon_Model_Reconcile_v11.10" xfId="1787" xr:uid="{00000000-0005-0000-0000-00001A070000}"/>
    <cellStyle name="r_newmrgr_Infineon_Model_Reconcile_v11.9" xfId="1788" xr:uid="{00000000-0005-0000-0000-00001B070000}"/>
    <cellStyle name="r_newmrgr_Riders_6afm0092" xfId="1789" xr:uid="{00000000-0005-0000-0000-00001C070000}"/>
    <cellStyle name="r_newmrgr_Riders_6ald0101" xfId="1790" xr:uid="{00000000-0005-0000-0000-00001D070000}"/>
    <cellStyle name="r_pldt" xfId="1791" xr:uid="{00000000-0005-0000-0000-00001E070000}"/>
    <cellStyle name="r_pldt_060213 IFXG_v13.7_TG_PostQ1" xfId="1792" xr:uid="{00000000-0005-0000-0000-00001F070000}"/>
    <cellStyle name="r_pldt_060213 IFXG_v13.7_TG_PostQ1_TDU12049 Industrials Automotive Trading Comp 06 Nov 2009 Set I" xfId="1793" xr:uid="{00000000-0005-0000-0000-000020070000}"/>
    <cellStyle name="r_pldt_Infineon_Model_Reconcile_v11.10" xfId="1794" xr:uid="{00000000-0005-0000-0000-000021070000}"/>
    <cellStyle name="r_pldt_Infineon_Model_Reconcile_v11.9" xfId="1795" xr:uid="{00000000-0005-0000-0000-000022070000}"/>
    <cellStyle name="r_pldt_Riders_6afm0092" xfId="1796" xr:uid="{00000000-0005-0000-0000-000023070000}"/>
    <cellStyle name="r_pldt_Riders_6ald0101" xfId="1797" xr:uid="{00000000-0005-0000-0000-000024070000}"/>
    <cellStyle name="r_PROFORMA" xfId="1798" xr:uid="{00000000-0005-0000-0000-000025070000}"/>
    <cellStyle name="r_PROFORMA_060213 IFXG_v13.7_TG_PostQ1" xfId="1799" xr:uid="{00000000-0005-0000-0000-000026070000}"/>
    <cellStyle name="r_PROFORMA_060213 IFXG_v13.7_TG_PostQ1_TDU12049 Industrials Automotive Trading Comp 06 Nov 2009 Set I" xfId="1800" xr:uid="{00000000-0005-0000-0000-000027070000}"/>
    <cellStyle name="r_PROFORMA_Infineon_Model_Reconcile_v11.10" xfId="1801" xr:uid="{00000000-0005-0000-0000-000028070000}"/>
    <cellStyle name="r_PROFORMA_Infineon_Model_Reconcile_v11.9" xfId="1802" xr:uid="{00000000-0005-0000-0000-000029070000}"/>
    <cellStyle name="r_PROFORMA_Riders_6afm0092" xfId="1803" xr:uid="{00000000-0005-0000-0000-00002A070000}"/>
    <cellStyle name="r_PROFORMA_Riders_6ald0101" xfId="1804" xr:uid="{00000000-0005-0000-0000-00002B070000}"/>
    <cellStyle name="r_project spirit riders" xfId="1805" xr:uid="{00000000-0005-0000-0000-00002C070000}"/>
    <cellStyle name="r_project spirit riders_060213 IFXG_v13.7_TG_PostQ1" xfId="1806" xr:uid="{00000000-0005-0000-0000-00002D070000}"/>
    <cellStyle name="r_project spirit riders_060213 IFXG_v13.7_TG_PostQ1_TDU12049 Industrials Automotive Trading Comp 06 Nov 2009 Set I" xfId="1807" xr:uid="{00000000-0005-0000-0000-00002E070000}"/>
    <cellStyle name="r_project spirit riders_Infineon_Model_Reconcile_v11.10" xfId="1808" xr:uid="{00000000-0005-0000-0000-00002F070000}"/>
    <cellStyle name="r_project spirit riders_Infineon_Model_Reconcile_v11.9" xfId="1809" xr:uid="{00000000-0005-0000-0000-000030070000}"/>
    <cellStyle name="r_project spirit riders_Riders_6afm0092" xfId="1810" xr:uid="{00000000-0005-0000-0000-000031070000}"/>
    <cellStyle name="r_project spirit riders_Riders_6ald0101" xfId="1811" xr:uid="{00000000-0005-0000-0000-000032070000}"/>
    <cellStyle name="r_ProjectGoldfish_LBO_2.0" xfId="1812" xr:uid="{00000000-0005-0000-0000-000033070000}"/>
    <cellStyle name="r_ProjectGoldfish_LBO_2.0_060213 IFXG_v13.7_TG_PostQ1" xfId="1813" xr:uid="{00000000-0005-0000-0000-000034070000}"/>
    <cellStyle name="r_ProjectGoldfish_LBO_2.0_060213 IFXG_v13.7_TG_PostQ1_TDU12049 Industrials Automotive Trading Comp 06 Nov 2009 Set I" xfId="1814" xr:uid="{00000000-0005-0000-0000-000035070000}"/>
    <cellStyle name="r_ProjectGoldfish_LBO_2.0_Infineon_Model_Reconcile_v11.10" xfId="1815" xr:uid="{00000000-0005-0000-0000-000036070000}"/>
    <cellStyle name="r_ProjectGoldfish_LBO_2.0_Infineon_Model_Reconcile_v11.9" xfId="1816" xr:uid="{00000000-0005-0000-0000-000037070000}"/>
    <cellStyle name="r_ProjectGoldfish_LBO_2.0_Riders_6afm0092" xfId="1817" xr:uid="{00000000-0005-0000-0000-000038070000}"/>
    <cellStyle name="r_ProjectGoldfish_LBO_2.0_Riders_6ald0101" xfId="1818" xr:uid="{00000000-0005-0000-0000-000039070000}"/>
    <cellStyle name="r_Riders_6afm0092" xfId="1819" xr:uid="{00000000-0005-0000-0000-00003A070000}"/>
    <cellStyle name="r_Riders_6ald0101" xfId="1820" xr:uid="{00000000-0005-0000-0000-00003B070000}"/>
    <cellStyle name="Ratio" xfId="1821" xr:uid="{00000000-0005-0000-0000-00003C070000}"/>
    <cellStyle name="Red" xfId="1822" xr:uid="{00000000-0005-0000-0000-00003D070000}"/>
    <cellStyle name="Red Text" xfId="1823" xr:uid="{00000000-0005-0000-0000-00003E070000}"/>
    <cellStyle name="Red_TDU12049 Industrials Automotive Trading Comp 06 Nov 2009 Set I" xfId="1824" xr:uid="{00000000-0005-0000-0000-00003F070000}"/>
    <cellStyle name="Report" xfId="1825" xr:uid="{00000000-0005-0000-0000-000040070000}"/>
    <cellStyle name="Result" xfId="1826" xr:uid="{00000000-0005-0000-0000-000041070000}"/>
    <cellStyle name="Results % 3 dp" xfId="1827" xr:uid="{00000000-0005-0000-0000-000042070000}"/>
    <cellStyle name="Results 1 dp" xfId="1828" xr:uid="{00000000-0005-0000-0000-000043070000}"/>
    <cellStyle name="Results 2 dp" xfId="1829" xr:uid="{00000000-0005-0000-0000-000044070000}"/>
    <cellStyle name="Results 3 dp" xfId="1830" xr:uid="{00000000-0005-0000-0000-000045070000}"/>
    <cellStyle name="Reuters Cells" xfId="1831" xr:uid="{00000000-0005-0000-0000-000046070000}"/>
    <cellStyle name="Right" xfId="1832" xr:uid="{00000000-0005-0000-0000-000047070000}"/>
    <cellStyle name="rod" xfId="1833" xr:uid="{00000000-0005-0000-0000-000048070000}"/>
    <cellStyle name="Row and Column Total" xfId="1834" xr:uid="{00000000-0005-0000-0000-000049070000}"/>
    <cellStyle name="Row Heading" xfId="1835" xr:uid="{00000000-0005-0000-0000-00004A070000}"/>
    <cellStyle name="Row Heading (No Wrap)" xfId="1836" xr:uid="{00000000-0005-0000-0000-00004B070000}"/>
    <cellStyle name="Row Heading_Cable value" xfId="1837" xr:uid="{00000000-0005-0000-0000-00004C070000}"/>
    <cellStyle name="Row Total" xfId="1838" xr:uid="{00000000-0005-0000-0000-00004D070000}"/>
    <cellStyle name="s" xfId="1839" xr:uid="{00000000-0005-0000-0000-00004E070000}"/>
    <cellStyle name="S%" xfId="1840" xr:uid="{00000000-0005-0000-0000-00004F070000}"/>
    <cellStyle name="s_TDI3449 Healthcare Comps 070420 value pasted" xfId="1841" xr:uid="{00000000-0005-0000-0000-000050070000}"/>
    <cellStyle name="s_TDI3866 Food CLH Comps Food Mfg 070702 value pasted" xfId="1842" xr:uid="{00000000-0005-0000-0000-000051070000}"/>
    <cellStyle name="s_TDI3866 Food CLH Comps Food Mfg 070702 vinay" xfId="1843" xr:uid="{00000000-0005-0000-0000-000052070000}"/>
    <cellStyle name="SAPBEXaggItemX" xfId="1844" xr:uid="{00000000-0005-0000-0000-000053070000}"/>
    <cellStyle name="SAPBEXchaText" xfId="1845" xr:uid="{00000000-0005-0000-0000-000054070000}"/>
    <cellStyle name="SAPBEXfilterDrill" xfId="1846" xr:uid="{00000000-0005-0000-0000-000055070000}"/>
    <cellStyle name="SAPBEXformats" xfId="1847" xr:uid="{00000000-0005-0000-0000-000056070000}"/>
    <cellStyle name="SAPBEXheaderItem" xfId="1848" xr:uid="{00000000-0005-0000-0000-000057070000}"/>
    <cellStyle name="SAPBEXheaderText" xfId="1849" xr:uid="{00000000-0005-0000-0000-000058070000}"/>
    <cellStyle name="SAPBEXHLevel0" xfId="1850" xr:uid="{00000000-0005-0000-0000-000059070000}"/>
    <cellStyle name="SAPBEXHLevel1" xfId="1851" xr:uid="{00000000-0005-0000-0000-00005A070000}"/>
    <cellStyle name="SAPBEXHLevel2" xfId="1852" xr:uid="{00000000-0005-0000-0000-00005B070000}"/>
    <cellStyle name="SAPBEXstdData" xfId="1853" xr:uid="{00000000-0005-0000-0000-00005C070000}"/>
    <cellStyle name="SAPBEXstdItemX" xfId="1854" xr:uid="{00000000-0005-0000-0000-00005D070000}"/>
    <cellStyle name="SAPError" xfId="1855" xr:uid="{00000000-0005-0000-0000-00005E070000}"/>
    <cellStyle name="SAPKey" xfId="1856" xr:uid="{00000000-0005-0000-0000-00005F070000}"/>
    <cellStyle name="SAPLocked" xfId="1857" xr:uid="{00000000-0005-0000-0000-000060070000}"/>
    <cellStyle name="SAPOutput" xfId="1858" xr:uid="{00000000-0005-0000-0000-000061070000}"/>
    <cellStyle name="SAPSpace" xfId="1859" xr:uid="{00000000-0005-0000-0000-000062070000}"/>
    <cellStyle name="SAPText" xfId="1860" xr:uid="{00000000-0005-0000-0000-000063070000}"/>
    <cellStyle name="SAPUnLocked" xfId="1861" xr:uid="{00000000-0005-0000-0000-000064070000}"/>
    <cellStyle name="SB_Normal" xfId="1862" xr:uid="{00000000-0005-0000-0000-000065070000}"/>
    <cellStyle name="SComment" xfId="1863" xr:uid="{00000000-0005-0000-0000-000066070000}"/>
    <cellStyle name="ScotchRule" xfId="1864" xr:uid="{00000000-0005-0000-0000-000067070000}"/>
    <cellStyle name="ScripFactor" xfId="1865" xr:uid="{00000000-0005-0000-0000-000068070000}"/>
    <cellStyle name="Section SUB-SUBHeading" xfId="1866" xr:uid="{00000000-0005-0000-0000-000069070000}"/>
    <cellStyle name="Section Title" xfId="1867" xr:uid="{00000000-0005-0000-0000-00006A070000}"/>
    <cellStyle name="SectionHeading" xfId="1868" xr:uid="{00000000-0005-0000-0000-00006B070000}"/>
    <cellStyle name="SFig" xfId="1869" xr:uid="{00000000-0005-0000-0000-00006C070000}"/>
    <cellStyle name="Sg%" xfId="1870" xr:uid="{00000000-0005-0000-0000-00006D070000}"/>
    <cellStyle name="shade_off" xfId="1871" xr:uid="{00000000-0005-0000-0000-00006E070000}"/>
    <cellStyle name="Shaded" xfId="1872" xr:uid="{00000000-0005-0000-0000-00006F070000}"/>
    <cellStyle name="ShadedCells_Database" xfId="1873" xr:uid="{00000000-0005-0000-0000-000070070000}"/>
    <cellStyle name="share_price" xfId="1874" xr:uid="{00000000-0005-0000-0000-000071070000}"/>
    <cellStyle name="Shares" xfId="1875" xr:uid="{00000000-0005-0000-0000-000072070000}"/>
    <cellStyle name="Sheet Heading" xfId="1876" xr:uid="{00000000-0005-0000-0000-000073070000}"/>
    <cellStyle name="SheetSubtitle1" xfId="1877" xr:uid="{00000000-0005-0000-0000-000074070000}"/>
    <cellStyle name="SheetSubtitle2" xfId="1878" xr:uid="{00000000-0005-0000-0000-000075070000}"/>
    <cellStyle name="SheetSubtitle3" xfId="1879" xr:uid="{00000000-0005-0000-0000-000076070000}"/>
    <cellStyle name="SheetSubtitle3a" xfId="1880" xr:uid="{00000000-0005-0000-0000-000077070000}"/>
    <cellStyle name="SheetSubtitle4" xfId="1881" xr:uid="{00000000-0005-0000-0000-000078070000}"/>
    <cellStyle name="SheetSubtitle4a" xfId="1882" xr:uid="{00000000-0005-0000-0000-000079070000}"/>
    <cellStyle name="SheetSubtitle5" xfId="1883" xr:uid="{00000000-0005-0000-0000-00007A070000}"/>
    <cellStyle name="SI%" xfId="1884" xr:uid="{00000000-0005-0000-0000-00007B070000}"/>
    <cellStyle name="Single Accounting" xfId="1885" xr:uid="{00000000-0005-0000-0000-00007C070000}"/>
    <cellStyle name="Small Number" xfId="1886" xr:uid="{00000000-0005-0000-0000-00007D070000}"/>
    <cellStyle name="Small Page Heading" xfId="1887" xr:uid="{00000000-0005-0000-0000-00007E070000}"/>
    <cellStyle name="Small Percentage" xfId="1888" xr:uid="{00000000-0005-0000-0000-00007F070000}"/>
    <cellStyle name="Sname" xfId="1889" xr:uid="{00000000-0005-0000-0000-000080070000}"/>
    <cellStyle name="Source" xfId="1890" xr:uid="{00000000-0005-0000-0000-000081070000}"/>
    <cellStyle name="Sous-Titre" xfId="1891" xr:uid="{00000000-0005-0000-0000-000082070000}"/>
    <cellStyle name="SPerc" xfId="1892" xr:uid="{00000000-0005-0000-0000-000083070000}"/>
    <cellStyle name="SPOl" xfId="1893" xr:uid="{00000000-0005-0000-0000-000084070000}"/>
    <cellStyle name="Standaard_Alcar Outputs" xfId="1894" xr:uid="{00000000-0005-0000-0000-000085070000}"/>
    <cellStyle name="STANDARD" xfId="1895" xr:uid="{00000000-0005-0000-0000-000086070000}"/>
    <cellStyle name="Stitle" xfId="1896" xr:uid="{00000000-0005-0000-0000-000087070000}"/>
    <cellStyle name="Ston" xfId="1897" xr:uid="{00000000-0005-0000-0000-000088070000}"/>
    <cellStyle name="Style 1" xfId="1898" xr:uid="{00000000-0005-0000-0000-000089070000}"/>
    <cellStyle name="Style 2" xfId="1899" xr:uid="{00000000-0005-0000-0000-00008A070000}"/>
    <cellStyle name="Style 21" xfId="1900" xr:uid="{00000000-0005-0000-0000-00008B070000}"/>
    <cellStyle name="Style 22" xfId="1901" xr:uid="{00000000-0005-0000-0000-00008C070000}"/>
    <cellStyle name="Style 23" xfId="1902" xr:uid="{00000000-0005-0000-0000-00008D070000}"/>
    <cellStyle name="Style 24" xfId="1903" xr:uid="{00000000-0005-0000-0000-00008E070000}"/>
    <cellStyle name="Style 25" xfId="1904" xr:uid="{00000000-0005-0000-0000-00008F070000}"/>
    <cellStyle name="Style 26" xfId="1905" xr:uid="{00000000-0005-0000-0000-000090070000}"/>
    <cellStyle name="Style 27" xfId="1906" xr:uid="{00000000-0005-0000-0000-000091070000}"/>
    <cellStyle name="Style 28" xfId="1907" xr:uid="{00000000-0005-0000-0000-000092070000}"/>
    <cellStyle name="Style 29" xfId="1908" xr:uid="{00000000-0005-0000-0000-000093070000}"/>
    <cellStyle name="Style 3" xfId="1909" xr:uid="{00000000-0005-0000-0000-000094070000}"/>
    <cellStyle name="Style 30" xfId="1910" xr:uid="{00000000-0005-0000-0000-000095070000}"/>
    <cellStyle name="Style 31" xfId="1911" xr:uid="{00000000-0005-0000-0000-000096070000}"/>
    <cellStyle name="Style 32" xfId="1912" xr:uid="{00000000-0005-0000-0000-000097070000}"/>
    <cellStyle name="Style 33" xfId="1913" xr:uid="{00000000-0005-0000-0000-000098070000}"/>
    <cellStyle name="Style 34" xfId="1914" xr:uid="{00000000-0005-0000-0000-000099070000}"/>
    <cellStyle name="Style 35" xfId="1915" xr:uid="{00000000-0005-0000-0000-00009A070000}"/>
    <cellStyle name="Style 36" xfId="1916" xr:uid="{00000000-0005-0000-0000-00009B070000}"/>
    <cellStyle name="Style 37" xfId="1917" xr:uid="{00000000-0005-0000-0000-00009C070000}"/>
    <cellStyle name="Style 38" xfId="1918" xr:uid="{00000000-0005-0000-0000-00009D070000}"/>
    <cellStyle name="Style 39" xfId="1919" xr:uid="{00000000-0005-0000-0000-00009E070000}"/>
    <cellStyle name="Style 4" xfId="1920" xr:uid="{00000000-0005-0000-0000-00009F070000}"/>
    <cellStyle name="Style 40" xfId="1921" xr:uid="{00000000-0005-0000-0000-0000A0070000}"/>
    <cellStyle name="Style 41" xfId="1922" xr:uid="{00000000-0005-0000-0000-0000A1070000}"/>
    <cellStyle name="Style 42" xfId="1923" xr:uid="{00000000-0005-0000-0000-0000A2070000}"/>
    <cellStyle name="Style 43" xfId="1924" xr:uid="{00000000-0005-0000-0000-0000A3070000}"/>
    <cellStyle name="Style 44" xfId="1925" xr:uid="{00000000-0005-0000-0000-0000A4070000}"/>
    <cellStyle name="Style 45" xfId="1926" xr:uid="{00000000-0005-0000-0000-0000A5070000}"/>
    <cellStyle name="Style 46" xfId="1927" xr:uid="{00000000-0005-0000-0000-0000A6070000}"/>
    <cellStyle name="Style 47" xfId="1928" xr:uid="{00000000-0005-0000-0000-0000A7070000}"/>
    <cellStyle name="Style 48" xfId="1929" xr:uid="{00000000-0005-0000-0000-0000A8070000}"/>
    <cellStyle name="Style 49" xfId="1930" xr:uid="{00000000-0005-0000-0000-0000A9070000}"/>
    <cellStyle name="Style 5" xfId="1931" xr:uid="{00000000-0005-0000-0000-0000AA070000}"/>
    <cellStyle name="Style 50" xfId="1932" xr:uid="{00000000-0005-0000-0000-0000AB070000}"/>
    <cellStyle name="Style 51" xfId="1933" xr:uid="{00000000-0005-0000-0000-0000AC070000}"/>
    <cellStyle name="Style 52" xfId="1934" xr:uid="{00000000-0005-0000-0000-0000AD070000}"/>
    <cellStyle name="Style 56" xfId="1935" xr:uid="{00000000-0005-0000-0000-0000AE070000}"/>
    <cellStyle name="Style 58" xfId="1936" xr:uid="{00000000-0005-0000-0000-0000AF070000}"/>
    <cellStyle name="Style 6" xfId="1937" xr:uid="{00000000-0005-0000-0000-0000B0070000}"/>
    <cellStyle name="Style 60" xfId="1938" xr:uid="{00000000-0005-0000-0000-0000B1070000}"/>
    <cellStyle name="Style 62" xfId="1939" xr:uid="{00000000-0005-0000-0000-0000B2070000}"/>
    <cellStyle name="Style 63" xfId="1940" xr:uid="{00000000-0005-0000-0000-0000B3070000}"/>
    <cellStyle name="Style 64" xfId="1941" xr:uid="{00000000-0005-0000-0000-0000B4070000}"/>
    <cellStyle name="Style 65" xfId="1942" xr:uid="{00000000-0005-0000-0000-0000B5070000}"/>
    <cellStyle name="Style 66" xfId="1943" xr:uid="{00000000-0005-0000-0000-0000B6070000}"/>
    <cellStyle name="Style 67" xfId="1944" xr:uid="{00000000-0005-0000-0000-0000B7070000}"/>
    <cellStyle name="Style 68" xfId="1945" xr:uid="{00000000-0005-0000-0000-0000B8070000}"/>
    <cellStyle name="Style 69" xfId="1946" xr:uid="{00000000-0005-0000-0000-0000B9070000}"/>
    <cellStyle name="Style 7" xfId="1947" xr:uid="{00000000-0005-0000-0000-0000BA070000}"/>
    <cellStyle name="Style 70" xfId="1948" xr:uid="{00000000-0005-0000-0000-0000BB070000}"/>
    <cellStyle name="Style 71" xfId="1949" xr:uid="{00000000-0005-0000-0000-0000BC070000}"/>
    <cellStyle name="Style 72" xfId="1950" xr:uid="{00000000-0005-0000-0000-0000BD070000}"/>
    <cellStyle name="Style 73" xfId="1951" xr:uid="{00000000-0005-0000-0000-0000BE070000}"/>
    <cellStyle name="Style 74" xfId="1952" xr:uid="{00000000-0005-0000-0000-0000BF070000}"/>
    <cellStyle name="Style D green" xfId="1953" xr:uid="{00000000-0005-0000-0000-0000C0070000}"/>
    <cellStyle name="Style E" xfId="1954" xr:uid="{00000000-0005-0000-0000-0000C1070000}"/>
    <cellStyle name="Style H" xfId="1955" xr:uid="{00000000-0005-0000-0000-0000C2070000}"/>
    <cellStyle name="style1" xfId="1956" xr:uid="{00000000-0005-0000-0000-0000C3070000}"/>
    <cellStyle name="style2" xfId="1957" xr:uid="{00000000-0005-0000-0000-0000C4070000}"/>
    <cellStyle name="Style3" xfId="1958" xr:uid="{00000000-0005-0000-0000-0000C5070000}"/>
    <cellStyle name="SUB HEADING" xfId="1959" xr:uid="{00000000-0005-0000-0000-0000C6070000}"/>
    <cellStyle name="Sub total" xfId="1960" xr:uid="{00000000-0005-0000-0000-0000C7070000}"/>
    <cellStyle name="Subtitle" xfId="1961" xr:uid="{00000000-0005-0000-0000-0000C8070000}"/>
    <cellStyle name="subtotal" xfId="1962" xr:uid="{00000000-0005-0000-0000-0000C9070000}"/>
    <cellStyle name="subtotals" xfId="1963" xr:uid="{00000000-0005-0000-0000-0000CA070000}"/>
    <cellStyle name="Sum" xfId="1964" xr:uid="{00000000-0005-0000-0000-0000CB070000}"/>
    <cellStyle name="Summary" xfId="1965" xr:uid="{00000000-0005-0000-0000-0000CC070000}"/>
    <cellStyle name="Sx" xfId="1966" xr:uid="{00000000-0005-0000-0000-0000CD070000}"/>
    <cellStyle name="SymbolBlue" xfId="1967" xr:uid="{00000000-0005-0000-0000-0000CE070000}"/>
    <cellStyle name="t" xfId="1968" xr:uid="{00000000-0005-0000-0000-0000CF070000}"/>
    <cellStyle name="t_060213 IFXG_v13.7_TG_PostQ1" xfId="1969" xr:uid="{00000000-0005-0000-0000-0000D0070000}"/>
    <cellStyle name="t_060213 IFXG_v13.7_TG_PostQ1_TDU12049 Industrials Automotive Trading Comp 06 Nov 2009 Set I" xfId="1970" xr:uid="{00000000-0005-0000-0000-0000D1070000}"/>
    <cellStyle name="t_Excel backup" xfId="1971" xr:uid="{00000000-0005-0000-0000-0000D2070000}"/>
    <cellStyle name="t_Imagine Model 040911_7" xfId="1972" xr:uid="{00000000-0005-0000-0000-0000D3070000}"/>
    <cellStyle name="t_Infineon_Model_Reconcile_v11.10" xfId="1973" xr:uid="{00000000-0005-0000-0000-0000D4070000}"/>
    <cellStyle name="t_Infineon_Model_Reconcile_v11.9" xfId="1974" xr:uid="{00000000-0005-0000-0000-0000D5070000}"/>
    <cellStyle name="t_Project Highland Merger Model_LRP_17" xfId="1975" xr:uid="{00000000-0005-0000-0000-0000D6070000}"/>
    <cellStyle name="t_project spirit riders" xfId="1976" xr:uid="{00000000-0005-0000-0000-0000D7070000}"/>
    <cellStyle name="t_Riders_6afm0092" xfId="1977" xr:uid="{00000000-0005-0000-0000-0000D8070000}"/>
    <cellStyle name="t_Riders_6ald0101" xfId="1978" xr:uid="{00000000-0005-0000-0000-0000D9070000}"/>
    <cellStyle name="Tab" xfId="1979" xr:uid="{00000000-0005-0000-0000-0000DA070000}"/>
    <cellStyle name="Table" xfId="1980" xr:uid="{00000000-0005-0000-0000-0000DB070000}"/>
    <cellStyle name="Table Col Head" xfId="1981" xr:uid="{00000000-0005-0000-0000-0000DC070000}"/>
    <cellStyle name="Table end" xfId="1982" xr:uid="{00000000-0005-0000-0000-0000DD070000}"/>
    <cellStyle name="Table Head" xfId="1983" xr:uid="{00000000-0005-0000-0000-0000DE070000}"/>
    <cellStyle name="Table Head Aligned" xfId="1984" xr:uid="{00000000-0005-0000-0000-0000DF070000}"/>
    <cellStyle name="Table Head Blue" xfId="1985" xr:uid="{00000000-0005-0000-0000-0000E0070000}"/>
    <cellStyle name="Table Head Green" xfId="1986" xr:uid="{00000000-0005-0000-0000-0000E1070000}"/>
    <cellStyle name="Table Head_A and M projections_revised_07.01.23" xfId="1987" xr:uid="{00000000-0005-0000-0000-0000E2070000}"/>
    <cellStyle name="Table Heading" xfId="1988" xr:uid="{00000000-0005-0000-0000-0000E3070000}"/>
    <cellStyle name="Table Sub Head" xfId="1989" xr:uid="{00000000-0005-0000-0000-0000E4070000}"/>
    <cellStyle name="Table Sub Heading" xfId="1990" xr:uid="{00000000-0005-0000-0000-0000E5070000}"/>
    <cellStyle name="table text bold" xfId="1991" xr:uid="{00000000-0005-0000-0000-0000E6070000}"/>
    <cellStyle name="table text bold green" xfId="1992" xr:uid="{00000000-0005-0000-0000-0000E7070000}"/>
    <cellStyle name="table text light" xfId="1993" xr:uid="{00000000-0005-0000-0000-0000E8070000}"/>
    <cellStyle name="Table Title" xfId="1994" xr:uid="{00000000-0005-0000-0000-0000E9070000}"/>
    <cellStyle name="Table Units" xfId="1995" xr:uid="{00000000-0005-0000-0000-0000EA070000}"/>
    <cellStyle name="Table-#" xfId="1996" xr:uid="{00000000-0005-0000-0000-0000EB070000}"/>
    <cellStyle name="Table_~1360950" xfId="1997" xr:uid="{00000000-0005-0000-0000-0000EC070000}"/>
    <cellStyle name="TableBase" xfId="1998" xr:uid="{00000000-0005-0000-0000-0000ED070000}"/>
    <cellStyle name="TableBody" xfId="1999" xr:uid="{00000000-0005-0000-0000-0000EE070000}"/>
    <cellStyle name="TableColHeads" xfId="2000" xr:uid="{00000000-0005-0000-0000-0000EF070000}"/>
    <cellStyle name="Table-Footnotes" xfId="2001" xr:uid="{00000000-0005-0000-0000-0000F0070000}"/>
    <cellStyle name="TableHead" xfId="2002" xr:uid="{00000000-0005-0000-0000-0000F1070000}"/>
    <cellStyle name="Table-Head-Bottom" xfId="2003" xr:uid="{00000000-0005-0000-0000-0000F2070000}"/>
    <cellStyle name="TableHeadings" xfId="2004" xr:uid="{00000000-0005-0000-0000-0000F3070000}"/>
    <cellStyle name="Table-Headings" xfId="2005" xr:uid="{00000000-0005-0000-0000-0000F4070000}"/>
    <cellStyle name="TableHeadLeft" xfId="2006" xr:uid="{00000000-0005-0000-0000-0000F5070000}"/>
    <cellStyle name="Table-Head-Title" xfId="2007" xr:uid="{00000000-0005-0000-0000-0000F6070000}"/>
    <cellStyle name="TableItal" xfId="2008" xr:uid="{00000000-0005-0000-0000-0000F7070000}"/>
    <cellStyle name="TableName" xfId="2009" xr:uid="{00000000-0005-0000-0000-0000F8070000}"/>
    <cellStyle name="TableNumber" xfId="2010" xr:uid="{00000000-0005-0000-0000-0000F9070000}"/>
    <cellStyle name="Table-Titles" xfId="2011" xr:uid="{00000000-0005-0000-0000-0000FA070000}"/>
    <cellStyle name="-Têtes de colonnes" xfId="2012" xr:uid="{00000000-0005-0000-0000-0000FB070000}"/>
    <cellStyle name="Text" xfId="2013" xr:uid="{00000000-0005-0000-0000-0000FC070000}"/>
    <cellStyle name="Text Indent A" xfId="2014" xr:uid="{00000000-0005-0000-0000-0000FD070000}"/>
    <cellStyle name="Text Indent B" xfId="2015" xr:uid="{00000000-0005-0000-0000-0000FE070000}"/>
    <cellStyle name="Text Indent C" xfId="2016" xr:uid="{00000000-0005-0000-0000-0000FF070000}"/>
    <cellStyle name="Text_~1360950" xfId="2017" xr:uid="{00000000-0005-0000-0000-000000080000}"/>
    <cellStyle name="text2" xfId="2018" xr:uid="{00000000-0005-0000-0000-000001080000}"/>
    <cellStyle name="threedecplace" xfId="2019" xr:uid="{00000000-0005-0000-0000-000002080000}"/>
    <cellStyle name="Time" xfId="2020" xr:uid="{00000000-0005-0000-0000-000003080000}"/>
    <cellStyle name="Time Series" xfId="2021" xr:uid="{00000000-0005-0000-0000-000004080000}"/>
    <cellStyle name="Times" xfId="2022" xr:uid="{00000000-0005-0000-0000-000005080000}"/>
    <cellStyle name="Times 10" xfId="2023" xr:uid="{00000000-0005-0000-0000-000006080000}"/>
    <cellStyle name="Times 12" xfId="2024" xr:uid="{00000000-0005-0000-0000-000007080000}"/>
    <cellStyle name="Times_A and M projections_revised_07.01.23" xfId="2025" xr:uid="{00000000-0005-0000-0000-000008080000}"/>
    <cellStyle name="Title - PROJECT" xfId="2026" xr:uid="{00000000-0005-0000-0000-000009080000}"/>
    <cellStyle name="Title - Underline" xfId="2027" xr:uid="{00000000-0005-0000-0000-00000A080000}"/>
    <cellStyle name="Title Heading" xfId="2028" xr:uid="{00000000-0005-0000-0000-00000B080000}"/>
    <cellStyle name="title1" xfId="2029" xr:uid="{00000000-0005-0000-0000-00000C080000}"/>
    <cellStyle name="Title10" xfId="2030" xr:uid="{00000000-0005-0000-0000-00000D080000}"/>
    <cellStyle name="title2" xfId="2031" xr:uid="{00000000-0005-0000-0000-00000E080000}"/>
    <cellStyle name="Title8" xfId="2032" xr:uid="{00000000-0005-0000-0000-00000F080000}"/>
    <cellStyle name="Title8Left" xfId="2033" xr:uid="{00000000-0005-0000-0000-000010080000}"/>
    <cellStyle name="TitleCenter" xfId="2034" xr:uid="{00000000-0005-0000-0000-000011080000}"/>
    <cellStyle name="TitleFull" xfId="2035" xr:uid="{00000000-0005-0000-0000-000012080000}"/>
    <cellStyle name="TitleII" xfId="2036" xr:uid="{00000000-0005-0000-0000-000013080000}"/>
    <cellStyle name="Titles" xfId="2037" xr:uid="{00000000-0005-0000-0000-000014080000}"/>
    <cellStyle name="Titles - Col. Headings" xfId="2038" xr:uid="{00000000-0005-0000-0000-000015080000}"/>
    <cellStyle name="Titles - Other" xfId="2039" xr:uid="{00000000-0005-0000-0000-000016080000}"/>
    <cellStyle name="Titles_~1360950" xfId="2040" xr:uid="{00000000-0005-0000-0000-000017080000}"/>
    <cellStyle name="Titre" xfId="2041" xr:uid="{00000000-0005-0000-0000-000018080000}"/>
    <cellStyle name="Titre 1" xfId="2042" xr:uid="{00000000-0005-0000-0000-000019080000}"/>
    <cellStyle name="titre_col" xfId="2043" xr:uid="{00000000-0005-0000-0000-00001A080000}"/>
    <cellStyle name="tj" xfId="2044" xr:uid="{00000000-0005-0000-0000-00001B080000}"/>
    <cellStyle name="TOGGLEOFF" xfId="2045" xr:uid="{00000000-0005-0000-0000-00001C080000}"/>
    <cellStyle name="TOGGLEON" xfId="2046" xr:uid="{00000000-0005-0000-0000-00001D080000}"/>
    <cellStyle name="Tons" xfId="2047" xr:uid="{00000000-0005-0000-0000-00001E080000}"/>
    <cellStyle name="Top Row" xfId="2048" xr:uid="{00000000-0005-0000-0000-00001F080000}"/>
    <cellStyle name="Top Title" xfId="2049" xr:uid="{00000000-0005-0000-0000-000020080000}"/>
    <cellStyle name="TopGrey" xfId="2050" xr:uid="{00000000-0005-0000-0000-000021080000}"/>
    <cellStyle name="topline" xfId="2051" xr:uid="{00000000-0005-0000-0000-000022080000}"/>
    <cellStyle name="Total Row" xfId="2052" xr:uid="{00000000-0005-0000-0000-000023080000}"/>
    <cellStyle name="Totals" xfId="2053" xr:uid="{00000000-0005-0000-0000-000024080000}"/>
    <cellStyle name="-Trait bleu Bas" xfId="2054" xr:uid="{00000000-0005-0000-0000-000025080000}"/>
    <cellStyle name="TransVal" xfId="2055" xr:uid="{00000000-0005-0000-0000-000026080000}"/>
    <cellStyle name="Tusental (0)_Delår" xfId="2056" xr:uid="{00000000-0005-0000-0000-000027080000}"/>
    <cellStyle name="Tusental_Delår" xfId="2057" xr:uid="{00000000-0005-0000-0000-000028080000}"/>
    <cellStyle name="twodecplace" xfId="2058" xr:uid="{00000000-0005-0000-0000-000029080000}"/>
    <cellStyle name="ùárky [0]_pldt" xfId="2059" xr:uid="{00000000-0005-0000-0000-00002A080000}"/>
    <cellStyle name="ùárky_pldt" xfId="2060" xr:uid="{00000000-0005-0000-0000-00002B080000}"/>
    <cellStyle name="ubordinated Debt" xfId="2061" xr:uid="{00000000-0005-0000-0000-00002C080000}"/>
    <cellStyle name="ùiarky [0]_PLDT" xfId="2062" xr:uid="{00000000-0005-0000-0000-00002D080000}"/>
    <cellStyle name="ùiarky_PLDT" xfId="2063" xr:uid="{00000000-0005-0000-0000-00002E080000}"/>
    <cellStyle name="Undefiniert" xfId="2064" xr:uid="{00000000-0005-0000-0000-00002F080000}"/>
    <cellStyle name="under" xfId="2065" xr:uid="{00000000-0005-0000-0000-000030080000}"/>
    <cellStyle name="Underline" xfId="2066" xr:uid="{00000000-0005-0000-0000-000031080000}"/>
    <cellStyle name="UnProtectedCalc" xfId="2067" xr:uid="{00000000-0005-0000-0000-000032080000}"/>
    <cellStyle name="Unsure" xfId="2068" xr:uid="{00000000-0005-0000-0000-000033080000}"/>
    <cellStyle name="Update Data" xfId="2069" xr:uid="{00000000-0005-0000-0000-000034080000}"/>
    <cellStyle name="URUNKODU" xfId="2070" xr:uid="{00000000-0005-0000-0000-000035080000}"/>
    <cellStyle name="User_Defined_A" xfId="2071" xr:uid="{00000000-0005-0000-0000-000036080000}"/>
    <cellStyle name="Valuta ⎨0)_Delår" xfId="2074" xr:uid="{00000000-0005-0000-0000-000037080000}"/>
    <cellStyle name="Valuta (0)_~0010575" xfId="2072" xr:uid="{00000000-0005-0000-0000-000038080000}"/>
    <cellStyle name="Valuta [0]_Alcar Outputs" xfId="2073" xr:uid="{00000000-0005-0000-0000-000039080000}"/>
    <cellStyle name="Valuta_~0010575" xfId="2075" xr:uid="{00000000-0005-0000-0000-00003A080000}"/>
    <cellStyle name="Virgül [0]_AMOR2001" xfId="2076" xr:uid="{00000000-0005-0000-0000-00003B080000}"/>
    <cellStyle name="Virgül_ABD" xfId="2077" xr:uid="{00000000-0005-0000-0000-00003C080000}"/>
    <cellStyle name="Vpershare" xfId="2078" xr:uid="{00000000-0005-0000-0000-00003D080000}"/>
    <cellStyle name="Vstandard" xfId="2079" xr:uid="{00000000-0005-0000-0000-00003E080000}"/>
    <cellStyle name="Währung [0]_AfA" xfId="2080" xr:uid="{00000000-0005-0000-0000-00003F080000}"/>
    <cellStyle name="Währung_AfA" xfId="2081" xr:uid="{00000000-0005-0000-0000-000040080000}"/>
    <cellStyle name="Walutowy [0]_98-97.xls Wykres 1" xfId="2082" xr:uid="{00000000-0005-0000-0000-000041080000}"/>
    <cellStyle name="Walutowy_98-97.xls Wykres 1" xfId="2083" xr:uid="{00000000-0005-0000-0000-000042080000}"/>
    <cellStyle name="WHead - Style2" xfId="2084" xr:uid="{00000000-0005-0000-0000-000043080000}"/>
    <cellStyle name="White line Blue back" xfId="2085" xr:uid="{00000000-0005-0000-0000-000044080000}"/>
    <cellStyle name="WhitePattern" xfId="2086" xr:uid="{00000000-0005-0000-0000-000045080000}"/>
    <cellStyle name="WhitePattern1" xfId="2087" xr:uid="{00000000-0005-0000-0000-000046080000}"/>
    <cellStyle name="WhiteText" xfId="2088" xr:uid="{00000000-0005-0000-0000-000047080000}"/>
    <cellStyle name="WholeNumber" xfId="2089" xr:uid="{00000000-0005-0000-0000-000048080000}"/>
    <cellStyle name="wild guess" xfId="2090" xr:uid="{00000000-0005-0000-0000-000049080000}"/>
    <cellStyle name="Wildguess" xfId="2091" xr:uid="{00000000-0005-0000-0000-00004A080000}"/>
    <cellStyle name="WingdingsBlack" xfId="2092" xr:uid="{00000000-0005-0000-0000-00004B080000}"/>
    <cellStyle name="WingdingsRed" xfId="2093" xr:uid="{00000000-0005-0000-0000-00004C080000}"/>
    <cellStyle name="WingdingsWhite" xfId="2094" xr:uid="{00000000-0005-0000-0000-00004D080000}"/>
    <cellStyle name="WP" xfId="2095" xr:uid="{00000000-0005-0000-0000-00004E080000}"/>
    <cellStyle name="WP Header" xfId="2096" xr:uid="{00000000-0005-0000-0000-00004F080000}"/>
    <cellStyle name="WP_TDU12049 Industrials Automotive Trading Comp 06 Nov 2009 Set I" xfId="2097" xr:uid="{00000000-0005-0000-0000-000050080000}"/>
    <cellStyle name="x" xfId="2098" xr:uid="{00000000-0005-0000-0000-000051080000}"/>
    <cellStyle name="x Men" xfId="2099" xr:uid="{00000000-0005-0000-0000-000052080000}"/>
    <cellStyle name="x_060213 IFXG_v13.7_TG_PostQ1" xfId="2100" xr:uid="{00000000-0005-0000-0000-000053080000}"/>
    <cellStyle name="x_060213 IFXG_v13.7_TG_PostQ1_TDU12049 Industrials Automotive Trading Comp 06 Nov 2009 Set I" xfId="2101" xr:uid="{00000000-0005-0000-0000-000054080000}"/>
    <cellStyle name="x_Infineon_Model_Reconcile_v11.10" xfId="2102" xr:uid="{00000000-0005-0000-0000-000055080000}"/>
    <cellStyle name="x_Infineon_Model_Reconcile_v11.9" xfId="2103" xr:uid="{00000000-0005-0000-0000-000056080000}"/>
    <cellStyle name="x_Riders_6afm0092" xfId="2104" xr:uid="{00000000-0005-0000-0000-000057080000}"/>
    <cellStyle name="x_Riders_6ald0101" xfId="2105" xr:uid="{00000000-0005-0000-0000-000058080000}"/>
    <cellStyle name="xstyle" xfId="2106" xr:uid="{00000000-0005-0000-0000-000059080000}"/>
    <cellStyle name="YE" xfId="2107" xr:uid="{00000000-0005-0000-0000-00005A080000}"/>
    <cellStyle name="Year" xfId="2108" xr:uid="{00000000-0005-0000-0000-00005B080000}"/>
    <cellStyle name="Year Estimate" xfId="2109" xr:uid="{00000000-0005-0000-0000-00005C080000}"/>
    <cellStyle name="Year, Actual" xfId="2110" xr:uid="{00000000-0005-0000-0000-00005D080000}"/>
    <cellStyle name="Year, Expected" xfId="2111" xr:uid="{00000000-0005-0000-0000-00005E080000}"/>
    <cellStyle name="Year_~1360950" xfId="2112" xr:uid="{00000000-0005-0000-0000-00005F080000}"/>
    <cellStyle name="yellow" xfId="2113" xr:uid="{00000000-0005-0000-0000-000060080000}"/>
    <cellStyle name="Yen" xfId="2114" xr:uid="{00000000-0005-0000-0000-000061080000}"/>
    <cellStyle name="Yield" xfId="2115" xr:uid="{00000000-0005-0000-0000-000062080000}"/>
    <cellStyle name="標準_6981村田" xfId="2116" xr:uid="{00000000-0005-0000-0000-000063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49696"/>
      <rgbColor rgb="00A3B0B8"/>
      <rgbColor rgb="00FFDC9B"/>
      <rgbColor rgb="00AF232D"/>
      <rgbColor rgb="00B9CDA5"/>
      <rgbColor rgb="00C2CBD0"/>
      <rgbColor rgb="00C8F0F0"/>
      <rgbColor rgb="000A419B"/>
      <rgbColor rgb="00FFAF19"/>
      <rgbColor rgb="00CDCDCD"/>
      <rgbColor rgb="00508728"/>
      <rgbColor rgb="009BD7EB"/>
      <rgbColor rgb="00009B9B"/>
      <rgbColor rgb="00AAAAAA"/>
      <rgbColor rgb="00E1E1E1"/>
      <rgbColor rgb="000F2FB5"/>
      <rgbColor rgb="00FF7319"/>
      <rgbColor rgb="00508728"/>
      <rgbColor rgb="00FFAF19"/>
      <rgbColor rgb="00009B9B"/>
      <rgbColor rgb="00AF232D"/>
      <rgbColor rgb="00009BCD"/>
      <rgbColor rgb="00878787"/>
      <rgbColor rgb="00C3D7F0"/>
      <rgbColor rgb="00FFC39B"/>
      <rgbColor rgb="00B9CDA5"/>
      <rgbColor rgb="00FFDC9B"/>
      <rgbColor rgb="00C8F0F0"/>
      <rgbColor rgb="00E1A5AA"/>
      <rgbColor rgb="00D2EBFA"/>
      <rgbColor rgb="00CDCDCD"/>
      <rgbColor rgb="00E1A5AA"/>
      <rgbColor rgb="00E6FAFA"/>
      <rgbColor rgb="00FFEBC8"/>
      <rgbColor rgb="00E1EBD7"/>
      <rgbColor rgb="00EBC8CD"/>
      <rgbColor rgb="00E0E5E7"/>
      <rgbColor rgb="00EBF0FF"/>
      <rgbColor rgb="00FFDCC8"/>
      <rgbColor rgb="00C86469"/>
      <rgbColor rgb="009BD7D7"/>
      <rgbColor rgb="008CB473"/>
      <rgbColor rgb="00FFC39B"/>
      <rgbColor rgb="00FFA064"/>
      <rgbColor rgb="00FF7319"/>
      <rgbColor rgb="00009BCD"/>
      <rgbColor rgb="00CDCDCD"/>
      <rgbColor rgb="00787878"/>
      <rgbColor rgb="00FFC864"/>
      <rgbColor rgb="00878787"/>
      <rgbColor rgb="00E0E6E6"/>
      <rgbColor rgb="00FFFFFF"/>
      <rgbColor rgb="00D2EBFA"/>
      <rgbColor rgb="00E1E1E1"/>
      <rgbColor rgb="00FFFFFF"/>
    </indexedColors>
    <mruColors>
      <color rgb="FF0000FF"/>
      <color rgb="FFFFD199"/>
      <color rgb="FFE0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deleteM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0" cy="0"/>
        </a:xfrm>
        <a:prstGeom prst="wave">
          <a:avLst/>
        </a:prstGeom>
        <a:noFill/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36000" rIns="36000" bIns="36000" rtlCol="0" anchor="ctr"/>
        <a:lstStyle/>
        <a:p>
          <a:pPr algn="ctr" defTabSz="1442375"/>
          <a:endParaRPr lang="en-US" sz="800" dirty="0"/>
        </a:p>
        <a:p>
          <a:pPr algn="ctr" defTabSz="1442375"/>
          <a:endParaRPr lang="en-US" sz="800" dirty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deleteM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0" cy="0"/>
        </a:xfrm>
        <a:prstGeom prst="wave">
          <a:avLst/>
        </a:prstGeom>
        <a:solidFill>
          <a:srgbClr val="E0E6E6"/>
        </a:solidFill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36000" rIns="36000" bIns="36000" rtlCol="0" anchor="ctr"/>
        <a:lstStyle/>
        <a:p>
          <a:pPr algn="ctr" defTabSz="1442375"/>
          <a:endParaRPr lang="en-US" sz="800" dirty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0</xdr:row>
      <xdr:rowOff>69850</xdr:rowOff>
    </xdr:from>
    <xdr:to>
      <xdr:col>21</xdr:col>
      <xdr:colOff>158436</xdr:colOff>
      <xdr:row>82</xdr:row>
      <xdr:rowOff>30114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879197-FE9A-4EC7-8A07-637E9459B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69850"/>
          <a:ext cx="10781986" cy="103742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19050</xdr:rowOff>
    </xdr:from>
    <xdr:to>
      <xdr:col>21</xdr:col>
      <xdr:colOff>27563</xdr:colOff>
      <xdr:row>108</xdr:row>
      <xdr:rowOff>13716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96E157-9E0D-4136-8795-7F9E043BD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3050"/>
          <a:ext cx="10695563" cy="1345666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DB PitchBuilder Theme">
  <a:themeElements>
    <a:clrScheme name="DB PitchBuilder 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F2FB5"/>
      </a:accent1>
      <a:accent2>
        <a:srgbClr val="FF8E00"/>
      </a:accent2>
      <a:accent3>
        <a:srgbClr val="2D962D"/>
      </a:accent3>
      <a:accent4>
        <a:srgbClr val="D60202"/>
      </a:accent4>
      <a:accent5>
        <a:srgbClr val="2E046C"/>
      </a:accent5>
      <a:accent6>
        <a:srgbClr val="0092D0"/>
      </a:accent6>
      <a:hlink>
        <a:srgbClr val="0092D0"/>
      </a:hlink>
      <a:folHlink>
        <a:srgbClr val="624391"/>
      </a:folHlink>
    </a:clrScheme>
    <a:fontScheme name="DB PitchBuilder">
      <a:majorFont>
        <a:latin typeface="Arial"/>
        <a:ea typeface=""/>
        <a:cs typeface=""/>
        <a:font script="Jpan" typeface="MS PGothic"/>
        <a:font script="Hang" typeface="Arial"/>
        <a:font script="Hans" typeface="Arial"/>
        <a:font script="Hant" typeface="Arial"/>
        <a:font script="Arab" typeface="Arial"/>
        <a:font script="Hebr" typeface="Arial"/>
        <a:font script="Thai" typeface="Arial"/>
        <a:font script="Ethi" typeface="Arial"/>
        <a:font script="Beng" typeface="Arial"/>
        <a:font script="Gujr" typeface="Arial"/>
        <a:font script="Khmr" typeface="Arial"/>
        <a:font script="Knda" typeface="Arial"/>
        <a:font script="Guru" typeface="Arial"/>
        <a:font script="Cans" typeface="Arial"/>
        <a:font script="Cher" typeface="Arial"/>
        <a:font script="Yiii" typeface="Arial"/>
        <a:font script="Tibt" typeface="Arial"/>
        <a:font script="Thaa" typeface="Arial"/>
        <a:font script="Deva" typeface="Arial"/>
        <a:font script="Telu" typeface="Arial"/>
        <a:font script="Taml" typeface="Arial"/>
        <a:font script="Syrc" typeface="Arial"/>
        <a:font script="Orya" typeface="Arial"/>
        <a:font script="Mlym" typeface="Arial"/>
        <a:font script="Laoo" typeface="Arial"/>
        <a:font script="Sinh" typeface="Arial"/>
        <a:font script="Mong" typeface="Arial"/>
        <a:font script="Viet" typeface="Arial"/>
        <a:font script="Uigh" typeface="Arial"/>
      </a:majorFont>
      <a:minorFont>
        <a:latin typeface="Arial"/>
        <a:ea typeface=""/>
        <a:cs typeface=""/>
        <a:font script="Jpan" typeface="MS PGothic"/>
        <a:font script="Hang" typeface="Arial"/>
        <a:font script="Hans" typeface="Arial"/>
        <a:font script="Hant" typeface="Arial"/>
        <a:font script="Arab" typeface="Arial"/>
        <a:font script="Hebr" typeface="Arial"/>
        <a:font script="Thai" typeface="Arial"/>
        <a:font script="Ethi" typeface="Arial"/>
        <a:font script="Beng" typeface="Arial"/>
        <a:font script="Gujr" typeface="Arial"/>
        <a:font script="Khmr" typeface="Arial"/>
        <a:font script="Knda" typeface="Arial"/>
        <a:font script="Guru" typeface="Arial"/>
        <a:font script="Cans" typeface="Arial"/>
        <a:font script="Cher" typeface="Arial"/>
        <a:font script="Yiii" typeface="Arial"/>
        <a:font script="Tibt" typeface="Arial"/>
        <a:font script="Thaa" typeface="Arial"/>
        <a:font script="Deva" typeface="Arial"/>
        <a:font script="Telu" typeface="Arial"/>
        <a:font script="Taml" typeface="Arial"/>
        <a:font script="Syrc" typeface="Arial"/>
        <a:font script="Orya" typeface="Arial"/>
        <a:font script="Mlym" typeface="Arial"/>
        <a:font script="Laoo" typeface="Arial"/>
        <a:font script="Sinh" typeface="Arial"/>
        <a:font script="Mong" typeface="Arial"/>
        <a:font script="Viet" typeface="Arial"/>
        <a:font script="Uigh" typeface="Arial"/>
      </a:minorFont>
    </a:fontScheme>
    <a:fmtScheme name="DB PitchBuilde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E0E6E6"/>
        </a:solidFill>
        <a:ln w="12700">
          <a:solidFill>
            <a:srgbClr val="FFFFFF"/>
          </a:solidFill>
        </a:ln>
      </a:spPr>
      <a:bodyPr lIns="36000" tIns="36000" rIns="36000" bIns="36000" rtlCol="0" anchor="ctr"/>
      <a:lstStyle>
        <a:defPPr algn="ctr" defTabSz="1442375">
          <a:defRPr sz="800"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rgbClr val="00000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36000" tIns="0" rIns="36000" bIns="0" rtlCol="0">
        <a:spAutoFit/>
      </a:bodyPr>
      <a:lstStyle>
        <a:defPPr defTabSz="1442375">
          <a:defRPr sz="800" dirty="0" smtClean="0">
            <a:solidFill>
              <a:schemeClr val="tx2"/>
            </a:solidFill>
          </a:defRPr>
        </a:defPPr>
      </a:lstStyle>
    </a:txDef>
  </a:objectDefaults>
  <a:extraClrSchemeLst/>
  <a:custClrLst>
    <a:custClr name="Background White 255,255,255">
      <a:srgbClr val="FFFFFF"/>
    </a:custClr>
    <a:custClr name="Black 0,0,0">
      <a:srgbClr val="000000"/>
    </a:custClr>
    <a:custClr name="Primary Blue 15,47,181">
      <a:srgbClr val="0F2FB5"/>
    </a:custClr>
    <a:custClr name="Amber 255,142,0">
      <a:srgbClr val="FF8E00"/>
    </a:custClr>
    <a:custClr name="Green 45,150,45">
      <a:srgbClr val="2D962D"/>
    </a:custClr>
    <a:custClr name="Red 214,2,2">
      <a:srgbClr val="D60202"/>
    </a:custClr>
    <a:custClr name="Purple 46,4,108">
      <a:srgbClr val="2E046C"/>
    </a:custClr>
    <a:custClr name="DB Bright Blue 0,146,208">
      <a:srgbClr val="0092D0"/>
    </a:custClr>
    <a:custClr name="Tan 141,129,123">
      <a:srgbClr val="8D817B"/>
    </a:custClr>
    <a:custClr name="Mid Grey 132,150,150">
      <a:srgbClr val="849696"/>
    </a:custClr>
    <a:custClr name="Do not use">
      <a:srgbClr val="FFFFFF"/>
    </a:custClr>
    <a:custClr name="Do not use">
      <a:srgbClr val="FFFFFF"/>
    </a:custClr>
    <a:custClr name="75% 75,99,200">
      <a:srgbClr val="4B63C8"/>
    </a:custClr>
    <a:custClr name="75% 255,170,64">
      <a:srgbClr val="FFAA40"/>
    </a:custClr>
    <a:custClr name="75% 98,176,98">
      <a:srgbClr val="62B062"/>
    </a:custClr>
    <a:custClr name="75% 224,65,65">
      <a:srgbClr val="E04141"/>
    </a:custClr>
    <a:custClr name="75% 98,67,145">
      <a:srgbClr val="624391"/>
    </a:custClr>
    <a:custClr name="75% 64,173,220">
      <a:srgbClr val="40ADDC"/>
    </a:custClr>
    <a:custClr name="75% 170,161,156">
      <a:srgbClr val="AAA19C"/>
    </a:custClr>
    <a:custClr name="75% 163,176,184">
      <a:srgbClr val="A3B0B8"/>
    </a:custClr>
    <a:custClr name="Do not use">
      <a:srgbClr val="FFFFFF"/>
    </a:custClr>
    <a:custClr name="Do not use">
      <a:srgbClr val="FFFFFF"/>
    </a:custClr>
    <a:custClr name="50% 135,151,218">
      <a:srgbClr val="8797DA"/>
    </a:custClr>
    <a:custClr name="50% 255,199,128">
      <a:srgbClr val="FFC780"/>
    </a:custClr>
    <a:custClr name="50% 150,203,150">
      <a:srgbClr val="96CB96"/>
    </a:custClr>
    <a:custClr name="50% 235,129,129">
      <a:srgbClr val="EB8181"/>
    </a:custClr>
    <a:custClr name="50% 151,130,182">
      <a:srgbClr val="9782B6"/>
    </a:custClr>
    <a:custClr name="50% 128,201,232">
      <a:srgbClr val="80C9E8"/>
    </a:custClr>
    <a:custClr name="50% 198,192,189">
      <a:srgbClr val="C6C0BD"/>
    </a:custClr>
    <a:custClr name="50% 194,203,208">
      <a:srgbClr val="C2CBD0"/>
    </a:custClr>
    <a:custClr name="Brand use only 10,36,228">
      <a:srgbClr val="0A24E4"/>
    </a:custClr>
    <a:custClr name="Table Shading 224,230,230">
      <a:srgbClr val="E0E6E6"/>
    </a:custClr>
    <a:custClr name="25% 195,203,237">
      <a:srgbClr val="C3CBED"/>
    </a:custClr>
    <a:custClr name="25% 255,227,191">
      <a:srgbClr val="FFE3BF"/>
    </a:custClr>
    <a:custClr name="25% 203,229,203">
      <a:srgbClr val="CBE5CB"/>
    </a:custClr>
    <a:custClr name="25% 245,192,192">
      <a:srgbClr val="F5C0C0"/>
    </a:custClr>
    <a:custClr name="25% 203,192,218">
      <a:srgbClr val="CBC0DA"/>
    </a:custClr>
    <a:custClr name="25% 191,228,243">
      <a:srgbClr val="BFE4F3"/>
    </a:custClr>
    <a:custClr name="25% 227,224,222">
      <a:srgbClr val="E3E0DE"/>
    </a:custClr>
    <a:custClr name="25% 224,229,231">
      <a:srgbClr val="E0E5E7"/>
    </a:custClr>
  </a:custClr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3" dT="2023-11-16T07:36:47.53" personId="{00000000-0000-0000-0000-000000000000}" id="{3D44CEB3-6F59-4307-8203-CCA554A7F88A}">
    <text>Not Belongs to Ideal Range</text>
  </threadedComment>
  <threadedComment ref="D74" dT="2023-11-16T07:36:24.14" personId="{00000000-0000-0000-0000-000000000000}" id="{019027C7-7653-42F9-9493-AE703772176B}">
    <text>Not Belongs to Ideal range</text>
  </threadedComment>
  <threadedComment ref="D83" dT="2023-11-16T07:37:17.70" personId="{00000000-0000-0000-0000-000000000000}" id="{531198FD-3B1F-460F-AB45-E7E0EBD63067}">
    <text>Outlier</text>
  </threadedComment>
  <threadedComment ref="D91" dT="2023-11-16T07:37:33.93" personId="{00000000-0000-0000-0000-000000000000}" id="{43F74363-7B7E-4E38-9B8F-FA1538444535}">
    <text>Outlier</text>
  </threadedComment>
  <threadedComment ref="F91" dT="2023-11-16T07:37:54.96" personId="{00000000-0000-0000-0000-000000000000}" id="{F452698A-6A1B-4BBD-BE33-B0C2E9F9BE43}">
    <text>Outlier</text>
  </threadedComment>
  <threadedComment ref="D92" dT="2023-11-16T07:37:44.13" personId="{00000000-0000-0000-0000-000000000000}" id="{551877D0-FB07-449D-9E09-2786478C7449}">
    <text>Outlier</text>
  </threadedComment>
  <threadedComment ref="D98" dT="2023-11-16T07:38:12.21" personId="{00000000-0000-0000-0000-000000000000}" id="{FEBD5A39-4BFF-4F07-A8FB-D062FE9ED8DE}">
    <text>Outlier</text>
  </threadedComment>
  <threadedComment ref="F98" dT="2023-11-16T07:38:33.31" personId="{00000000-0000-0000-0000-000000000000}" id="{3E51DC87-2E6C-425E-B6F6-0B5D1E6F4070}">
    <text>Outlier</text>
  </threadedComment>
  <threadedComment ref="D99" dT="2023-11-16T07:38:21.10" personId="{00000000-0000-0000-0000-000000000000}" id="{404FDC36-6004-4112-9D3A-38922655FB7A}">
    <text>outlier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"/>
  <sheetViews>
    <sheetView workbookViewId="0">
      <selection activeCell="B1" sqref="B1"/>
    </sheetView>
  </sheetViews>
  <sheetFormatPr defaultRowHeight="10.199999999999999"/>
  <sheetData>
    <row r="1" spans="2:2">
      <c r="B1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0.199999999999999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5"/>
  <sheetViews>
    <sheetView tabSelected="1" topLeftCell="A3" zoomScale="150" zoomScaleNormal="150" workbookViewId="0">
      <selection activeCell="D22" sqref="D22"/>
    </sheetView>
  </sheetViews>
  <sheetFormatPr defaultRowHeight="10.199999999999999" outlineLevelRow="1"/>
  <cols>
    <col min="1" max="1" width="9.28515625"/>
    <col min="2" max="2" width="41.85546875" bestFit="1" customWidth="1"/>
    <col min="3" max="3" width="12.85546875" customWidth="1"/>
    <col min="4" max="5" width="13.7109375" bestFit="1" customWidth="1"/>
    <col min="6" max="6" width="10.28515625" customWidth="1"/>
    <col min="7" max="9" width="9" bestFit="1" customWidth="1"/>
    <col min="10" max="11" width="9" customWidth="1"/>
    <col min="12" max="13" width="9" bestFit="1" customWidth="1"/>
  </cols>
  <sheetData>
    <row r="1" spans="2:1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2:13">
      <c r="B2" s="82" t="s">
        <v>61</v>
      </c>
      <c r="C2" s="49">
        <v>8</v>
      </c>
      <c r="D2" s="49">
        <v>49</v>
      </c>
      <c r="E2" s="49">
        <v>55</v>
      </c>
      <c r="F2" s="49">
        <v>63</v>
      </c>
      <c r="G2" s="49">
        <v>64</v>
      </c>
      <c r="H2" s="49">
        <v>72</v>
      </c>
      <c r="I2" s="49">
        <v>73</v>
      </c>
      <c r="J2" s="49">
        <v>81</v>
      </c>
      <c r="K2" s="49">
        <v>82</v>
      </c>
      <c r="L2" s="49">
        <v>97</v>
      </c>
      <c r="M2" s="49">
        <v>98</v>
      </c>
    </row>
    <row r="3" spans="2:13" ht="15.6" outlineLevel="1">
      <c r="B3" s="46" t="s">
        <v>37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2:13" outlineLevel="1">
      <c r="B4" s="60"/>
      <c r="C4" s="61" t="s">
        <v>29</v>
      </c>
      <c r="D4" s="61" t="s">
        <v>31</v>
      </c>
      <c r="E4" s="61" t="s">
        <v>32</v>
      </c>
      <c r="F4" s="89" t="s">
        <v>34</v>
      </c>
      <c r="G4" s="89"/>
      <c r="H4" s="89" t="s">
        <v>82</v>
      </c>
      <c r="I4" s="89"/>
      <c r="J4" s="89" t="s">
        <v>35</v>
      </c>
      <c r="K4" s="89"/>
      <c r="L4" s="89" t="s">
        <v>36</v>
      </c>
      <c r="M4" s="89"/>
    </row>
    <row r="5" spans="2:13">
      <c r="B5" s="62" t="s">
        <v>8</v>
      </c>
      <c r="C5" s="63" t="s">
        <v>30</v>
      </c>
      <c r="D5" s="63" t="s">
        <v>33</v>
      </c>
      <c r="E5" s="63" t="s">
        <v>33</v>
      </c>
      <c r="F5" s="63" t="s">
        <v>9</v>
      </c>
      <c r="G5" s="63" t="s">
        <v>7</v>
      </c>
      <c r="H5" s="63" t="s">
        <v>9</v>
      </c>
      <c r="I5" s="63" t="s">
        <v>7</v>
      </c>
      <c r="J5" s="63" t="s">
        <v>9</v>
      </c>
      <c r="K5" s="63" t="s">
        <v>7</v>
      </c>
      <c r="L5" s="63" t="s">
        <v>9</v>
      </c>
      <c r="M5" s="63" t="s">
        <v>7</v>
      </c>
    </row>
    <row r="6" spans="2:13">
      <c r="B6" s="59" t="s">
        <v>63</v>
      </c>
      <c r="C6" s="78">
        <f>HLOOKUP($B6,Input!$C$2:$G$99,C$2,0)</f>
        <v>127.53</v>
      </c>
      <c r="D6" s="78">
        <f>HLOOKUP($B6,Input!$C$2:$F$99,D$2,0)</f>
        <v>1637485.2</v>
      </c>
      <c r="E6" s="78">
        <f>HLOOKUP($B6,Input!$C$2:$F$99,E$2,0)</f>
        <v>1543881.2</v>
      </c>
      <c r="F6" s="79">
        <f>HLOOKUP($B6,Input!$C$2:$F$99,F$2,0)</f>
        <v>5.4585738731986027</v>
      </c>
      <c r="G6" s="79">
        <f>HLOOKUP($B6,Input!$C$2:$F$99,G$2,0)</f>
        <v>5.1959438902575288</v>
      </c>
      <c r="H6" s="79">
        <f>HLOOKUP($B6,Input!$C$2:$F$99,H$2,0)</f>
        <v>20.628540124529007</v>
      </c>
      <c r="I6" s="79">
        <f>HLOOKUP($B6,Input!$C$2:$F$99,I$2,0)</f>
        <v>19.603347046574228</v>
      </c>
      <c r="J6" s="79">
        <f>HLOOKUP($B6,Input!$C$2:$F$99,J$2,0)</f>
        <v>17.00871653630054</v>
      </c>
      <c r="K6" s="79">
        <f>HLOOKUP($B6,Input!$C$2:$F$99,K$2,0)</f>
        <v>16.540402828369402</v>
      </c>
      <c r="L6" s="79">
        <f>HLOOKUP($B6,Input!$C$2:$F$99,L$2,0)</f>
        <v>27.304161942239713</v>
      </c>
      <c r="M6" s="79">
        <f>HLOOKUP($B6,Input!$C$2:$F$99,M$2,0)</f>
        <v>24.538230534076604</v>
      </c>
    </row>
    <row r="7" spans="2:13">
      <c r="B7" s="59" t="s">
        <v>46</v>
      </c>
      <c r="C7" s="78">
        <f>HLOOKUP($B7,Input!$C$2:$F$99,C$2,0)</f>
        <v>138.07</v>
      </c>
      <c r="D7" s="78">
        <f>HLOOKUP($B7,Input!$C$2:$F$99,D$2,0)</f>
        <v>1479893.71100902</v>
      </c>
      <c r="E7" s="78">
        <f>HLOOKUP($B7,Input!$C$2:$F$99,E$2,0)</f>
        <v>1552713.71100902</v>
      </c>
      <c r="F7" s="79">
        <f>HLOOKUP($B7,Input!$C$2:$F$99,F$2,0)</f>
        <v>3.0209437102180812</v>
      </c>
      <c r="G7" s="79">
        <f>HLOOKUP($B7,Input!$C$2:$F$99,G$2,0)</f>
        <v>2.8025906831586491</v>
      </c>
      <c r="H7" s="79" t="str">
        <f>IF(HLOOKUP($B7,Input!$C$2:$F$99,H$2,0)&gt;50,"")</f>
        <v/>
      </c>
      <c r="I7" s="87" t="str">
        <f>IF(HLOOKUP($B7,Input!$C$2:$F$99,I$2,0)&gt;50,"")</f>
        <v/>
      </c>
      <c r="J7" s="90">
        <f>HLOOKUP($B7,Input!$C$2:$F$99,J$2,0)</f>
        <v>28.664249127896397</v>
      </c>
      <c r="K7" s="90">
        <f>HLOOKUP($B7,Input!$C$2:$F$99,K$2,0)</f>
        <v>21.008736686272393</v>
      </c>
      <c r="L7" s="87" t="str">
        <f>IF(HLOOKUP($B7,Input!$C$2:$F$99,L$2,0)&lt;0,"")</f>
        <v/>
      </c>
      <c r="M7" s="79">
        <f>HLOOKUP($B7,Input!$C$2:$F$99,M$2,0)</f>
        <v>73.703556502267048</v>
      </c>
    </row>
    <row r="8" spans="2:13">
      <c r="B8" s="59" t="s">
        <v>79</v>
      </c>
      <c r="C8" s="86">
        <f>HLOOKUP($B8,Input!$C$2:$G$99,Output!C$2,0)</f>
        <v>176.65</v>
      </c>
      <c r="D8" s="78">
        <f>HLOOKUP($B8,Input!$C$2:$G$99,Output!D$2,0)</f>
        <v>2779234.2733499999</v>
      </c>
      <c r="E8" s="78">
        <f>HLOOKUP($B8,Input!$C$2:$G$99,Output!E$2,0)</f>
        <v>2822782.2733499999</v>
      </c>
      <c r="F8" s="79">
        <f>HLOOKUP($B8,Input!$C$2:$G$99,Output!F$2,0)</f>
        <v>7.3647084371942544</v>
      </c>
      <c r="G8" s="79">
        <f>HLOOKUP($B8,Input!$C$2:$G$99,Output!G$2,0)</f>
        <v>7.3647084371942544</v>
      </c>
      <c r="H8" s="79">
        <f>HLOOKUP($B8,Input!$C$2:$G$99,Output!H$2,0)</f>
        <v>24.696041796222254</v>
      </c>
      <c r="I8" s="79">
        <f>HLOOKUP($B8,Input!$C$2:$G$99,Output!I$2,0)</f>
        <v>24.696041796222254</v>
      </c>
      <c r="J8" s="79">
        <f>HLOOKUP($B8,Input!$C$2:$G$99,Output!J$2,0)</f>
        <v>22.435084035526941</v>
      </c>
      <c r="K8" s="79">
        <f>HLOOKUP($B8,Input!$C$2:$G$99,Output!K$2,0)</f>
        <v>22.435084035526941</v>
      </c>
      <c r="L8" s="79">
        <f>HLOOKUP($B8,Input!$C$2:$G$99,Output!L$2,0)</f>
        <v>28.653376703438322</v>
      </c>
      <c r="M8" s="79">
        <f>HLOOKUP($B8,Input!$C$2:$G$99,Output!M$2,0)</f>
        <v>28.653376703438322</v>
      </c>
    </row>
    <row r="9" spans="2:13">
      <c r="B9" s="59" t="s">
        <v>45</v>
      </c>
      <c r="C9" s="86">
        <f>HLOOKUP($B9,Input!$C$2:$G$99,Output!C$2,0)</f>
        <v>348.32</v>
      </c>
      <c r="D9" s="78">
        <f>HLOOKUP($B9,Input!$C$2:$G$99,Output!D$2,0)</f>
        <v>2622244.33443728</v>
      </c>
      <c r="E9" s="78">
        <f>HLOOKUP($B9,Input!$C$2:$G$99,Output!E$2,0)</f>
        <v>2563282.33443728</v>
      </c>
      <c r="F9" s="79">
        <f>HLOOKUP($B9,Input!$C$2:$G$99,Output!F$2,0)</f>
        <v>12.095804140515206</v>
      </c>
      <c r="G9" s="79">
        <f>HLOOKUP($B9,Input!$C$2:$G$99,Output!G$2,0)</f>
        <v>11.741479247113187</v>
      </c>
      <c r="H9" s="90">
        <f>HLOOKUP($B9,Input!$C$2:$G$99,Output!H$2,0)</f>
        <v>28.956116878520611</v>
      </c>
      <c r="I9" s="90">
        <f>HLOOKUP($B9,Input!$C$2:$G$99,Output!I$2,0)</f>
        <v>27.298001431706922</v>
      </c>
      <c r="J9" s="79">
        <f>HLOOKUP($B9,Input!$C$2:$G$99,Output!J$2,0)</f>
        <v>25.035965916913579</v>
      </c>
      <c r="K9" s="79">
        <f>HLOOKUP($B9,Input!$C$2:$G$99,Output!K$2,0)</f>
        <v>23.539675407167469</v>
      </c>
      <c r="L9" s="90">
        <f>HLOOKUP($B9,Input!$C$2:$G$99,Output!L$2,0)</f>
        <v>36.238365064569038</v>
      </c>
      <c r="M9" s="79">
        <f>HLOOKUP($B9,Input!$C$2:$G$99,Output!M$2,0)</f>
        <v>34.012715762650203</v>
      </c>
    </row>
    <row r="10" spans="2:13" ht="10.8" thickBot="1">
      <c r="B10" s="59" t="s">
        <v>68</v>
      </c>
      <c r="C10" s="86">
        <f>HLOOKUP($B10,Input!$C$2:$G$99,Output!C$2,0)</f>
        <v>53.7</v>
      </c>
      <c r="D10" s="78">
        <f>HLOOKUP($B10,Input!$C$2:$G$99,Output!D$2,0)</f>
        <v>43392.820912400013</v>
      </c>
      <c r="E10" s="78">
        <f>HLOOKUP($B10,Input!$C$2:$G$99,Output!E$2,0)</f>
        <v>43989.301912400013</v>
      </c>
      <c r="F10" s="79">
        <f>HLOOKUP($B10,Input!$C$2:$G$99,Output!F$2,0)</f>
        <v>8.6636056833682549</v>
      </c>
      <c r="G10" s="79">
        <f>HLOOKUP($B10,Input!$C$2:$G$99,Output!G$2,0)</f>
        <v>8.4130781572637545</v>
      </c>
      <c r="H10" s="79" t="str">
        <f>IF(HLOOKUP($B10,Input!$C$2:$G$99,Output!H$2,0)&gt;50,"")</f>
        <v/>
      </c>
      <c r="I10" s="79" t="str">
        <f>IF(HLOOKUP($B10,Input!$C$2:$G$99,Output!I$2,0)&lt;0,"")</f>
        <v/>
      </c>
      <c r="J10" s="79" t="str">
        <f>IF(HLOOKUP($B10,Input!$C$2:$G$99,Output!J$2,0)&gt;50,"")</f>
        <v/>
      </c>
      <c r="K10" s="79" t="str">
        <f>IF(HLOOKUP($B10,Input!$C$2:$G$99,Output!K$2,0)&gt;50,"")</f>
        <v/>
      </c>
      <c r="L10" s="79" t="str">
        <f>IF(HLOOKUP($B10,Input!$C$2:$G$99,Output!L$2,0)&gt;100,"")</f>
        <v/>
      </c>
      <c r="M10" s="79" t="str">
        <f>IF(HLOOKUP($B10,Input!$C$2:$G$99,Output!M$2,0)&lt;0,"")</f>
        <v/>
      </c>
    </row>
    <row r="11" spans="2:13">
      <c r="B11" s="51"/>
      <c r="C11" s="52" t="s">
        <v>84</v>
      </c>
      <c r="E11" s="64" t="s">
        <v>38</v>
      </c>
      <c r="F11" s="80">
        <f>AVERAGE(F6:F10)</f>
        <v>7.3207271688988795</v>
      </c>
      <c r="G11" s="80">
        <f t="shared" ref="G11:M11" si="0">AVERAGE(G6:G10)</f>
        <v>7.1035600829974754</v>
      </c>
      <c r="H11" s="80">
        <f t="shared" si="0"/>
        <v>24.760232933090624</v>
      </c>
      <c r="I11" s="80">
        <f t="shared" si="0"/>
        <v>23.8657967581678</v>
      </c>
      <c r="J11" s="80">
        <f t="shared" si="0"/>
        <v>23.286003904159365</v>
      </c>
      <c r="K11" s="80">
        <f t="shared" si="0"/>
        <v>20.88097473933405</v>
      </c>
      <c r="L11" s="80">
        <f t="shared" si="0"/>
        <v>30.731967903415693</v>
      </c>
      <c r="M11" s="80">
        <f t="shared" si="0"/>
        <v>40.226969875608049</v>
      </c>
    </row>
    <row r="12" spans="2:13" ht="10.8" thickBot="1">
      <c r="B12" s="51"/>
      <c r="C12" s="52"/>
      <c r="E12" s="65" t="s">
        <v>39</v>
      </c>
      <c r="F12" s="81">
        <f>MEDIAN(F6:F10)</f>
        <v>7.3647084371942544</v>
      </c>
      <c r="G12" s="81">
        <f t="shared" ref="G12:M12" si="1">MEDIAN(G6:G10)</f>
        <v>7.3647084371942544</v>
      </c>
      <c r="H12" s="81">
        <f t="shared" si="1"/>
        <v>24.696041796222254</v>
      </c>
      <c r="I12" s="81">
        <f t="shared" si="1"/>
        <v>24.696041796222254</v>
      </c>
      <c r="J12" s="81">
        <f t="shared" si="1"/>
        <v>23.735524976220262</v>
      </c>
      <c r="K12" s="81">
        <f t="shared" si="1"/>
        <v>21.721910360899667</v>
      </c>
      <c r="L12" s="81">
        <f t="shared" si="1"/>
        <v>28.653376703438322</v>
      </c>
      <c r="M12" s="81">
        <f t="shared" si="1"/>
        <v>31.333046233044264</v>
      </c>
    </row>
    <row r="13" spans="2:13" ht="10.8" thickBot="1"/>
    <row r="14" spans="2:13">
      <c r="C14" t="s">
        <v>83</v>
      </c>
      <c r="E14" s="64" t="s">
        <v>38</v>
      </c>
      <c r="F14" s="80">
        <v>7.3207271688988795</v>
      </c>
      <c r="G14" s="80">
        <v>7.1035600829974737</v>
      </c>
      <c r="H14" s="88">
        <v>72.450707215912828</v>
      </c>
      <c r="I14" s="88">
        <v>-5.2102694783881613</v>
      </c>
      <c r="J14" s="80">
        <v>29.386632426564187</v>
      </c>
      <c r="K14" s="80">
        <v>43.24528919898728</v>
      </c>
      <c r="L14" s="88">
        <v>-62.70894850864854</v>
      </c>
      <c r="M14" s="80">
        <v>16.294227447974308</v>
      </c>
    </row>
    <row r="15" spans="2:13" ht="10.8" thickBot="1">
      <c r="E15" s="65" t="s">
        <v>39</v>
      </c>
      <c r="F15" s="81">
        <v>7.3647084371942544</v>
      </c>
      <c r="G15" s="81">
        <v>7.3647084371942544</v>
      </c>
      <c r="H15" s="81">
        <v>28.956116878520611</v>
      </c>
      <c r="I15" s="81">
        <v>24.696041796222254</v>
      </c>
      <c r="J15" s="81">
        <v>25.035965916913579</v>
      </c>
      <c r="K15" s="81">
        <v>22.435084035526941</v>
      </c>
      <c r="L15" s="81">
        <v>28.653376703438322</v>
      </c>
      <c r="M15" s="81">
        <v>28.653376703438322</v>
      </c>
    </row>
  </sheetData>
  <sortState xmlns:xlrd2="http://schemas.microsoft.com/office/spreadsheetml/2017/richdata2" ref="E19:E23">
    <sortCondition ref="E19:E23"/>
  </sortState>
  <mergeCells count="4">
    <mergeCell ref="F4:G4"/>
    <mergeCell ref="H4:I4"/>
    <mergeCell ref="L4:M4"/>
    <mergeCell ref="J4:K4"/>
  </mergeCells>
  <pageMargins left="0.7" right="0.7" top="0.75" bottom="0.75" header="0.3" footer="0.3"/>
  <pageSetup orientation="portrait" r:id="rId1"/>
  <ignoredErrors>
    <ignoredError sqref="L3:M5 H3:I3 H5:I5 I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FFC000"/>
  </sheetPr>
  <dimension ref="A1:G448"/>
  <sheetViews>
    <sheetView showGridLines="0" zoomScale="110" zoomScaleNormal="110" workbookViewId="0">
      <pane xSplit="2" ySplit="2" topLeftCell="C4" activePane="bottomRight" state="frozen"/>
      <selection activeCell="D19" sqref="D19"/>
      <selection pane="topRight" activeCell="D19" sqref="D19"/>
      <selection pane="bottomLeft" activeCell="D19" sqref="D19"/>
      <selection pane="bottomRight" activeCell="F102" sqref="F102"/>
    </sheetView>
  </sheetViews>
  <sheetFormatPr defaultColWidth="18.85546875" defaultRowHeight="13.2" outlineLevelRow="3"/>
  <cols>
    <col min="1" max="1" width="4.85546875" style="35" bestFit="1" customWidth="1"/>
    <col min="2" max="2" width="46.28515625" style="17" bestFit="1" customWidth="1"/>
    <col min="3" max="7" width="43.42578125" style="19" customWidth="1"/>
  </cols>
  <sheetData>
    <row r="1" spans="1:7">
      <c r="A1" s="36">
        <v>1</v>
      </c>
      <c r="B1" s="17" t="s">
        <v>47</v>
      </c>
      <c r="C1" s="47" t="s">
        <v>62</v>
      </c>
      <c r="D1" s="47" t="s">
        <v>67</v>
      </c>
      <c r="E1" s="47" t="s">
        <v>73</v>
      </c>
      <c r="F1" s="47" t="s">
        <v>75</v>
      </c>
      <c r="G1" s="47" t="s">
        <v>80</v>
      </c>
    </row>
    <row r="2" spans="1:7">
      <c r="A2" s="37">
        <f>A1+1</f>
        <v>2</v>
      </c>
      <c r="B2" s="31" t="s">
        <v>8</v>
      </c>
      <c r="C2" s="53" t="s">
        <v>63</v>
      </c>
      <c r="D2" s="53" t="s">
        <v>68</v>
      </c>
      <c r="E2" s="53" t="s">
        <v>45</v>
      </c>
      <c r="F2" s="53" t="s">
        <v>46</v>
      </c>
      <c r="G2" s="53" t="s">
        <v>79</v>
      </c>
    </row>
    <row r="3" spans="1:7">
      <c r="A3" s="38">
        <f t="shared" ref="A3:A82" si="0">A2+1</f>
        <v>3</v>
      </c>
      <c r="B3" s="6"/>
      <c r="C3" s="5"/>
      <c r="D3" s="5"/>
      <c r="E3" s="5"/>
      <c r="F3" s="5"/>
      <c r="G3" s="5"/>
    </row>
    <row r="4" spans="1:7">
      <c r="A4" s="39">
        <f t="shared" si="0"/>
        <v>4</v>
      </c>
      <c r="B4" s="7" t="s">
        <v>0</v>
      </c>
      <c r="C4" s="54">
        <v>45233</v>
      </c>
      <c r="D4" s="54">
        <v>45233</v>
      </c>
      <c r="E4" s="54">
        <v>45233</v>
      </c>
      <c r="F4" s="54">
        <v>45234</v>
      </c>
      <c r="G4" s="54">
        <v>45234</v>
      </c>
    </row>
    <row r="5" spans="1:7" s="2" customFormat="1" ht="12.75" customHeight="1">
      <c r="A5" s="39">
        <f t="shared" si="0"/>
        <v>5</v>
      </c>
      <c r="B5" s="7" t="s">
        <v>48</v>
      </c>
      <c r="C5" s="54">
        <v>45199</v>
      </c>
      <c r="D5" s="54">
        <v>44742</v>
      </c>
      <c r="E5" s="54">
        <v>45199</v>
      </c>
      <c r="F5" s="54">
        <v>45199</v>
      </c>
      <c r="G5" s="54"/>
    </row>
    <row r="6" spans="1:7" s="2" customFormat="1">
      <c r="A6" s="39">
        <f t="shared" si="0"/>
        <v>6</v>
      </c>
      <c r="B6" s="7" t="s">
        <v>52</v>
      </c>
      <c r="C6" s="55">
        <v>44926</v>
      </c>
      <c r="D6" s="55">
        <v>44560</v>
      </c>
      <c r="E6" s="55">
        <v>45107</v>
      </c>
      <c r="F6" s="55">
        <v>44926</v>
      </c>
      <c r="G6" s="55">
        <v>45199</v>
      </c>
    </row>
    <row r="7" spans="1:7">
      <c r="A7" s="40">
        <f t="shared" si="0"/>
        <v>7</v>
      </c>
      <c r="B7" s="8" t="s">
        <v>40</v>
      </c>
      <c r="C7" s="56" t="s">
        <v>64</v>
      </c>
      <c r="D7" s="56" t="s">
        <v>64</v>
      </c>
      <c r="E7" s="56" t="s">
        <v>64</v>
      </c>
      <c r="F7" s="56" t="s">
        <v>64</v>
      </c>
      <c r="G7" s="56" t="s">
        <v>64</v>
      </c>
    </row>
    <row r="8" spans="1:7">
      <c r="A8" s="39">
        <f t="shared" si="0"/>
        <v>8</v>
      </c>
      <c r="B8" s="7"/>
      <c r="C8" s="20"/>
      <c r="D8" s="20"/>
      <c r="E8" s="20"/>
      <c r="F8" s="20"/>
      <c r="G8" s="20"/>
    </row>
    <row r="9" spans="1:7" s="3" customFormat="1">
      <c r="A9" s="39">
        <f t="shared" si="0"/>
        <v>9</v>
      </c>
      <c r="B9" s="9" t="s">
        <v>49</v>
      </c>
      <c r="C9" s="67">
        <f>AVERAGE(127.49,127.57)</f>
        <v>127.53</v>
      </c>
      <c r="D9" s="73">
        <v>53.7</v>
      </c>
      <c r="E9" s="67">
        <f>348.32</f>
        <v>348.32</v>
      </c>
      <c r="F9" s="67">
        <v>138.07</v>
      </c>
      <c r="G9" s="67">
        <v>176.65</v>
      </c>
    </row>
    <row r="10" spans="1:7" s="2" customFormat="1">
      <c r="A10" s="39">
        <f>A9+1</f>
        <v>10</v>
      </c>
      <c r="B10" s="11" t="s">
        <v>1</v>
      </c>
      <c r="C10" s="58">
        <f>5918+873+5725</f>
        <v>12516</v>
      </c>
      <c r="D10" s="66">
        <f>765.246152</f>
        <v>765.24615200000005</v>
      </c>
      <c r="E10" s="66">
        <f>7432.262329</f>
        <v>7432.2623290000001</v>
      </c>
      <c r="F10" s="66">
        <v>10334.030586000001</v>
      </c>
      <c r="G10" s="66">
        <v>15552.752</v>
      </c>
    </row>
    <row r="11" spans="1:7">
      <c r="A11" s="40">
        <f>A10+1</f>
        <v>11</v>
      </c>
      <c r="B11" s="10"/>
      <c r="C11" s="18"/>
      <c r="D11" s="18"/>
      <c r="E11" s="18"/>
      <c r="F11" s="18"/>
      <c r="G11" s="18"/>
    </row>
    <row r="12" spans="1:7" hidden="1" outlineLevel="1">
      <c r="A12" s="39">
        <f t="shared" si="0"/>
        <v>12</v>
      </c>
      <c r="B12" s="13" t="s">
        <v>28</v>
      </c>
      <c r="C12" s="20"/>
      <c r="D12" s="20"/>
      <c r="E12" s="20"/>
      <c r="F12" s="20"/>
      <c r="G12" s="20"/>
    </row>
    <row r="13" spans="1:7" s="2" customFormat="1" hidden="1" outlineLevel="1">
      <c r="A13" s="39">
        <f t="shared" si="0"/>
        <v>13</v>
      </c>
      <c r="B13" s="32" t="s">
        <v>66</v>
      </c>
      <c r="C13" s="83">
        <v>324</v>
      </c>
      <c r="D13" s="57">
        <v>0</v>
      </c>
      <c r="E13" s="57">
        <v>0</v>
      </c>
      <c r="F13" s="57">
        <v>0</v>
      </c>
      <c r="G13" s="57">
        <v>0</v>
      </c>
    </row>
    <row r="14" spans="1:7" s="2" customFormat="1" hidden="1" outlineLevel="1">
      <c r="A14" s="39">
        <f t="shared" si="0"/>
        <v>14</v>
      </c>
      <c r="B14" s="32" t="s">
        <v>72</v>
      </c>
      <c r="C14" s="57" t="s">
        <v>65</v>
      </c>
      <c r="D14" s="85">
        <v>1.5649999999999999</v>
      </c>
      <c r="E14" s="57">
        <v>0</v>
      </c>
      <c r="F14" s="57">
        <v>0</v>
      </c>
      <c r="G14" s="57">
        <v>0</v>
      </c>
    </row>
    <row r="15" spans="1:7" s="2" customFormat="1" hidden="1" outlineLevel="1">
      <c r="A15" s="39">
        <f t="shared" si="0"/>
        <v>15</v>
      </c>
      <c r="B15" s="32" t="s">
        <v>71</v>
      </c>
      <c r="C15" s="57">
        <v>0</v>
      </c>
      <c r="D15" s="85">
        <v>0.96499999999999997</v>
      </c>
      <c r="E15" s="57">
        <v>0</v>
      </c>
      <c r="F15" s="57">
        <v>0</v>
      </c>
      <c r="G15" s="57">
        <v>0</v>
      </c>
    </row>
    <row r="16" spans="1:7" s="2" customFormat="1" hidden="1" outlineLevel="1">
      <c r="A16" s="39">
        <f t="shared" si="0"/>
        <v>16</v>
      </c>
      <c r="B16" s="32" t="s">
        <v>59</v>
      </c>
      <c r="C16" s="57">
        <v>0</v>
      </c>
      <c r="D16" s="85">
        <v>0.45600000000000002</v>
      </c>
      <c r="E16" s="57">
        <v>0</v>
      </c>
      <c r="F16" s="57">
        <v>0</v>
      </c>
      <c r="G16" s="57">
        <v>0</v>
      </c>
    </row>
    <row r="17" spans="1:7" s="2" customFormat="1" hidden="1" outlineLevel="1">
      <c r="A17" s="39">
        <f t="shared" si="0"/>
        <v>17</v>
      </c>
      <c r="B17" s="32" t="s">
        <v>69</v>
      </c>
      <c r="C17" s="57">
        <v>0</v>
      </c>
      <c r="D17" s="85">
        <v>2.9209999999999998</v>
      </c>
      <c r="E17" s="57">
        <v>0</v>
      </c>
      <c r="F17" s="57">
        <v>0</v>
      </c>
      <c r="G17" s="57">
        <v>0</v>
      </c>
    </row>
    <row r="18" spans="1:7" s="2" customFormat="1" hidden="1" outlineLevel="1">
      <c r="A18" s="39">
        <f t="shared" si="0"/>
        <v>18</v>
      </c>
      <c r="B18" s="32" t="s">
        <v>70</v>
      </c>
      <c r="C18" s="57">
        <v>0</v>
      </c>
      <c r="D18" s="85">
        <v>37.393999999999998</v>
      </c>
      <c r="E18" s="57">
        <v>0</v>
      </c>
      <c r="F18" s="57">
        <v>0</v>
      </c>
      <c r="G18" s="57">
        <v>0</v>
      </c>
    </row>
    <row r="19" spans="1:7" s="2" customFormat="1" hidden="1" outlineLevel="1">
      <c r="A19" s="39">
        <f t="shared" si="0"/>
        <v>19</v>
      </c>
      <c r="B19" s="32" t="s">
        <v>74</v>
      </c>
      <c r="C19" s="57">
        <v>0</v>
      </c>
      <c r="D19" s="57">
        <v>0</v>
      </c>
      <c r="E19" s="83">
        <v>96</v>
      </c>
      <c r="F19" s="57">
        <v>0</v>
      </c>
      <c r="G19" s="57">
        <v>0</v>
      </c>
    </row>
    <row r="20" spans="1:7" s="2" customFormat="1" hidden="1" outlineLevel="1">
      <c r="A20" s="39">
        <f t="shared" si="0"/>
        <v>20</v>
      </c>
      <c r="B20" s="32" t="s">
        <v>76</v>
      </c>
      <c r="C20" s="57">
        <v>0</v>
      </c>
      <c r="D20" s="57">
        <v>0</v>
      </c>
      <c r="E20" s="57">
        <v>0</v>
      </c>
      <c r="F20" s="83">
        <v>384.4</v>
      </c>
      <c r="G20" s="57">
        <v>0</v>
      </c>
    </row>
    <row r="21" spans="1:7" s="2" customFormat="1" hidden="1" outlineLevel="1">
      <c r="A21" s="39">
        <f t="shared" si="0"/>
        <v>21</v>
      </c>
      <c r="B21" s="32" t="s">
        <v>81</v>
      </c>
      <c r="C21" s="57">
        <v>0</v>
      </c>
      <c r="D21" s="57">
        <v>0</v>
      </c>
      <c r="E21" s="57">
        <v>0</v>
      </c>
      <c r="F21" s="57">
        <v>0</v>
      </c>
      <c r="G21" s="83">
        <v>180.24700000000001</v>
      </c>
    </row>
    <row r="22" spans="1:7" s="2" customFormat="1" hidden="1" outlineLevel="1">
      <c r="A22" s="39">
        <f t="shared" si="0"/>
        <v>22</v>
      </c>
      <c r="B22" s="32" t="s">
        <v>11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</row>
    <row r="23" spans="1:7" hidden="1" outlineLevel="1">
      <c r="A23" s="39">
        <f t="shared" si="0"/>
        <v>23</v>
      </c>
      <c r="B23" s="11" t="s">
        <v>2</v>
      </c>
      <c r="C23" s="21"/>
      <c r="D23" s="21"/>
      <c r="E23" s="21"/>
      <c r="F23" s="21"/>
      <c r="G23" s="21"/>
    </row>
    <row r="24" spans="1:7" s="2" customFormat="1" hidden="1" outlineLevel="1">
      <c r="A24" s="39">
        <f t="shared" si="0"/>
        <v>24</v>
      </c>
      <c r="B24" s="32" t="s">
        <v>66</v>
      </c>
      <c r="C24" s="84">
        <v>0</v>
      </c>
      <c r="D24" s="66">
        <v>0</v>
      </c>
      <c r="E24" s="66">
        <v>0</v>
      </c>
      <c r="F24" s="66">
        <v>0</v>
      </c>
      <c r="G24" s="66">
        <v>0</v>
      </c>
    </row>
    <row r="25" spans="1:7" s="2" customFormat="1" hidden="1" outlineLevel="1">
      <c r="A25" s="39">
        <f t="shared" si="0"/>
        <v>25</v>
      </c>
      <c r="B25" s="32" t="s">
        <v>72</v>
      </c>
      <c r="C25" s="66">
        <v>0</v>
      </c>
      <c r="D25" s="84">
        <v>0</v>
      </c>
      <c r="E25" s="66">
        <v>0</v>
      </c>
      <c r="F25" s="66">
        <v>0</v>
      </c>
      <c r="G25" s="66">
        <v>0</v>
      </c>
    </row>
    <row r="26" spans="1:7" s="2" customFormat="1" hidden="1" outlineLevel="1">
      <c r="A26" s="39">
        <f t="shared" si="0"/>
        <v>26</v>
      </c>
      <c r="B26" s="32" t="s">
        <v>71</v>
      </c>
      <c r="C26" s="66">
        <v>0</v>
      </c>
      <c r="D26" s="84">
        <v>27.11</v>
      </c>
      <c r="E26" s="66">
        <v>0</v>
      </c>
      <c r="F26" s="66">
        <v>0</v>
      </c>
      <c r="G26" s="66">
        <v>0</v>
      </c>
    </row>
    <row r="27" spans="1:7" s="2" customFormat="1" hidden="1" outlineLevel="1">
      <c r="A27" s="39">
        <f t="shared" si="0"/>
        <v>27</v>
      </c>
      <c r="B27" s="32" t="s">
        <v>59</v>
      </c>
      <c r="C27" s="66">
        <v>0</v>
      </c>
      <c r="D27" s="84">
        <v>0</v>
      </c>
      <c r="E27" s="66">
        <v>0</v>
      </c>
      <c r="F27" s="66">
        <v>0</v>
      </c>
      <c r="G27" s="66">
        <v>0</v>
      </c>
    </row>
    <row r="28" spans="1:7" s="2" customFormat="1" hidden="1" outlineLevel="1">
      <c r="A28" s="39">
        <f t="shared" si="0"/>
        <v>28</v>
      </c>
      <c r="B28" s="32" t="s">
        <v>69</v>
      </c>
      <c r="C28" s="66">
        <v>0</v>
      </c>
      <c r="D28" s="84">
        <v>0</v>
      </c>
      <c r="E28" s="66">
        <v>0</v>
      </c>
      <c r="F28" s="66">
        <v>0</v>
      </c>
      <c r="G28" s="66">
        <v>0</v>
      </c>
    </row>
    <row r="29" spans="1:7" s="2" customFormat="1" hidden="1" outlineLevel="1">
      <c r="A29" s="39">
        <f t="shared" si="0"/>
        <v>29</v>
      </c>
      <c r="B29" s="32" t="s">
        <v>70</v>
      </c>
      <c r="C29" s="66">
        <v>0</v>
      </c>
      <c r="D29" s="84">
        <v>0</v>
      </c>
      <c r="E29" s="66">
        <v>0</v>
      </c>
      <c r="F29" s="66">
        <v>0</v>
      </c>
      <c r="G29" s="66">
        <v>0</v>
      </c>
    </row>
    <row r="30" spans="1:7" s="2" customFormat="1" hidden="1" outlineLevel="1">
      <c r="A30" s="39">
        <f t="shared" si="0"/>
        <v>30</v>
      </c>
      <c r="B30" s="32" t="s">
        <v>74</v>
      </c>
      <c r="C30" s="66">
        <v>0</v>
      </c>
      <c r="D30" s="66">
        <v>0</v>
      </c>
      <c r="E30" s="84">
        <v>0</v>
      </c>
      <c r="F30" s="66">
        <v>0</v>
      </c>
      <c r="G30" s="66">
        <v>0</v>
      </c>
    </row>
    <row r="31" spans="1:7" s="2" customFormat="1" hidden="1" outlineLevel="1">
      <c r="A31" s="39">
        <f t="shared" si="0"/>
        <v>31</v>
      </c>
      <c r="B31" s="32" t="s">
        <v>76</v>
      </c>
      <c r="C31" s="66">
        <v>0</v>
      </c>
      <c r="D31" s="66">
        <v>0</v>
      </c>
      <c r="E31" s="66">
        <v>0</v>
      </c>
      <c r="F31" s="84">
        <v>0</v>
      </c>
      <c r="G31" s="66">
        <v>0</v>
      </c>
    </row>
    <row r="32" spans="1:7" s="2" customFormat="1" hidden="1" outlineLevel="1">
      <c r="A32" s="39">
        <f t="shared" si="0"/>
        <v>32</v>
      </c>
      <c r="B32" s="32" t="s">
        <v>10</v>
      </c>
      <c r="C32" s="66">
        <v>0</v>
      </c>
      <c r="D32" s="66">
        <v>0</v>
      </c>
      <c r="E32" s="66">
        <v>0</v>
      </c>
      <c r="F32" s="66">
        <v>0</v>
      </c>
      <c r="G32" s="84">
        <v>0</v>
      </c>
    </row>
    <row r="33" spans="1:7" s="2" customFormat="1" hidden="1" outlineLevel="1">
      <c r="A33" s="39">
        <f t="shared" si="0"/>
        <v>33</v>
      </c>
      <c r="B33" s="32" t="s">
        <v>11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</row>
    <row r="34" spans="1:7" hidden="1" outlineLevel="1">
      <c r="A34" s="39">
        <f t="shared" si="0"/>
        <v>34</v>
      </c>
      <c r="B34" s="11"/>
      <c r="C34" s="20"/>
      <c r="D34" s="20"/>
      <c r="E34" s="20"/>
      <c r="F34" s="20"/>
      <c r="G34" s="20"/>
    </row>
    <row r="35" spans="1:7" s="1" customFormat="1" hidden="1" outlineLevel="1">
      <c r="A35" s="39">
        <f t="shared" si="0"/>
        <v>35</v>
      </c>
      <c r="B35" s="11" t="s">
        <v>12</v>
      </c>
      <c r="C35" s="23"/>
      <c r="D35" s="23"/>
      <c r="E35" s="23"/>
      <c r="F35" s="23"/>
      <c r="G35" s="23"/>
    </row>
    <row r="36" spans="1:7" s="1" customFormat="1" hidden="1" outlineLevel="1">
      <c r="A36" s="39">
        <f t="shared" si="0"/>
        <v>36</v>
      </c>
      <c r="B36" s="77" t="s">
        <v>77</v>
      </c>
      <c r="C36" s="23">
        <f>C13</f>
        <v>324</v>
      </c>
      <c r="D36" s="23"/>
      <c r="E36" s="23"/>
      <c r="F36" s="23"/>
      <c r="G36" s="23"/>
    </row>
    <row r="37" spans="1:7" s="1" customFormat="1" hidden="1" outlineLevel="2">
      <c r="A37" s="39"/>
      <c r="B37" s="77" t="s">
        <v>78</v>
      </c>
      <c r="C37" s="23"/>
      <c r="D37" s="75">
        <f>(D9-D25)*D14/D9</f>
        <v>1.5650000000000002</v>
      </c>
      <c r="E37" s="23"/>
      <c r="F37" s="23"/>
      <c r="G37" s="23"/>
    </row>
    <row r="38" spans="1:7" s="1" customFormat="1" hidden="1" outlineLevel="3">
      <c r="A38" s="39">
        <f>A36+1</f>
        <v>37</v>
      </c>
      <c r="B38" s="74" t="s">
        <v>53</v>
      </c>
      <c r="C38" s="23"/>
      <c r="D38" s="23">
        <f>D14*D25</f>
        <v>0</v>
      </c>
      <c r="E38" s="23"/>
      <c r="F38" s="23"/>
      <c r="G38" s="23"/>
    </row>
    <row r="39" spans="1:7" s="1" customFormat="1" hidden="1" outlineLevel="3">
      <c r="A39" s="39">
        <f t="shared" ref="A39:A41" si="1">A38+1</f>
        <v>38</v>
      </c>
      <c r="B39" s="74" t="s">
        <v>54</v>
      </c>
      <c r="C39" s="23"/>
      <c r="D39" s="23">
        <f>D14*D9</f>
        <v>84.040500000000009</v>
      </c>
      <c r="E39" s="23"/>
      <c r="F39" s="23"/>
      <c r="G39" s="23"/>
    </row>
    <row r="40" spans="1:7" s="1" customFormat="1" hidden="1" outlineLevel="3">
      <c r="A40" s="39">
        <f t="shared" si="1"/>
        <v>39</v>
      </c>
      <c r="B40" s="74" t="s">
        <v>55</v>
      </c>
      <c r="C40" s="23"/>
      <c r="D40" s="23">
        <f>D39-D38</f>
        <v>84.040500000000009</v>
      </c>
      <c r="E40" s="23"/>
      <c r="F40" s="23"/>
      <c r="G40" s="23"/>
    </row>
    <row r="41" spans="1:7" s="1" customFormat="1" hidden="1" outlineLevel="3">
      <c r="A41" s="39">
        <f t="shared" si="1"/>
        <v>40</v>
      </c>
      <c r="B41" s="74" t="s">
        <v>56</v>
      </c>
      <c r="C41" s="23"/>
      <c r="D41" s="76">
        <f>D40/D9</f>
        <v>1.5650000000000002</v>
      </c>
      <c r="E41" s="23"/>
      <c r="F41" s="23"/>
      <c r="G41" s="23"/>
    </row>
    <row r="42" spans="1:7" s="1" customFormat="1" hidden="1" outlineLevel="2" collapsed="1">
      <c r="A42" s="39"/>
      <c r="B42" s="77" t="s">
        <v>58</v>
      </c>
      <c r="C42" s="23"/>
      <c r="D42" s="75">
        <f>(D9-D26)*D15/D9</f>
        <v>0.47782774674115458</v>
      </c>
      <c r="E42" s="23"/>
      <c r="F42" s="23"/>
      <c r="G42" s="23"/>
    </row>
    <row r="43" spans="1:7" s="1" customFormat="1" hidden="1" outlineLevel="2">
      <c r="A43" s="39"/>
      <c r="B43" s="77" t="s">
        <v>59</v>
      </c>
      <c r="C43" s="23"/>
      <c r="D43" s="75">
        <f>(D9-D27)*D16/D9</f>
        <v>0.45600000000000002</v>
      </c>
      <c r="E43" s="23"/>
      <c r="F43" s="23"/>
      <c r="G43" s="23"/>
    </row>
    <row r="44" spans="1:7" s="1" customFormat="1" hidden="1" outlineLevel="2">
      <c r="A44" s="39"/>
      <c r="B44" s="77" t="s">
        <v>60</v>
      </c>
      <c r="C44" s="23"/>
      <c r="D44" s="75">
        <f>(D9-D28)*D17/D9</f>
        <v>2.9209999999999998</v>
      </c>
      <c r="E44" s="23"/>
      <c r="F44" s="23"/>
      <c r="G44" s="23"/>
    </row>
    <row r="45" spans="1:7" s="1" customFormat="1" hidden="1" outlineLevel="2">
      <c r="A45" s="39"/>
      <c r="B45" s="77" t="s">
        <v>70</v>
      </c>
      <c r="C45" s="23"/>
      <c r="D45" s="75">
        <f>(D10-D29)*D18/D10</f>
        <v>37.393999999999998</v>
      </c>
      <c r="E45" s="23"/>
      <c r="F45" s="23"/>
      <c r="G45" s="23"/>
    </row>
    <row r="46" spans="1:7" s="1" customFormat="1" hidden="1" outlineLevel="2">
      <c r="A46" s="39"/>
      <c r="B46" s="77" t="s">
        <v>74</v>
      </c>
      <c r="C46" s="23"/>
      <c r="D46" s="75"/>
      <c r="E46" s="23">
        <f>E19</f>
        <v>96</v>
      </c>
      <c r="F46" s="23"/>
      <c r="G46" s="23"/>
    </row>
    <row r="47" spans="1:7" s="1" customFormat="1" hidden="1" outlineLevel="2">
      <c r="A47" s="39"/>
      <c r="B47" s="77" t="s">
        <v>76</v>
      </c>
      <c r="C47" s="23"/>
      <c r="D47" s="75"/>
      <c r="E47" s="23"/>
      <c r="F47" s="23">
        <f>F20</f>
        <v>384.4</v>
      </c>
      <c r="G47" s="23"/>
    </row>
    <row r="48" spans="1:7" s="1" customFormat="1" hidden="1" outlineLevel="2">
      <c r="A48" s="39"/>
      <c r="B48" s="77" t="s">
        <v>81</v>
      </c>
      <c r="C48" s="23"/>
      <c r="D48" s="75"/>
      <c r="E48" s="23"/>
      <c r="F48" s="23"/>
      <c r="G48" s="23">
        <f>G21</f>
        <v>180.24700000000001</v>
      </c>
    </row>
    <row r="49" spans="1:7" s="1" customFormat="1" hidden="1" outlineLevel="1">
      <c r="A49" s="39">
        <f>A41+1</f>
        <v>41</v>
      </c>
      <c r="B49" s="11" t="s">
        <v>13</v>
      </c>
      <c r="C49" s="23">
        <f>C10+C36</f>
        <v>12840</v>
      </c>
      <c r="D49" s="23">
        <f>D10+D37+D42+D43+D44+D45</f>
        <v>808.05997974674131</v>
      </c>
      <c r="E49" s="23">
        <f>E10+E37+E42+E43+E44+E45+E46</f>
        <v>7528.2623290000001</v>
      </c>
      <c r="F49" s="23">
        <f>F10+F37+F42+F43+F44+F45+F46+F47</f>
        <v>10718.430586</v>
      </c>
      <c r="G49" s="23">
        <f>G10+G37+G42+G43+G44+G45+G46+G47+G48</f>
        <v>15732.999</v>
      </c>
    </row>
    <row r="50" spans="1:7" s="1" customFormat="1" collapsed="1">
      <c r="A50" s="42">
        <f t="shared" si="0"/>
        <v>42</v>
      </c>
      <c r="B50" s="12" t="s">
        <v>14</v>
      </c>
      <c r="C50" s="68">
        <f>C9*C49</f>
        <v>1637485.2</v>
      </c>
      <c r="D50" s="4">
        <f>D9*D49</f>
        <v>43392.820912400013</v>
      </c>
      <c r="E50" s="4">
        <f>E9*E49</f>
        <v>2622244.33443728</v>
      </c>
      <c r="F50" s="4">
        <f>F9*F49</f>
        <v>1479893.71100902</v>
      </c>
      <c r="G50" s="4">
        <f>G9*G49</f>
        <v>2779234.2733499999</v>
      </c>
    </row>
    <row r="51" spans="1:7">
      <c r="A51" s="39">
        <f t="shared" si="0"/>
        <v>43</v>
      </c>
      <c r="B51" s="11"/>
      <c r="C51" s="24"/>
      <c r="D51" s="24"/>
      <c r="E51" s="24"/>
      <c r="F51" s="24"/>
      <c r="G51" s="24"/>
    </row>
    <row r="52" spans="1:7" s="2" customFormat="1">
      <c r="A52" s="39">
        <f t="shared" si="0"/>
        <v>44</v>
      </c>
      <c r="B52" s="11" t="s">
        <v>15</v>
      </c>
      <c r="C52" s="57">
        <f>30702+89233</f>
        <v>119935</v>
      </c>
      <c r="D52" s="57">
        <f>2680.596+3440.147</f>
        <v>6120.7430000000004</v>
      </c>
      <c r="E52" s="57">
        <f>80452+63499</f>
        <v>143951</v>
      </c>
      <c r="F52" s="57">
        <f>49605+14564</f>
        <v>64169</v>
      </c>
      <c r="G52" s="57">
        <f>29965+31590</f>
        <v>61555</v>
      </c>
    </row>
    <row r="53" spans="1:7" s="2" customFormat="1">
      <c r="A53" s="39">
        <f t="shared" si="0"/>
        <v>45</v>
      </c>
      <c r="B53" s="11" t="s">
        <v>16</v>
      </c>
      <c r="C53" s="57">
        <f>13781+12550</f>
        <v>26331</v>
      </c>
      <c r="D53" s="57">
        <f>187.982+3563.136+1683.713+1282.393</f>
        <v>6717.2240000000002</v>
      </c>
      <c r="E53" s="57">
        <f>25808+3748+41946+13487</f>
        <v>84989</v>
      </c>
      <c r="F53" s="57">
        <f>75891+61098</f>
        <v>136989</v>
      </c>
      <c r="G53" s="57">
        <f>9822+95281</f>
        <v>105103</v>
      </c>
    </row>
    <row r="54" spans="1:7" s="2" customFormat="1">
      <c r="A54" s="39">
        <f t="shared" si="0"/>
        <v>46</v>
      </c>
      <c r="B54" s="11" t="s">
        <v>17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</row>
    <row r="55" spans="1:7" s="2" customFormat="1">
      <c r="A55" s="39">
        <f t="shared" si="0"/>
        <v>47</v>
      </c>
      <c r="B55" s="11" t="s">
        <v>18</v>
      </c>
      <c r="C55" s="57">
        <v>0</v>
      </c>
      <c r="D55" s="57">
        <v>0</v>
      </c>
      <c r="E55" s="57">
        <v>0</v>
      </c>
      <c r="F55" s="57">
        <v>0</v>
      </c>
      <c r="G55" s="57">
        <v>0</v>
      </c>
    </row>
    <row r="56" spans="1:7">
      <c r="A56" s="39">
        <f>A55+1</f>
        <v>48</v>
      </c>
      <c r="B56" s="13" t="s">
        <v>19</v>
      </c>
      <c r="C56" s="68">
        <f>SUM(C50,C53,C54,C55)-C52</f>
        <v>1543881.2</v>
      </c>
      <c r="D56" s="4">
        <f>SUM(D50,D53,D54,D55)-D52</f>
        <v>43989.301912400013</v>
      </c>
      <c r="E56" s="4">
        <f>SUM(E50,E53,E54,E55)-E52</f>
        <v>2563282.33443728</v>
      </c>
      <c r="F56" s="4">
        <f>SUM(F50,F53,F54,F55)-F52</f>
        <v>1552713.71100902</v>
      </c>
      <c r="G56" s="4">
        <f>SUM(G50,G53,G54,G55)-G52</f>
        <v>2822782.2733499999</v>
      </c>
    </row>
    <row r="57" spans="1:7">
      <c r="A57" s="39">
        <f t="shared" si="0"/>
        <v>49</v>
      </c>
      <c r="B57" s="11"/>
      <c r="C57" s="20"/>
      <c r="D57" s="20"/>
      <c r="E57" s="20"/>
      <c r="F57" s="20"/>
      <c r="G57" s="20"/>
    </row>
    <row r="58" spans="1:7">
      <c r="A58" s="41">
        <f t="shared" si="0"/>
        <v>50</v>
      </c>
      <c r="B58" s="14" t="s">
        <v>21</v>
      </c>
      <c r="C58" s="22"/>
      <c r="D58" s="22"/>
      <c r="E58" s="22"/>
      <c r="F58" s="22"/>
      <c r="G58" s="22"/>
    </row>
    <row r="59" spans="1:7">
      <c r="A59" s="39">
        <f t="shared" si="0"/>
        <v>51</v>
      </c>
      <c r="B59" s="15" t="s">
        <v>9</v>
      </c>
      <c r="C59" s="58">
        <v>282836</v>
      </c>
      <c r="D59" s="58">
        <v>5077.482</v>
      </c>
      <c r="E59" s="58">
        <v>211915</v>
      </c>
      <c r="F59" s="58">
        <v>513983</v>
      </c>
      <c r="G59" s="58">
        <v>383285</v>
      </c>
    </row>
    <row r="60" spans="1:7">
      <c r="A60" s="39">
        <f t="shared" si="0"/>
        <v>52</v>
      </c>
      <c r="B60" s="50" t="s">
        <v>50</v>
      </c>
      <c r="C60" s="58">
        <v>221084</v>
      </c>
      <c r="D60" s="58">
        <v>2377.6439999999998</v>
      </c>
      <c r="E60" s="58">
        <v>56517</v>
      </c>
      <c r="F60" s="58">
        <v>404824</v>
      </c>
      <c r="G60" s="58"/>
    </row>
    <row r="61" spans="1:7">
      <c r="A61" s="39">
        <f t="shared" si="0"/>
        <v>53</v>
      </c>
      <c r="B61" s="50" t="s">
        <v>57</v>
      </c>
      <c r="C61" s="58">
        <v>206788</v>
      </c>
      <c r="D61" s="58">
        <v>2226.4450000000002</v>
      </c>
      <c r="E61" s="58">
        <v>50122</v>
      </c>
      <c r="F61" s="58">
        <v>364779</v>
      </c>
      <c r="G61" s="58"/>
    </row>
    <row r="62" spans="1:7">
      <c r="A62" s="39">
        <f t="shared" si="0"/>
        <v>54</v>
      </c>
      <c r="B62" s="69" t="s">
        <v>7</v>
      </c>
      <c r="C62" s="26">
        <f>C59+C60-C61</f>
        <v>297132</v>
      </c>
      <c r="D62" s="26">
        <f t="shared" ref="D62:F62" si="2">D59+D60-D61</f>
        <v>5228.6810000000005</v>
      </c>
      <c r="E62" s="26">
        <f t="shared" si="2"/>
        <v>218310</v>
      </c>
      <c r="F62" s="26">
        <f t="shared" si="2"/>
        <v>554028</v>
      </c>
      <c r="G62" s="26">
        <f>G59</f>
        <v>383285</v>
      </c>
    </row>
    <row r="63" spans="1:7">
      <c r="A63" s="39">
        <f t="shared" si="0"/>
        <v>55</v>
      </c>
      <c r="B63" s="13"/>
      <c r="C63" s="25"/>
      <c r="D63" s="25"/>
      <c r="E63" s="25"/>
      <c r="F63" s="25"/>
      <c r="G63" s="25"/>
    </row>
    <row r="64" spans="1:7">
      <c r="A64" s="39">
        <f t="shared" si="0"/>
        <v>56</v>
      </c>
      <c r="B64" s="11" t="s">
        <v>20</v>
      </c>
      <c r="C64" s="71">
        <f>C56/C59</f>
        <v>5.4585738731986027</v>
      </c>
      <c r="D64" s="71">
        <f t="shared" ref="D64" si="3">D$56/D59</f>
        <v>8.6636056833682549</v>
      </c>
      <c r="E64" s="71">
        <f>E$56/E59</f>
        <v>12.095804140515206</v>
      </c>
      <c r="F64" s="71">
        <f t="shared" ref="F64:G64" si="4">F$56/F59</f>
        <v>3.0209437102180812</v>
      </c>
      <c r="G64" s="71">
        <f t="shared" si="4"/>
        <v>7.3647084371942544</v>
      </c>
    </row>
    <row r="65" spans="1:7">
      <c r="A65" s="39">
        <f t="shared" si="0"/>
        <v>57</v>
      </c>
      <c r="B65" s="13" t="s">
        <v>3</v>
      </c>
      <c r="C65" s="71">
        <f>C56/C62</f>
        <v>5.1959438902575288</v>
      </c>
      <c r="D65" s="71">
        <f t="shared" ref="D65" si="5">D$56/D62</f>
        <v>8.4130781572637545</v>
      </c>
      <c r="E65" s="71">
        <f>E$56/E62</f>
        <v>11.741479247113187</v>
      </c>
      <c r="F65" s="71">
        <f t="shared" ref="F65:G65" si="6">F$56/F62</f>
        <v>2.8025906831586491</v>
      </c>
      <c r="G65" s="71">
        <f t="shared" si="6"/>
        <v>7.3647084371942544</v>
      </c>
    </row>
    <row r="66" spans="1:7">
      <c r="A66" s="43">
        <f t="shared" si="0"/>
        <v>58</v>
      </c>
      <c r="B66" s="16"/>
      <c r="C66" s="27"/>
      <c r="D66" s="27"/>
      <c r="E66" s="27"/>
      <c r="F66" s="27"/>
      <c r="G66" s="27"/>
    </row>
    <row r="67" spans="1:7">
      <c r="A67" s="41">
        <f t="shared" si="0"/>
        <v>59</v>
      </c>
      <c r="B67" s="14" t="s">
        <v>22</v>
      </c>
      <c r="C67" s="22"/>
      <c r="D67" s="22"/>
      <c r="E67" s="22"/>
      <c r="F67" s="22"/>
      <c r="G67" s="22"/>
    </row>
    <row r="68" spans="1:7">
      <c r="A68" s="39">
        <f t="shared" si="0"/>
        <v>60</v>
      </c>
      <c r="B68" s="15" t="s">
        <v>9</v>
      </c>
      <c r="C68" s="58">
        <v>74842</v>
      </c>
      <c r="D68" s="58">
        <f>-492.739+765.701</f>
        <v>272.96200000000005</v>
      </c>
      <c r="E68" s="58">
        <v>88523</v>
      </c>
      <c r="F68" s="58">
        <v>12248</v>
      </c>
      <c r="G68" s="58">
        <v>114301</v>
      </c>
    </row>
    <row r="69" spans="1:7">
      <c r="A69" s="39">
        <f t="shared" si="0"/>
        <v>61</v>
      </c>
      <c r="B69" s="50" t="s">
        <v>44</v>
      </c>
      <c r="C69" s="58">
        <v>60596</v>
      </c>
      <c r="D69" s="58">
        <f>-471.595</f>
        <v>-471.59500000000003</v>
      </c>
      <c r="E69" s="58">
        <v>26895</v>
      </c>
      <c r="F69" s="58">
        <v>23643</v>
      </c>
      <c r="G69" s="58"/>
    </row>
    <row r="70" spans="1:7">
      <c r="A70" s="39">
        <f t="shared" si="0"/>
        <v>62</v>
      </c>
      <c r="B70" s="50" t="s">
        <v>57</v>
      </c>
      <c r="C70" s="58">
        <v>56682</v>
      </c>
      <c r="D70" s="58">
        <f>82.434</f>
        <v>82.433999999999997</v>
      </c>
      <c r="E70" s="58">
        <v>21518</v>
      </c>
      <c r="F70" s="58">
        <v>9511</v>
      </c>
      <c r="G70" s="58"/>
    </row>
    <row r="71" spans="1:7">
      <c r="A71" s="39">
        <f t="shared" si="0"/>
        <v>63</v>
      </c>
      <c r="B71" s="15" t="s">
        <v>7</v>
      </c>
      <c r="C71" s="70">
        <f>C68+C69-C70</f>
        <v>78756</v>
      </c>
      <c r="D71" s="26">
        <f t="shared" ref="D71" si="7">D68+D69-D70</f>
        <v>-281.06700000000001</v>
      </c>
      <c r="E71" s="26">
        <f t="shared" ref="E71" si="8">E68+E69-E70</f>
        <v>93900</v>
      </c>
      <c r="F71" s="26">
        <f t="shared" ref="F71" si="9">F68+F69-F70</f>
        <v>26380</v>
      </c>
      <c r="G71" s="26">
        <f>G68</f>
        <v>114301</v>
      </c>
    </row>
    <row r="72" spans="1:7">
      <c r="A72" s="39">
        <f t="shared" si="0"/>
        <v>64</v>
      </c>
      <c r="B72" s="13"/>
      <c r="C72" s="25"/>
      <c r="D72" s="25"/>
      <c r="E72" s="25"/>
      <c r="F72" s="25"/>
      <c r="G72" s="25"/>
    </row>
    <row r="73" spans="1:7">
      <c r="A73" s="39">
        <f t="shared" si="0"/>
        <v>65</v>
      </c>
      <c r="B73" s="11" t="s">
        <v>23</v>
      </c>
      <c r="C73" s="72">
        <f t="shared" ref="C73:D73" si="10">C$56/C68</f>
        <v>20.628540124529007</v>
      </c>
      <c r="D73" s="72">
        <f t="shared" si="10"/>
        <v>161.15540592609963</v>
      </c>
      <c r="E73" s="71">
        <f>E$56/E68</f>
        <v>28.956116878520611</v>
      </c>
      <c r="F73" s="71">
        <f t="shared" ref="F73:G73" si="11">F$56/F68</f>
        <v>126.77283728029229</v>
      </c>
      <c r="G73" s="71">
        <f t="shared" si="11"/>
        <v>24.696041796222254</v>
      </c>
    </row>
    <row r="74" spans="1:7">
      <c r="A74" s="39">
        <f t="shared" si="0"/>
        <v>66</v>
      </c>
      <c r="B74" s="11" t="s">
        <v>5</v>
      </c>
      <c r="C74" s="72">
        <f t="shared" ref="C74:D74" si="12">C$56/C71</f>
        <v>19.603347046574228</v>
      </c>
      <c r="D74" s="72">
        <f t="shared" si="12"/>
        <v>-156.5082414954442</v>
      </c>
      <c r="E74" s="71">
        <f>E$56/E71</f>
        <v>27.298001431706922</v>
      </c>
      <c r="F74" s="71">
        <f>F$56/F71</f>
        <v>58.859503828999998</v>
      </c>
      <c r="G74" s="71">
        <f>G$56/G71</f>
        <v>24.696041796222254</v>
      </c>
    </row>
    <row r="75" spans="1:7">
      <c r="A75" s="39">
        <f t="shared" si="0"/>
        <v>67</v>
      </c>
      <c r="B75" s="11"/>
      <c r="C75" s="29"/>
      <c r="D75" s="29"/>
      <c r="E75" s="29"/>
      <c r="F75" s="29"/>
      <c r="G75" s="29"/>
    </row>
    <row r="76" spans="1:7">
      <c r="A76" s="41">
        <f t="shared" si="0"/>
        <v>68</v>
      </c>
      <c r="B76" s="14" t="s">
        <v>24</v>
      </c>
      <c r="C76" s="22"/>
      <c r="D76" s="22"/>
      <c r="E76" s="22"/>
      <c r="F76" s="22"/>
      <c r="G76" s="22"/>
    </row>
    <row r="77" spans="1:7">
      <c r="A77" s="39">
        <f t="shared" si="0"/>
        <v>69</v>
      </c>
      <c r="B77" s="15" t="s">
        <v>9</v>
      </c>
      <c r="C77" s="58">
        <f>74842+15287+641</f>
        <v>90770</v>
      </c>
      <c r="D77" s="58">
        <f>D68+544.848</f>
        <v>817.81</v>
      </c>
      <c r="E77" s="58">
        <f>E68+13861</f>
        <v>102384</v>
      </c>
      <c r="F77" s="58">
        <f>F68+41921</f>
        <v>54169</v>
      </c>
      <c r="G77" s="58">
        <f>G68+11519</f>
        <v>125820</v>
      </c>
    </row>
    <row r="78" spans="1:7">
      <c r="A78" s="39">
        <f t="shared" si="0"/>
        <v>70</v>
      </c>
      <c r="B78" s="50" t="s">
        <v>44</v>
      </c>
      <c r="C78" s="58">
        <f>60596+10010+373</f>
        <v>70979</v>
      </c>
      <c r="D78" s="58">
        <f>D69+333.571</f>
        <v>-138.024</v>
      </c>
      <c r="E78" s="58">
        <f>E69+3921</f>
        <v>30816</v>
      </c>
      <c r="F78" s="58">
        <f>F69+34843</f>
        <v>58486</v>
      </c>
      <c r="G78" s="58"/>
    </row>
    <row r="79" spans="1:7">
      <c r="A79" s="39">
        <f t="shared" si="0"/>
        <v>71</v>
      </c>
      <c r="B79" s="50" t="s">
        <v>57</v>
      </c>
      <c r="C79" s="58">
        <f>56682+11222+505</f>
        <v>68409</v>
      </c>
      <c r="D79" s="58">
        <f>D70+265.864</f>
        <v>348.298</v>
      </c>
      <c r="E79" s="58">
        <f>E70+2790</f>
        <v>24308</v>
      </c>
      <c r="F79" s="58">
        <f>F70+29236</f>
        <v>38747</v>
      </c>
      <c r="G79" s="58"/>
    </row>
    <row r="80" spans="1:7">
      <c r="A80" s="39">
        <f t="shared" si="0"/>
        <v>72</v>
      </c>
      <c r="B80" s="15" t="s">
        <v>7</v>
      </c>
      <c r="C80" s="70">
        <f>C77+C78-C79</f>
        <v>93340</v>
      </c>
      <c r="D80" s="26">
        <f>D77+D78-D79</f>
        <v>331.48799999999994</v>
      </c>
      <c r="E80" s="26">
        <f t="shared" ref="E80" si="13">E77+E78-E79</f>
        <v>108892</v>
      </c>
      <c r="F80" s="26">
        <f t="shared" ref="F80" si="14">F77+F78-F79</f>
        <v>73908</v>
      </c>
      <c r="G80" s="26">
        <f>G77</f>
        <v>125820</v>
      </c>
    </row>
    <row r="81" spans="1:7">
      <c r="A81" s="39">
        <f t="shared" si="0"/>
        <v>73</v>
      </c>
      <c r="B81" s="13"/>
      <c r="C81" s="25"/>
      <c r="D81" s="25"/>
      <c r="E81" s="25"/>
      <c r="F81" s="25"/>
      <c r="G81" s="25"/>
    </row>
    <row r="82" spans="1:7">
      <c r="A82" s="39">
        <f t="shared" si="0"/>
        <v>74</v>
      </c>
      <c r="B82" s="11" t="s">
        <v>25</v>
      </c>
      <c r="C82" s="72">
        <f t="shared" ref="C82" si="15">C$56/C77</f>
        <v>17.00871653630054</v>
      </c>
      <c r="D82" s="72">
        <f>D$56/D77</f>
        <v>53.789146516183486</v>
      </c>
      <c r="E82" s="71">
        <f>E$56/E77</f>
        <v>25.035965916913579</v>
      </c>
      <c r="F82" s="71">
        <f t="shared" ref="F82:G82" si="16">F$56/F77</f>
        <v>28.664249127896397</v>
      </c>
      <c r="G82" s="71">
        <f t="shared" si="16"/>
        <v>22.435084035526941</v>
      </c>
    </row>
    <row r="83" spans="1:7">
      <c r="A83" s="39">
        <f t="shared" ref="A83:A99" si="17">A82+1</f>
        <v>75</v>
      </c>
      <c r="B83" s="11" t="s">
        <v>4</v>
      </c>
      <c r="C83" s="72">
        <f t="shared" ref="C83" si="18">C$56/C80</f>
        <v>16.540402828369402</v>
      </c>
      <c r="D83" s="72">
        <f>D$56/D80</f>
        <v>132.70254703760023</v>
      </c>
      <c r="E83" s="71">
        <f>E$56/E80</f>
        <v>23.539675407167469</v>
      </c>
      <c r="F83" s="71">
        <f t="shared" ref="F83:G83" si="19">F$56/F80</f>
        <v>21.008736686272393</v>
      </c>
      <c r="G83" s="71">
        <f t="shared" si="19"/>
        <v>22.435084035526941</v>
      </c>
    </row>
    <row r="84" spans="1:7">
      <c r="A84" s="39">
        <f t="shared" si="17"/>
        <v>76</v>
      </c>
      <c r="B84" s="11"/>
      <c r="C84" s="30"/>
      <c r="D84" s="30"/>
      <c r="E84" s="30"/>
      <c r="F84" s="30"/>
      <c r="G84" s="30"/>
    </row>
    <row r="85" spans="1:7">
      <c r="A85" s="41">
        <f t="shared" si="17"/>
        <v>77</v>
      </c>
      <c r="B85" s="14" t="s">
        <v>26</v>
      </c>
      <c r="C85" s="22"/>
      <c r="D85" s="22"/>
      <c r="E85" s="22"/>
      <c r="F85" s="22"/>
      <c r="G85" s="22"/>
    </row>
    <row r="86" spans="1:7">
      <c r="A86" s="39">
        <f t="shared" si="17"/>
        <v>78</v>
      </c>
      <c r="B86" s="15" t="s">
        <v>9</v>
      </c>
      <c r="C86" s="58">
        <v>59972</v>
      </c>
      <c r="D86" s="58">
        <f>-221.409+D90</f>
        <v>314.58169999999996</v>
      </c>
      <c r="E86" s="58">
        <v>72361</v>
      </c>
      <c r="F86" s="58">
        <v>-2722</v>
      </c>
      <c r="G86" s="58">
        <v>96995</v>
      </c>
    </row>
    <row r="87" spans="1:7">
      <c r="A87" s="39">
        <f t="shared" si="17"/>
        <v>79</v>
      </c>
      <c r="B87" s="50" t="s">
        <v>44</v>
      </c>
      <c r="C87" s="58">
        <v>53108</v>
      </c>
      <c r="D87" s="58">
        <f>243.279-970.463</f>
        <v>-727.18399999999997</v>
      </c>
      <c r="E87" s="58">
        <v>22291</v>
      </c>
      <c r="F87" s="58">
        <v>19801</v>
      </c>
      <c r="G87" s="58"/>
    </row>
    <row r="88" spans="1:7">
      <c r="A88" s="39">
        <f t="shared" si="17"/>
        <v>80</v>
      </c>
      <c r="B88" s="50" t="s">
        <v>57</v>
      </c>
      <c r="C88" s="58">
        <v>46348</v>
      </c>
      <c r="D88" s="58">
        <v>133.654</v>
      </c>
      <c r="E88" s="58">
        <v>17556</v>
      </c>
      <c r="F88" s="58">
        <v>-3000</v>
      </c>
      <c r="G88" s="58"/>
    </row>
    <row r="89" spans="1:7">
      <c r="A89" s="39">
        <f t="shared" si="17"/>
        <v>81</v>
      </c>
      <c r="B89" s="15" t="s">
        <v>7</v>
      </c>
      <c r="C89" s="70">
        <f>C86+C87-C88</f>
        <v>66732</v>
      </c>
      <c r="D89" s="26">
        <f t="shared" ref="D89" si="20">D86+D87-D88</f>
        <v>-546.25630000000001</v>
      </c>
      <c r="E89" s="26">
        <f t="shared" ref="E89" si="21">E86+E87-E88</f>
        <v>77096</v>
      </c>
      <c r="F89" s="26">
        <f t="shared" ref="F89" si="22">F86+F87-F88</f>
        <v>20079</v>
      </c>
      <c r="G89" s="26">
        <f>G86</f>
        <v>96995</v>
      </c>
    </row>
    <row r="90" spans="1:7">
      <c r="A90" s="39">
        <f t="shared" si="17"/>
        <v>82</v>
      </c>
      <c r="B90" s="13"/>
      <c r="C90" s="25"/>
      <c r="D90" s="25">
        <f>765.701*(1-30%)</f>
        <v>535.99069999999995</v>
      </c>
      <c r="E90" s="25"/>
      <c r="F90" s="25"/>
      <c r="G90" s="25"/>
    </row>
    <row r="91" spans="1:7">
      <c r="A91" s="39">
        <f t="shared" si="17"/>
        <v>83</v>
      </c>
      <c r="B91" s="11" t="s">
        <v>41</v>
      </c>
      <c r="C91" s="72">
        <f t="shared" ref="C91" si="23">C$50/C86</f>
        <v>27.304161942239713</v>
      </c>
      <c r="D91" s="72">
        <f t="shared" ref="D91" si="24">D$50/D86</f>
        <v>137.93816014218251</v>
      </c>
      <c r="E91" s="71">
        <f>E$50/E86</f>
        <v>36.238365064569038</v>
      </c>
      <c r="F91" s="71">
        <f t="shared" ref="F91:G91" si="25">F$50/F86</f>
        <v>-543.67880639567227</v>
      </c>
      <c r="G91" s="71">
        <f t="shared" si="25"/>
        <v>28.653376703438322</v>
      </c>
    </row>
    <row r="92" spans="1:7">
      <c r="A92" s="39">
        <f t="shared" si="17"/>
        <v>84</v>
      </c>
      <c r="B92" s="11" t="s">
        <v>51</v>
      </c>
      <c r="C92" s="72">
        <f t="shared" ref="C92" si="26">C$50/C89</f>
        <v>24.538230534076604</v>
      </c>
      <c r="D92" s="72">
        <f t="shared" ref="D92" si="27">D$50/D89</f>
        <v>-79.436742262560657</v>
      </c>
      <c r="E92" s="71">
        <f>E$50/E89</f>
        <v>34.012715762650203</v>
      </c>
      <c r="F92" s="71">
        <f t="shared" ref="F92:G92" si="28">F$50/F89</f>
        <v>73.703556502267048</v>
      </c>
      <c r="G92" s="71">
        <f t="shared" si="28"/>
        <v>28.653376703438322</v>
      </c>
    </row>
    <row r="93" spans="1:7" s="3" customFormat="1">
      <c r="A93" s="39">
        <f t="shared" si="17"/>
        <v>85</v>
      </c>
      <c r="B93" s="15"/>
      <c r="C93" s="26"/>
      <c r="D93" s="26"/>
      <c r="E93" s="26"/>
      <c r="F93" s="26"/>
      <c r="G93" s="26"/>
    </row>
    <row r="94" spans="1:7" s="3" customFormat="1">
      <c r="A94" s="41">
        <f t="shared" si="17"/>
        <v>86</v>
      </c>
      <c r="B94" s="14" t="s">
        <v>27</v>
      </c>
      <c r="C94" s="22"/>
      <c r="D94" s="22"/>
      <c r="E94" s="22"/>
      <c r="F94" s="22"/>
      <c r="G94" s="22"/>
    </row>
    <row r="95" spans="1:7" s="3" customFormat="1">
      <c r="A95" s="39">
        <f t="shared" si="17"/>
        <v>87</v>
      </c>
      <c r="B95" s="15" t="s">
        <v>9</v>
      </c>
      <c r="C95" s="48">
        <f t="shared" ref="C95" si="29">C86/C$49</f>
        <v>4.6707165109034268</v>
      </c>
      <c r="D95" s="48">
        <f t="shared" ref="D95" si="30">D86/D$49</f>
        <v>0.38930488810817582</v>
      </c>
      <c r="E95" s="48">
        <f t="shared" ref="E95" si="31">E86/E$49</f>
        <v>9.6119126616051265</v>
      </c>
      <c r="F95" s="48">
        <f>F86/F$49</f>
        <v>-0.25395508961501989</v>
      </c>
      <c r="G95" s="48">
        <f>G86/G$49</f>
        <v>6.1650674483612438</v>
      </c>
    </row>
    <row r="96" spans="1:7" s="3" customFormat="1">
      <c r="A96" s="39">
        <f t="shared" si="17"/>
        <v>88</v>
      </c>
      <c r="B96" s="15" t="s">
        <v>7</v>
      </c>
      <c r="C96" s="48">
        <f t="shared" ref="C96" si="32">C89/C$49</f>
        <v>5.1971962616822429</v>
      </c>
      <c r="D96" s="48">
        <f t="shared" ref="D96" si="33">D89/D$49</f>
        <v>-0.67600959544018668</v>
      </c>
      <c r="E96" s="48">
        <f t="shared" ref="E96" si="34">E89/E$49</f>
        <v>10.240875866269246</v>
      </c>
      <c r="F96" s="48">
        <f t="shared" ref="F96:G96" si="35">F89/F$49</f>
        <v>1.8733152991844173</v>
      </c>
      <c r="G96" s="48">
        <f t="shared" si="35"/>
        <v>6.1650674483612438</v>
      </c>
    </row>
    <row r="97" spans="1:7">
      <c r="A97" s="39">
        <f t="shared" si="17"/>
        <v>89</v>
      </c>
      <c r="B97" s="13"/>
      <c r="C97" s="25"/>
      <c r="D97" s="25"/>
      <c r="E97" s="25"/>
      <c r="F97" s="25"/>
      <c r="G97" s="25"/>
    </row>
    <row r="98" spans="1:7">
      <c r="A98" s="39">
        <f t="shared" si="17"/>
        <v>90</v>
      </c>
      <c r="B98" s="11" t="s">
        <v>42</v>
      </c>
      <c r="C98" s="28">
        <f t="shared" ref="C98" si="36">C$9/C95</f>
        <v>27.304161942239713</v>
      </c>
      <c r="D98" s="28">
        <f t="shared" ref="D98" si="37">D$9/D95</f>
        <v>137.93816014218251</v>
      </c>
      <c r="E98" s="28">
        <f>E$9/E95</f>
        <v>36.238365064569038</v>
      </c>
      <c r="F98" s="28">
        <f t="shared" ref="F98:G98" si="38">F$9/F95</f>
        <v>-543.67880639567227</v>
      </c>
      <c r="G98" s="28">
        <f t="shared" si="38"/>
        <v>28.653376703438322</v>
      </c>
    </row>
    <row r="99" spans="1:7">
      <c r="A99" s="39">
        <f t="shared" si="17"/>
        <v>91</v>
      </c>
      <c r="B99" s="11" t="s">
        <v>43</v>
      </c>
      <c r="C99" s="28">
        <f t="shared" ref="C99" si="39">C$9/C96</f>
        <v>24.538230534076604</v>
      </c>
      <c r="D99" s="28">
        <f t="shared" ref="D99" si="40">D$9/D96</f>
        <v>-79.436742262560642</v>
      </c>
      <c r="E99" s="28">
        <f>E$9/E96</f>
        <v>34.012715762650203</v>
      </c>
      <c r="F99" s="28">
        <f t="shared" ref="F99:G99" si="41">F$9/F96</f>
        <v>73.703556502267048</v>
      </c>
      <c r="G99" s="28">
        <f t="shared" si="41"/>
        <v>28.653376703438322</v>
      </c>
    </row>
    <row r="100" spans="1:7" ht="10.199999999999999">
      <c r="A100" s="44">
        <f t="shared" ref="A100:A148" si="42">A99+1</f>
        <v>92</v>
      </c>
      <c r="B100" s="33"/>
    </row>
    <row r="101" spans="1:7" ht="12.75" customHeight="1">
      <c r="A101" s="44">
        <f t="shared" si="42"/>
        <v>93</v>
      </c>
      <c r="B101" s="33"/>
    </row>
    <row r="102" spans="1:7" ht="10.199999999999999">
      <c r="A102" s="44">
        <f t="shared" si="42"/>
        <v>94</v>
      </c>
      <c r="B102" s="33"/>
    </row>
    <row r="103" spans="1:7" ht="10.199999999999999">
      <c r="A103" s="44">
        <f t="shared" si="42"/>
        <v>95</v>
      </c>
      <c r="B103" s="33"/>
    </row>
    <row r="104" spans="1:7" ht="10.199999999999999">
      <c r="A104" s="44">
        <f t="shared" si="42"/>
        <v>96</v>
      </c>
      <c r="B104" s="33"/>
    </row>
    <row r="105" spans="1:7" ht="10.199999999999999">
      <c r="A105" s="44">
        <f t="shared" si="42"/>
        <v>97</v>
      </c>
      <c r="B105" s="33"/>
    </row>
    <row r="106" spans="1:7" ht="10.199999999999999">
      <c r="A106" s="44">
        <f t="shared" si="42"/>
        <v>98</v>
      </c>
      <c r="B106" s="33"/>
    </row>
    <row r="107" spans="1:7" ht="10.199999999999999">
      <c r="A107" s="44">
        <f t="shared" si="42"/>
        <v>99</v>
      </c>
      <c r="B107" s="33"/>
    </row>
    <row r="108" spans="1:7" ht="10.199999999999999">
      <c r="A108" s="44">
        <f t="shared" si="42"/>
        <v>100</v>
      </c>
      <c r="B108" s="33"/>
    </row>
    <row r="109" spans="1:7" ht="10.199999999999999">
      <c r="A109" s="44">
        <f t="shared" si="42"/>
        <v>101</v>
      </c>
      <c r="B109" s="33"/>
    </row>
    <row r="110" spans="1:7" ht="10.199999999999999">
      <c r="A110" s="44">
        <f t="shared" si="42"/>
        <v>102</v>
      </c>
      <c r="B110" s="33"/>
    </row>
    <row r="111" spans="1:7" ht="10.199999999999999">
      <c r="A111" s="44">
        <f t="shared" si="42"/>
        <v>103</v>
      </c>
      <c r="B111" s="33"/>
    </row>
    <row r="112" spans="1:7" ht="10.199999999999999">
      <c r="A112" s="44">
        <f t="shared" si="42"/>
        <v>104</v>
      </c>
      <c r="B112" s="33"/>
    </row>
    <row r="113" spans="1:2" ht="10.199999999999999">
      <c r="A113" s="44">
        <f t="shared" si="42"/>
        <v>105</v>
      </c>
      <c r="B113" s="33"/>
    </row>
    <row r="114" spans="1:2" ht="10.199999999999999">
      <c r="A114" s="44">
        <f t="shared" si="42"/>
        <v>106</v>
      </c>
      <c r="B114" s="33"/>
    </row>
    <row r="115" spans="1:2" ht="10.199999999999999">
      <c r="A115" s="44">
        <f t="shared" si="42"/>
        <v>107</v>
      </c>
      <c r="B115" s="33"/>
    </row>
    <row r="116" spans="1:2" ht="10.199999999999999">
      <c r="A116" s="44">
        <f t="shared" si="42"/>
        <v>108</v>
      </c>
      <c r="B116" s="33"/>
    </row>
    <row r="117" spans="1:2" ht="10.199999999999999">
      <c r="A117" s="44">
        <f t="shared" si="42"/>
        <v>109</v>
      </c>
      <c r="B117" s="33"/>
    </row>
    <row r="118" spans="1:2" ht="10.199999999999999">
      <c r="A118" s="44">
        <f t="shared" si="42"/>
        <v>110</v>
      </c>
      <c r="B118" s="33"/>
    </row>
    <row r="119" spans="1:2" ht="10.199999999999999">
      <c r="A119" s="44">
        <f t="shared" si="42"/>
        <v>111</v>
      </c>
      <c r="B119" s="33"/>
    </row>
    <row r="120" spans="1:2" ht="10.199999999999999">
      <c r="A120" s="44">
        <f t="shared" si="42"/>
        <v>112</v>
      </c>
      <c r="B120" s="33"/>
    </row>
    <row r="121" spans="1:2" ht="10.199999999999999">
      <c r="A121" s="44">
        <f t="shared" si="42"/>
        <v>113</v>
      </c>
      <c r="B121" s="33"/>
    </row>
    <row r="122" spans="1:2" ht="10.199999999999999">
      <c r="A122" s="44">
        <f t="shared" si="42"/>
        <v>114</v>
      </c>
      <c r="B122" s="33"/>
    </row>
    <row r="123" spans="1:2">
      <c r="A123" s="36">
        <f t="shared" si="42"/>
        <v>115</v>
      </c>
      <c r="B123" s="34"/>
    </row>
    <row r="124" spans="1:2">
      <c r="A124" s="36">
        <f t="shared" si="42"/>
        <v>116</v>
      </c>
    </row>
    <row r="125" spans="1:2">
      <c r="A125" s="36">
        <f t="shared" si="42"/>
        <v>117</v>
      </c>
    </row>
    <row r="126" spans="1:2">
      <c r="A126" s="36">
        <f t="shared" si="42"/>
        <v>118</v>
      </c>
    </row>
    <row r="127" spans="1:2">
      <c r="A127" s="36">
        <f t="shared" si="42"/>
        <v>119</v>
      </c>
    </row>
    <row r="128" spans="1:2">
      <c r="A128" s="36">
        <f t="shared" si="42"/>
        <v>120</v>
      </c>
    </row>
    <row r="129" spans="1:1">
      <c r="A129" s="36">
        <f t="shared" si="42"/>
        <v>121</v>
      </c>
    </row>
    <row r="130" spans="1:1">
      <c r="A130" s="36">
        <f t="shared" si="42"/>
        <v>122</v>
      </c>
    </row>
    <row r="131" spans="1:1">
      <c r="A131" s="36">
        <f t="shared" si="42"/>
        <v>123</v>
      </c>
    </row>
    <row r="132" spans="1:1">
      <c r="A132" s="36">
        <f t="shared" si="42"/>
        <v>124</v>
      </c>
    </row>
    <row r="133" spans="1:1">
      <c r="A133" s="36">
        <f t="shared" si="42"/>
        <v>125</v>
      </c>
    </row>
    <row r="134" spans="1:1">
      <c r="A134" s="36">
        <f t="shared" si="42"/>
        <v>126</v>
      </c>
    </row>
    <row r="135" spans="1:1">
      <c r="A135" s="36">
        <f t="shared" si="42"/>
        <v>127</v>
      </c>
    </row>
    <row r="136" spans="1:1">
      <c r="A136" s="36">
        <f t="shared" si="42"/>
        <v>128</v>
      </c>
    </row>
    <row r="137" spans="1:1">
      <c r="A137" s="36">
        <f t="shared" si="42"/>
        <v>129</v>
      </c>
    </row>
    <row r="138" spans="1:1">
      <c r="A138" s="36">
        <f t="shared" si="42"/>
        <v>130</v>
      </c>
    </row>
    <row r="139" spans="1:1">
      <c r="A139" s="36">
        <f t="shared" si="42"/>
        <v>131</v>
      </c>
    </row>
    <row r="140" spans="1:1">
      <c r="A140" s="36">
        <f t="shared" si="42"/>
        <v>132</v>
      </c>
    </row>
    <row r="141" spans="1:1">
      <c r="A141" s="36">
        <f t="shared" si="42"/>
        <v>133</v>
      </c>
    </row>
    <row r="142" spans="1:1">
      <c r="A142" s="36">
        <f t="shared" si="42"/>
        <v>134</v>
      </c>
    </row>
    <row r="143" spans="1:1">
      <c r="A143" s="36">
        <f t="shared" si="42"/>
        <v>135</v>
      </c>
    </row>
    <row r="144" spans="1:1">
      <c r="A144" s="36">
        <f t="shared" si="42"/>
        <v>136</v>
      </c>
    </row>
    <row r="145" spans="1:1">
      <c r="A145" s="36">
        <f t="shared" si="42"/>
        <v>137</v>
      </c>
    </row>
    <row r="146" spans="1:1">
      <c r="A146" s="36">
        <f t="shared" si="42"/>
        <v>138</v>
      </c>
    </row>
    <row r="147" spans="1:1">
      <c r="A147" s="36">
        <f t="shared" si="42"/>
        <v>139</v>
      </c>
    </row>
    <row r="148" spans="1:1">
      <c r="A148" s="36">
        <f t="shared" si="42"/>
        <v>140</v>
      </c>
    </row>
    <row r="149" spans="1:1">
      <c r="A149" s="36">
        <f t="shared" ref="A149:A212" si="43">A148+1</f>
        <v>141</v>
      </c>
    </row>
    <row r="150" spans="1:1">
      <c r="A150" s="36">
        <f t="shared" si="43"/>
        <v>142</v>
      </c>
    </row>
    <row r="151" spans="1:1">
      <c r="A151" s="36">
        <f t="shared" si="43"/>
        <v>143</v>
      </c>
    </row>
    <row r="152" spans="1:1">
      <c r="A152" s="36">
        <f t="shared" si="43"/>
        <v>144</v>
      </c>
    </row>
    <row r="153" spans="1:1">
      <c r="A153" s="36">
        <f t="shared" si="43"/>
        <v>145</v>
      </c>
    </row>
    <row r="154" spans="1:1">
      <c r="A154" s="36">
        <f t="shared" si="43"/>
        <v>146</v>
      </c>
    </row>
    <row r="155" spans="1:1">
      <c r="A155" s="36">
        <f t="shared" si="43"/>
        <v>147</v>
      </c>
    </row>
    <row r="156" spans="1:1">
      <c r="A156" s="36">
        <f t="shared" si="43"/>
        <v>148</v>
      </c>
    </row>
    <row r="157" spans="1:1">
      <c r="A157" s="36">
        <f t="shared" si="43"/>
        <v>149</v>
      </c>
    </row>
    <row r="158" spans="1:1">
      <c r="A158" s="36">
        <f t="shared" si="43"/>
        <v>150</v>
      </c>
    </row>
    <row r="159" spans="1:1">
      <c r="A159" s="36">
        <f t="shared" si="43"/>
        <v>151</v>
      </c>
    </row>
    <row r="160" spans="1:1">
      <c r="A160" s="36">
        <f t="shared" si="43"/>
        <v>152</v>
      </c>
    </row>
    <row r="161" spans="1:1">
      <c r="A161" s="36">
        <f t="shared" si="43"/>
        <v>153</v>
      </c>
    </row>
    <row r="162" spans="1:1">
      <c r="A162" s="36">
        <f t="shared" si="43"/>
        <v>154</v>
      </c>
    </row>
    <row r="163" spans="1:1">
      <c r="A163" s="36">
        <f t="shared" si="43"/>
        <v>155</v>
      </c>
    </row>
    <row r="164" spans="1:1">
      <c r="A164" s="36">
        <f t="shared" si="43"/>
        <v>156</v>
      </c>
    </row>
    <row r="165" spans="1:1">
      <c r="A165" s="36">
        <f t="shared" si="43"/>
        <v>157</v>
      </c>
    </row>
    <row r="166" spans="1:1">
      <c r="A166" s="36">
        <f t="shared" si="43"/>
        <v>158</v>
      </c>
    </row>
    <row r="167" spans="1:1">
      <c r="A167" s="36">
        <f t="shared" si="43"/>
        <v>159</v>
      </c>
    </row>
    <row r="168" spans="1:1">
      <c r="A168" s="36">
        <f t="shared" si="43"/>
        <v>160</v>
      </c>
    </row>
    <row r="169" spans="1:1">
      <c r="A169" s="36">
        <f t="shared" si="43"/>
        <v>161</v>
      </c>
    </row>
    <row r="170" spans="1:1">
      <c r="A170" s="36">
        <f t="shared" si="43"/>
        <v>162</v>
      </c>
    </row>
    <row r="171" spans="1:1">
      <c r="A171" s="36">
        <f t="shared" si="43"/>
        <v>163</v>
      </c>
    </row>
    <row r="172" spans="1:1">
      <c r="A172" s="36">
        <f t="shared" si="43"/>
        <v>164</v>
      </c>
    </row>
    <row r="173" spans="1:1">
      <c r="A173" s="36">
        <f t="shared" si="43"/>
        <v>165</v>
      </c>
    </row>
    <row r="174" spans="1:1">
      <c r="A174" s="36">
        <f t="shared" si="43"/>
        <v>166</v>
      </c>
    </row>
    <row r="175" spans="1:1">
      <c r="A175" s="36">
        <f t="shared" si="43"/>
        <v>167</v>
      </c>
    </row>
    <row r="176" spans="1:1">
      <c r="A176" s="36">
        <f t="shared" si="43"/>
        <v>168</v>
      </c>
    </row>
    <row r="177" spans="1:1">
      <c r="A177" s="36">
        <f t="shared" si="43"/>
        <v>169</v>
      </c>
    </row>
    <row r="178" spans="1:1">
      <c r="A178" s="36">
        <f t="shared" si="43"/>
        <v>170</v>
      </c>
    </row>
    <row r="179" spans="1:1">
      <c r="A179" s="36">
        <f t="shared" si="43"/>
        <v>171</v>
      </c>
    </row>
    <row r="180" spans="1:1">
      <c r="A180" s="36">
        <f t="shared" si="43"/>
        <v>172</v>
      </c>
    </row>
    <row r="181" spans="1:1">
      <c r="A181" s="36">
        <f t="shared" si="43"/>
        <v>173</v>
      </c>
    </row>
    <row r="182" spans="1:1">
      <c r="A182" s="36">
        <f t="shared" si="43"/>
        <v>174</v>
      </c>
    </row>
    <row r="183" spans="1:1">
      <c r="A183" s="36">
        <f t="shared" si="43"/>
        <v>175</v>
      </c>
    </row>
    <row r="184" spans="1:1">
      <c r="A184" s="36">
        <f t="shared" si="43"/>
        <v>176</v>
      </c>
    </row>
    <row r="185" spans="1:1">
      <c r="A185" s="36">
        <f t="shared" si="43"/>
        <v>177</v>
      </c>
    </row>
    <row r="186" spans="1:1">
      <c r="A186" s="36">
        <f t="shared" si="43"/>
        <v>178</v>
      </c>
    </row>
    <row r="187" spans="1:1">
      <c r="A187" s="36">
        <f t="shared" si="43"/>
        <v>179</v>
      </c>
    </row>
    <row r="188" spans="1:1">
      <c r="A188" s="36">
        <f t="shared" si="43"/>
        <v>180</v>
      </c>
    </row>
    <row r="189" spans="1:1">
      <c r="A189" s="36">
        <f t="shared" si="43"/>
        <v>181</v>
      </c>
    </row>
    <row r="190" spans="1:1">
      <c r="A190" s="36">
        <f t="shared" si="43"/>
        <v>182</v>
      </c>
    </row>
    <row r="191" spans="1:1">
      <c r="A191" s="36">
        <f t="shared" si="43"/>
        <v>183</v>
      </c>
    </row>
    <row r="192" spans="1:1">
      <c r="A192" s="36">
        <f t="shared" si="43"/>
        <v>184</v>
      </c>
    </row>
    <row r="193" spans="1:1">
      <c r="A193" s="36">
        <f t="shared" si="43"/>
        <v>185</v>
      </c>
    </row>
    <row r="194" spans="1:1">
      <c r="A194" s="36">
        <f t="shared" si="43"/>
        <v>186</v>
      </c>
    </row>
    <row r="195" spans="1:1">
      <c r="A195" s="36">
        <f t="shared" si="43"/>
        <v>187</v>
      </c>
    </row>
    <row r="196" spans="1:1">
      <c r="A196" s="36">
        <f t="shared" si="43"/>
        <v>188</v>
      </c>
    </row>
    <row r="197" spans="1:1">
      <c r="A197" s="36">
        <f t="shared" si="43"/>
        <v>189</v>
      </c>
    </row>
    <row r="198" spans="1:1">
      <c r="A198" s="36">
        <f t="shared" si="43"/>
        <v>190</v>
      </c>
    </row>
    <row r="199" spans="1:1">
      <c r="A199" s="36">
        <f t="shared" si="43"/>
        <v>191</v>
      </c>
    </row>
    <row r="200" spans="1:1">
      <c r="A200" s="36">
        <f t="shared" si="43"/>
        <v>192</v>
      </c>
    </row>
    <row r="201" spans="1:1">
      <c r="A201" s="36">
        <f t="shared" si="43"/>
        <v>193</v>
      </c>
    </row>
    <row r="202" spans="1:1">
      <c r="A202" s="36">
        <f t="shared" si="43"/>
        <v>194</v>
      </c>
    </row>
    <row r="203" spans="1:1">
      <c r="A203" s="36">
        <f t="shared" si="43"/>
        <v>195</v>
      </c>
    </row>
    <row r="204" spans="1:1">
      <c r="A204" s="36">
        <f t="shared" si="43"/>
        <v>196</v>
      </c>
    </row>
    <row r="205" spans="1:1">
      <c r="A205" s="36">
        <f t="shared" si="43"/>
        <v>197</v>
      </c>
    </row>
    <row r="206" spans="1:1">
      <c r="A206" s="36">
        <f t="shared" si="43"/>
        <v>198</v>
      </c>
    </row>
    <row r="207" spans="1:1">
      <c r="A207" s="36">
        <f t="shared" si="43"/>
        <v>199</v>
      </c>
    </row>
    <row r="208" spans="1:1">
      <c r="A208" s="36">
        <f t="shared" si="43"/>
        <v>200</v>
      </c>
    </row>
    <row r="209" spans="1:1">
      <c r="A209" s="36">
        <f t="shared" si="43"/>
        <v>201</v>
      </c>
    </row>
    <row r="210" spans="1:1">
      <c r="A210" s="36">
        <f t="shared" si="43"/>
        <v>202</v>
      </c>
    </row>
    <row r="211" spans="1:1">
      <c r="A211" s="36">
        <f t="shared" si="43"/>
        <v>203</v>
      </c>
    </row>
    <row r="212" spans="1:1">
      <c r="A212" s="36">
        <f t="shared" si="43"/>
        <v>204</v>
      </c>
    </row>
    <row r="213" spans="1:1">
      <c r="A213" s="36">
        <f t="shared" ref="A213:A276" si="44">A212+1</f>
        <v>205</v>
      </c>
    </row>
    <row r="214" spans="1:1">
      <c r="A214" s="36">
        <f t="shared" si="44"/>
        <v>206</v>
      </c>
    </row>
    <row r="215" spans="1:1">
      <c r="A215" s="36">
        <f t="shared" si="44"/>
        <v>207</v>
      </c>
    </row>
    <row r="216" spans="1:1">
      <c r="A216" s="36">
        <f t="shared" si="44"/>
        <v>208</v>
      </c>
    </row>
    <row r="217" spans="1:1">
      <c r="A217" s="36">
        <f t="shared" si="44"/>
        <v>209</v>
      </c>
    </row>
    <row r="218" spans="1:1">
      <c r="A218" s="36">
        <f t="shared" si="44"/>
        <v>210</v>
      </c>
    </row>
    <row r="219" spans="1:1">
      <c r="A219" s="36">
        <f t="shared" si="44"/>
        <v>211</v>
      </c>
    </row>
    <row r="220" spans="1:1">
      <c r="A220" s="36">
        <f t="shared" si="44"/>
        <v>212</v>
      </c>
    </row>
    <row r="221" spans="1:1">
      <c r="A221" s="36">
        <f t="shared" si="44"/>
        <v>213</v>
      </c>
    </row>
    <row r="222" spans="1:1">
      <c r="A222" s="36">
        <f t="shared" si="44"/>
        <v>214</v>
      </c>
    </row>
    <row r="223" spans="1:1">
      <c r="A223" s="36">
        <f t="shared" si="44"/>
        <v>215</v>
      </c>
    </row>
    <row r="224" spans="1:1">
      <c r="A224" s="36">
        <f t="shared" si="44"/>
        <v>216</v>
      </c>
    </row>
    <row r="225" spans="1:1">
      <c r="A225" s="36">
        <f t="shared" si="44"/>
        <v>217</v>
      </c>
    </row>
    <row r="226" spans="1:1">
      <c r="A226" s="36">
        <f t="shared" si="44"/>
        <v>218</v>
      </c>
    </row>
    <row r="227" spans="1:1">
      <c r="A227" s="36">
        <f t="shared" si="44"/>
        <v>219</v>
      </c>
    </row>
    <row r="228" spans="1:1">
      <c r="A228" s="36">
        <f t="shared" si="44"/>
        <v>220</v>
      </c>
    </row>
    <row r="229" spans="1:1">
      <c r="A229" s="36">
        <f t="shared" si="44"/>
        <v>221</v>
      </c>
    </row>
    <row r="230" spans="1:1">
      <c r="A230" s="36">
        <f t="shared" si="44"/>
        <v>222</v>
      </c>
    </row>
    <row r="231" spans="1:1">
      <c r="A231" s="36">
        <f t="shared" si="44"/>
        <v>223</v>
      </c>
    </row>
    <row r="232" spans="1:1">
      <c r="A232" s="36">
        <f t="shared" si="44"/>
        <v>224</v>
      </c>
    </row>
    <row r="233" spans="1:1">
      <c r="A233" s="36">
        <f t="shared" si="44"/>
        <v>225</v>
      </c>
    </row>
    <row r="234" spans="1:1">
      <c r="A234" s="36">
        <f t="shared" si="44"/>
        <v>226</v>
      </c>
    </row>
    <row r="235" spans="1:1">
      <c r="A235" s="36">
        <f t="shared" si="44"/>
        <v>227</v>
      </c>
    </row>
    <row r="236" spans="1:1">
      <c r="A236" s="36">
        <f t="shared" si="44"/>
        <v>228</v>
      </c>
    </row>
    <row r="237" spans="1:1">
      <c r="A237" s="36">
        <f t="shared" si="44"/>
        <v>229</v>
      </c>
    </row>
    <row r="238" spans="1:1">
      <c r="A238" s="36">
        <f t="shared" si="44"/>
        <v>230</v>
      </c>
    </row>
    <row r="239" spans="1:1">
      <c r="A239" s="36">
        <f t="shared" si="44"/>
        <v>231</v>
      </c>
    </row>
    <row r="240" spans="1:1">
      <c r="A240" s="36">
        <f t="shared" si="44"/>
        <v>232</v>
      </c>
    </row>
    <row r="241" spans="1:1">
      <c r="A241" s="36">
        <f t="shared" si="44"/>
        <v>233</v>
      </c>
    </row>
    <row r="242" spans="1:1">
      <c r="A242" s="36">
        <f t="shared" si="44"/>
        <v>234</v>
      </c>
    </row>
    <row r="243" spans="1:1">
      <c r="A243" s="36">
        <f t="shared" si="44"/>
        <v>235</v>
      </c>
    </row>
    <row r="244" spans="1:1">
      <c r="A244" s="36">
        <f t="shared" si="44"/>
        <v>236</v>
      </c>
    </row>
    <row r="245" spans="1:1">
      <c r="A245" s="36">
        <f t="shared" si="44"/>
        <v>237</v>
      </c>
    </row>
    <row r="246" spans="1:1">
      <c r="A246" s="36">
        <f t="shared" si="44"/>
        <v>238</v>
      </c>
    </row>
    <row r="247" spans="1:1">
      <c r="A247" s="36">
        <f t="shared" si="44"/>
        <v>239</v>
      </c>
    </row>
    <row r="248" spans="1:1">
      <c r="A248" s="36">
        <f t="shared" si="44"/>
        <v>240</v>
      </c>
    </row>
    <row r="249" spans="1:1">
      <c r="A249" s="36">
        <f t="shared" si="44"/>
        <v>241</v>
      </c>
    </row>
    <row r="250" spans="1:1">
      <c r="A250" s="36">
        <f t="shared" si="44"/>
        <v>242</v>
      </c>
    </row>
    <row r="251" spans="1:1">
      <c r="A251" s="36">
        <f t="shared" si="44"/>
        <v>243</v>
      </c>
    </row>
    <row r="252" spans="1:1">
      <c r="A252" s="36">
        <f t="shared" si="44"/>
        <v>244</v>
      </c>
    </row>
    <row r="253" spans="1:1">
      <c r="A253" s="36">
        <f t="shared" si="44"/>
        <v>245</v>
      </c>
    </row>
    <row r="254" spans="1:1">
      <c r="A254" s="36">
        <f t="shared" si="44"/>
        <v>246</v>
      </c>
    </row>
    <row r="255" spans="1:1">
      <c r="A255" s="36">
        <f t="shared" si="44"/>
        <v>247</v>
      </c>
    </row>
    <row r="256" spans="1:1">
      <c r="A256" s="36">
        <f t="shared" si="44"/>
        <v>248</v>
      </c>
    </row>
    <row r="257" spans="1:1">
      <c r="A257" s="36">
        <f t="shared" si="44"/>
        <v>249</v>
      </c>
    </row>
    <row r="258" spans="1:1">
      <c r="A258" s="36">
        <f t="shared" si="44"/>
        <v>250</v>
      </c>
    </row>
    <row r="259" spans="1:1">
      <c r="A259" s="36">
        <f t="shared" si="44"/>
        <v>251</v>
      </c>
    </row>
    <row r="260" spans="1:1">
      <c r="A260" s="36">
        <f t="shared" si="44"/>
        <v>252</v>
      </c>
    </row>
    <row r="261" spans="1:1">
      <c r="A261" s="36">
        <f t="shared" si="44"/>
        <v>253</v>
      </c>
    </row>
    <row r="262" spans="1:1">
      <c r="A262" s="36">
        <f t="shared" si="44"/>
        <v>254</v>
      </c>
    </row>
    <row r="263" spans="1:1">
      <c r="A263" s="36">
        <f t="shared" si="44"/>
        <v>255</v>
      </c>
    </row>
    <row r="264" spans="1:1">
      <c r="A264" s="36">
        <f t="shared" si="44"/>
        <v>256</v>
      </c>
    </row>
    <row r="265" spans="1:1">
      <c r="A265" s="36">
        <f t="shared" si="44"/>
        <v>257</v>
      </c>
    </row>
    <row r="266" spans="1:1">
      <c r="A266" s="36">
        <f t="shared" si="44"/>
        <v>258</v>
      </c>
    </row>
    <row r="267" spans="1:1">
      <c r="A267" s="36">
        <f t="shared" si="44"/>
        <v>259</v>
      </c>
    </row>
    <row r="268" spans="1:1">
      <c r="A268" s="36">
        <f t="shared" si="44"/>
        <v>260</v>
      </c>
    </row>
    <row r="269" spans="1:1">
      <c r="A269" s="36">
        <f t="shared" si="44"/>
        <v>261</v>
      </c>
    </row>
    <row r="270" spans="1:1">
      <c r="A270" s="36">
        <f t="shared" si="44"/>
        <v>262</v>
      </c>
    </row>
    <row r="271" spans="1:1">
      <c r="A271" s="36">
        <f t="shared" si="44"/>
        <v>263</v>
      </c>
    </row>
    <row r="272" spans="1:1">
      <c r="A272" s="36">
        <f t="shared" si="44"/>
        <v>264</v>
      </c>
    </row>
    <row r="273" spans="1:1">
      <c r="A273" s="36">
        <f t="shared" si="44"/>
        <v>265</v>
      </c>
    </row>
    <row r="274" spans="1:1">
      <c r="A274" s="36">
        <f t="shared" si="44"/>
        <v>266</v>
      </c>
    </row>
    <row r="275" spans="1:1">
      <c r="A275" s="36">
        <f t="shared" si="44"/>
        <v>267</v>
      </c>
    </row>
    <row r="276" spans="1:1">
      <c r="A276" s="36">
        <f t="shared" si="44"/>
        <v>268</v>
      </c>
    </row>
    <row r="277" spans="1:1">
      <c r="A277" s="36">
        <f t="shared" ref="A277:A340" si="45">A276+1</f>
        <v>269</v>
      </c>
    </row>
    <row r="278" spans="1:1">
      <c r="A278" s="36">
        <f t="shared" si="45"/>
        <v>270</v>
      </c>
    </row>
    <row r="279" spans="1:1">
      <c r="A279" s="36">
        <f t="shared" si="45"/>
        <v>271</v>
      </c>
    </row>
    <row r="280" spans="1:1">
      <c r="A280" s="36">
        <f t="shared" si="45"/>
        <v>272</v>
      </c>
    </row>
    <row r="281" spans="1:1">
      <c r="A281" s="36">
        <f t="shared" si="45"/>
        <v>273</v>
      </c>
    </row>
    <row r="282" spans="1:1">
      <c r="A282" s="36">
        <f t="shared" si="45"/>
        <v>274</v>
      </c>
    </row>
    <row r="283" spans="1:1">
      <c r="A283" s="36">
        <f t="shared" si="45"/>
        <v>275</v>
      </c>
    </row>
    <row r="284" spans="1:1">
      <c r="A284" s="36">
        <f t="shared" si="45"/>
        <v>276</v>
      </c>
    </row>
    <row r="285" spans="1:1">
      <c r="A285" s="36">
        <f t="shared" si="45"/>
        <v>277</v>
      </c>
    </row>
    <row r="286" spans="1:1">
      <c r="A286" s="36">
        <f t="shared" si="45"/>
        <v>278</v>
      </c>
    </row>
    <row r="287" spans="1:1">
      <c r="A287" s="36">
        <f t="shared" si="45"/>
        <v>279</v>
      </c>
    </row>
    <row r="288" spans="1:1">
      <c r="A288" s="36">
        <f t="shared" si="45"/>
        <v>280</v>
      </c>
    </row>
    <row r="289" spans="1:1">
      <c r="A289" s="36">
        <f t="shared" si="45"/>
        <v>281</v>
      </c>
    </row>
    <row r="290" spans="1:1">
      <c r="A290" s="36">
        <f t="shared" si="45"/>
        <v>282</v>
      </c>
    </row>
    <row r="291" spans="1:1">
      <c r="A291" s="36">
        <f t="shared" si="45"/>
        <v>283</v>
      </c>
    </row>
    <row r="292" spans="1:1">
      <c r="A292" s="36">
        <f t="shared" si="45"/>
        <v>284</v>
      </c>
    </row>
    <row r="293" spans="1:1">
      <c r="A293" s="36">
        <f t="shared" si="45"/>
        <v>285</v>
      </c>
    </row>
    <row r="294" spans="1:1">
      <c r="A294" s="36">
        <f t="shared" si="45"/>
        <v>286</v>
      </c>
    </row>
    <row r="295" spans="1:1">
      <c r="A295" s="36">
        <f t="shared" si="45"/>
        <v>287</v>
      </c>
    </row>
    <row r="296" spans="1:1">
      <c r="A296" s="36">
        <f t="shared" si="45"/>
        <v>288</v>
      </c>
    </row>
    <row r="297" spans="1:1">
      <c r="A297" s="36">
        <f t="shared" si="45"/>
        <v>289</v>
      </c>
    </row>
    <row r="298" spans="1:1">
      <c r="A298" s="36">
        <f t="shared" si="45"/>
        <v>290</v>
      </c>
    </row>
    <row r="299" spans="1:1">
      <c r="A299" s="36">
        <f t="shared" si="45"/>
        <v>291</v>
      </c>
    </row>
    <row r="300" spans="1:1">
      <c r="A300" s="36">
        <f t="shared" si="45"/>
        <v>292</v>
      </c>
    </row>
    <row r="301" spans="1:1">
      <c r="A301" s="36">
        <f t="shared" si="45"/>
        <v>293</v>
      </c>
    </row>
    <row r="302" spans="1:1">
      <c r="A302" s="36">
        <f t="shared" si="45"/>
        <v>294</v>
      </c>
    </row>
    <row r="303" spans="1:1">
      <c r="A303" s="36">
        <f t="shared" si="45"/>
        <v>295</v>
      </c>
    </row>
    <row r="304" spans="1:1">
      <c r="A304" s="36">
        <f t="shared" si="45"/>
        <v>296</v>
      </c>
    </row>
    <row r="305" spans="1:1">
      <c r="A305" s="36">
        <f t="shared" si="45"/>
        <v>297</v>
      </c>
    </row>
    <row r="306" spans="1:1">
      <c r="A306" s="36">
        <f t="shared" si="45"/>
        <v>298</v>
      </c>
    </row>
    <row r="307" spans="1:1">
      <c r="A307" s="36">
        <f t="shared" si="45"/>
        <v>299</v>
      </c>
    </row>
    <row r="308" spans="1:1">
      <c r="A308" s="36">
        <f t="shared" si="45"/>
        <v>300</v>
      </c>
    </row>
    <row r="309" spans="1:1">
      <c r="A309" s="36">
        <f t="shared" si="45"/>
        <v>301</v>
      </c>
    </row>
    <row r="310" spans="1:1">
      <c r="A310" s="36">
        <f t="shared" si="45"/>
        <v>302</v>
      </c>
    </row>
    <row r="311" spans="1:1">
      <c r="A311" s="36">
        <f t="shared" si="45"/>
        <v>303</v>
      </c>
    </row>
    <row r="312" spans="1:1">
      <c r="A312" s="36">
        <f t="shared" si="45"/>
        <v>304</v>
      </c>
    </row>
    <row r="313" spans="1:1">
      <c r="A313" s="36">
        <f t="shared" si="45"/>
        <v>305</v>
      </c>
    </row>
    <row r="314" spans="1:1">
      <c r="A314" s="36">
        <f t="shared" si="45"/>
        <v>306</v>
      </c>
    </row>
    <row r="315" spans="1:1">
      <c r="A315" s="36">
        <f t="shared" si="45"/>
        <v>307</v>
      </c>
    </row>
    <row r="316" spans="1:1">
      <c r="A316" s="36">
        <f t="shared" si="45"/>
        <v>308</v>
      </c>
    </row>
    <row r="317" spans="1:1">
      <c r="A317" s="36">
        <f t="shared" si="45"/>
        <v>309</v>
      </c>
    </row>
    <row r="318" spans="1:1">
      <c r="A318" s="36">
        <f t="shared" si="45"/>
        <v>310</v>
      </c>
    </row>
    <row r="319" spans="1:1">
      <c r="A319" s="36">
        <f t="shared" si="45"/>
        <v>311</v>
      </c>
    </row>
    <row r="320" spans="1:1">
      <c r="A320" s="36">
        <f t="shared" si="45"/>
        <v>312</v>
      </c>
    </row>
    <row r="321" spans="1:1">
      <c r="A321" s="36">
        <f t="shared" si="45"/>
        <v>313</v>
      </c>
    </row>
    <row r="322" spans="1:1">
      <c r="A322" s="36">
        <f t="shared" si="45"/>
        <v>314</v>
      </c>
    </row>
    <row r="323" spans="1:1">
      <c r="A323" s="36">
        <f t="shared" si="45"/>
        <v>315</v>
      </c>
    </row>
    <row r="324" spans="1:1">
      <c r="A324" s="36">
        <f t="shared" si="45"/>
        <v>316</v>
      </c>
    </row>
    <row r="325" spans="1:1">
      <c r="A325" s="36">
        <f t="shared" si="45"/>
        <v>317</v>
      </c>
    </row>
    <row r="326" spans="1:1">
      <c r="A326" s="36">
        <f t="shared" si="45"/>
        <v>318</v>
      </c>
    </row>
    <row r="327" spans="1:1">
      <c r="A327" s="36">
        <f t="shared" si="45"/>
        <v>319</v>
      </c>
    </row>
    <row r="328" spans="1:1">
      <c r="A328" s="36">
        <f t="shared" si="45"/>
        <v>320</v>
      </c>
    </row>
    <row r="329" spans="1:1">
      <c r="A329" s="36">
        <f t="shared" si="45"/>
        <v>321</v>
      </c>
    </row>
    <row r="330" spans="1:1">
      <c r="A330" s="36">
        <f t="shared" si="45"/>
        <v>322</v>
      </c>
    </row>
    <row r="331" spans="1:1">
      <c r="A331" s="36">
        <f t="shared" si="45"/>
        <v>323</v>
      </c>
    </row>
    <row r="332" spans="1:1">
      <c r="A332" s="36">
        <f t="shared" si="45"/>
        <v>324</v>
      </c>
    </row>
    <row r="333" spans="1:1">
      <c r="A333" s="36">
        <f t="shared" si="45"/>
        <v>325</v>
      </c>
    </row>
    <row r="334" spans="1:1">
      <c r="A334" s="36">
        <f t="shared" si="45"/>
        <v>326</v>
      </c>
    </row>
    <row r="335" spans="1:1">
      <c r="A335" s="36">
        <f t="shared" si="45"/>
        <v>327</v>
      </c>
    </row>
    <row r="336" spans="1:1">
      <c r="A336" s="36">
        <f t="shared" si="45"/>
        <v>328</v>
      </c>
    </row>
    <row r="337" spans="1:1">
      <c r="A337" s="36">
        <f t="shared" si="45"/>
        <v>329</v>
      </c>
    </row>
    <row r="338" spans="1:1">
      <c r="A338" s="36">
        <f t="shared" si="45"/>
        <v>330</v>
      </c>
    </row>
    <row r="339" spans="1:1">
      <c r="A339" s="36">
        <f t="shared" si="45"/>
        <v>331</v>
      </c>
    </row>
    <row r="340" spans="1:1">
      <c r="A340" s="36">
        <f t="shared" si="45"/>
        <v>332</v>
      </c>
    </row>
    <row r="341" spans="1:1">
      <c r="A341" s="36">
        <f t="shared" ref="A341:A404" si="46">A340+1</f>
        <v>333</v>
      </c>
    </row>
    <row r="342" spans="1:1">
      <c r="A342" s="36">
        <f t="shared" si="46"/>
        <v>334</v>
      </c>
    </row>
    <row r="343" spans="1:1">
      <c r="A343" s="36">
        <f t="shared" si="46"/>
        <v>335</v>
      </c>
    </row>
    <row r="344" spans="1:1">
      <c r="A344" s="36">
        <f t="shared" si="46"/>
        <v>336</v>
      </c>
    </row>
    <row r="345" spans="1:1">
      <c r="A345" s="36">
        <f t="shared" si="46"/>
        <v>337</v>
      </c>
    </row>
    <row r="346" spans="1:1">
      <c r="A346" s="36">
        <f t="shared" si="46"/>
        <v>338</v>
      </c>
    </row>
    <row r="347" spans="1:1">
      <c r="A347" s="36">
        <f t="shared" si="46"/>
        <v>339</v>
      </c>
    </row>
    <row r="348" spans="1:1">
      <c r="A348" s="36">
        <f t="shared" si="46"/>
        <v>340</v>
      </c>
    </row>
    <row r="349" spans="1:1">
      <c r="A349" s="36">
        <f t="shared" si="46"/>
        <v>341</v>
      </c>
    </row>
    <row r="350" spans="1:1">
      <c r="A350" s="36">
        <f t="shared" si="46"/>
        <v>342</v>
      </c>
    </row>
    <row r="351" spans="1:1">
      <c r="A351" s="36">
        <f t="shared" si="46"/>
        <v>343</v>
      </c>
    </row>
    <row r="352" spans="1:1">
      <c r="A352" s="36">
        <f t="shared" si="46"/>
        <v>344</v>
      </c>
    </row>
    <row r="353" spans="1:1">
      <c r="A353" s="36">
        <f t="shared" si="46"/>
        <v>345</v>
      </c>
    </row>
    <row r="354" spans="1:1">
      <c r="A354" s="36">
        <f t="shared" si="46"/>
        <v>346</v>
      </c>
    </row>
    <row r="355" spans="1:1">
      <c r="A355" s="36">
        <f t="shared" si="46"/>
        <v>347</v>
      </c>
    </row>
    <row r="356" spans="1:1">
      <c r="A356" s="36">
        <f t="shared" si="46"/>
        <v>348</v>
      </c>
    </row>
    <row r="357" spans="1:1">
      <c r="A357" s="36">
        <f t="shared" si="46"/>
        <v>349</v>
      </c>
    </row>
    <row r="358" spans="1:1">
      <c r="A358" s="36">
        <f t="shared" si="46"/>
        <v>350</v>
      </c>
    </row>
    <row r="359" spans="1:1">
      <c r="A359" s="36">
        <f t="shared" si="46"/>
        <v>351</v>
      </c>
    </row>
    <row r="360" spans="1:1">
      <c r="A360" s="36">
        <f t="shared" si="46"/>
        <v>352</v>
      </c>
    </row>
    <row r="361" spans="1:1">
      <c r="A361" s="36">
        <f t="shared" si="46"/>
        <v>353</v>
      </c>
    </row>
    <row r="362" spans="1:1">
      <c r="A362" s="36">
        <f t="shared" si="46"/>
        <v>354</v>
      </c>
    </row>
    <row r="363" spans="1:1">
      <c r="A363" s="36">
        <f t="shared" si="46"/>
        <v>355</v>
      </c>
    </row>
    <row r="364" spans="1:1">
      <c r="A364" s="36">
        <f t="shared" si="46"/>
        <v>356</v>
      </c>
    </row>
    <row r="365" spans="1:1">
      <c r="A365" s="36">
        <f t="shared" si="46"/>
        <v>357</v>
      </c>
    </row>
    <row r="366" spans="1:1">
      <c r="A366" s="36">
        <f t="shared" si="46"/>
        <v>358</v>
      </c>
    </row>
    <row r="367" spans="1:1">
      <c r="A367" s="36">
        <f t="shared" si="46"/>
        <v>359</v>
      </c>
    </row>
    <row r="368" spans="1:1">
      <c r="A368" s="36">
        <f t="shared" si="46"/>
        <v>360</v>
      </c>
    </row>
    <row r="369" spans="1:1">
      <c r="A369" s="36">
        <f t="shared" si="46"/>
        <v>361</v>
      </c>
    </row>
    <row r="370" spans="1:1">
      <c r="A370" s="36">
        <f t="shared" si="46"/>
        <v>362</v>
      </c>
    </row>
    <row r="371" spans="1:1">
      <c r="A371" s="36">
        <f t="shared" si="46"/>
        <v>363</v>
      </c>
    </row>
    <row r="372" spans="1:1">
      <c r="A372" s="36">
        <f t="shared" si="46"/>
        <v>364</v>
      </c>
    </row>
    <row r="373" spans="1:1">
      <c r="A373" s="36">
        <f t="shared" si="46"/>
        <v>365</v>
      </c>
    </row>
    <row r="374" spans="1:1">
      <c r="A374" s="36">
        <f t="shared" si="46"/>
        <v>366</v>
      </c>
    </row>
    <row r="375" spans="1:1">
      <c r="A375" s="36">
        <f t="shared" si="46"/>
        <v>367</v>
      </c>
    </row>
    <row r="376" spans="1:1">
      <c r="A376" s="36">
        <f t="shared" si="46"/>
        <v>368</v>
      </c>
    </row>
    <row r="377" spans="1:1">
      <c r="A377" s="36">
        <f t="shared" si="46"/>
        <v>369</v>
      </c>
    </row>
    <row r="378" spans="1:1">
      <c r="A378" s="36">
        <f t="shared" si="46"/>
        <v>370</v>
      </c>
    </row>
    <row r="379" spans="1:1">
      <c r="A379" s="36">
        <f t="shared" si="46"/>
        <v>371</v>
      </c>
    </row>
    <row r="380" spans="1:1">
      <c r="A380" s="36">
        <f t="shared" si="46"/>
        <v>372</v>
      </c>
    </row>
    <row r="381" spans="1:1">
      <c r="A381" s="36">
        <f t="shared" si="46"/>
        <v>373</v>
      </c>
    </row>
    <row r="382" spans="1:1">
      <c r="A382" s="36">
        <f t="shared" si="46"/>
        <v>374</v>
      </c>
    </row>
    <row r="383" spans="1:1">
      <c r="A383" s="36">
        <f t="shared" si="46"/>
        <v>375</v>
      </c>
    </row>
    <row r="384" spans="1:1">
      <c r="A384" s="36">
        <f t="shared" si="46"/>
        <v>376</v>
      </c>
    </row>
    <row r="385" spans="1:1">
      <c r="A385" s="36">
        <f t="shared" si="46"/>
        <v>377</v>
      </c>
    </row>
    <row r="386" spans="1:1">
      <c r="A386" s="36">
        <f t="shared" si="46"/>
        <v>378</v>
      </c>
    </row>
    <row r="387" spans="1:1">
      <c r="A387" s="36">
        <f t="shared" si="46"/>
        <v>379</v>
      </c>
    </row>
    <row r="388" spans="1:1">
      <c r="A388" s="36">
        <f t="shared" si="46"/>
        <v>380</v>
      </c>
    </row>
    <row r="389" spans="1:1">
      <c r="A389" s="36">
        <f t="shared" si="46"/>
        <v>381</v>
      </c>
    </row>
    <row r="390" spans="1:1">
      <c r="A390" s="36">
        <f t="shared" si="46"/>
        <v>382</v>
      </c>
    </row>
    <row r="391" spans="1:1">
      <c r="A391" s="36">
        <f t="shared" si="46"/>
        <v>383</v>
      </c>
    </row>
    <row r="392" spans="1:1">
      <c r="A392" s="36">
        <f t="shared" si="46"/>
        <v>384</v>
      </c>
    </row>
    <row r="393" spans="1:1">
      <c r="A393" s="36">
        <f t="shared" si="46"/>
        <v>385</v>
      </c>
    </row>
    <row r="394" spans="1:1">
      <c r="A394" s="36">
        <f t="shared" si="46"/>
        <v>386</v>
      </c>
    </row>
    <row r="395" spans="1:1">
      <c r="A395" s="36">
        <f t="shared" si="46"/>
        <v>387</v>
      </c>
    </row>
    <row r="396" spans="1:1">
      <c r="A396" s="36">
        <f t="shared" si="46"/>
        <v>388</v>
      </c>
    </row>
    <row r="397" spans="1:1">
      <c r="A397" s="36">
        <f t="shared" si="46"/>
        <v>389</v>
      </c>
    </row>
    <row r="398" spans="1:1">
      <c r="A398" s="36">
        <f t="shared" si="46"/>
        <v>390</v>
      </c>
    </row>
    <row r="399" spans="1:1">
      <c r="A399" s="36">
        <f t="shared" si="46"/>
        <v>391</v>
      </c>
    </row>
    <row r="400" spans="1:1">
      <c r="A400" s="36">
        <f t="shared" si="46"/>
        <v>392</v>
      </c>
    </row>
    <row r="401" spans="1:1">
      <c r="A401" s="36">
        <f t="shared" si="46"/>
        <v>393</v>
      </c>
    </row>
    <row r="402" spans="1:1">
      <c r="A402" s="36">
        <f t="shared" si="46"/>
        <v>394</v>
      </c>
    </row>
    <row r="403" spans="1:1">
      <c r="A403" s="36">
        <f t="shared" si="46"/>
        <v>395</v>
      </c>
    </row>
    <row r="404" spans="1:1">
      <c r="A404" s="36">
        <f t="shared" si="46"/>
        <v>396</v>
      </c>
    </row>
    <row r="405" spans="1:1">
      <c r="A405" s="36">
        <f t="shared" ref="A405:A448" si="47">A404+1</f>
        <v>397</v>
      </c>
    </row>
    <row r="406" spans="1:1">
      <c r="A406" s="36">
        <f t="shared" si="47"/>
        <v>398</v>
      </c>
    </row>
    <row r="407" spans="1:1">
      <c r="A407" s="36">
        <f t="shared" si="47"/>
        <v>399</v>
      </c>
    </row>
    <row r="408" spans="1:1">
      <c r="A408" s="36">
        <f t="shared" si="47"/>
        <v>400</v>
      </c>
    </row>
    <row r="409" spans="1:1">
      <c r="A409" s="36">
        <f t="shared" si="47"/>
        <v>401</v>
      </c>
    </row>
    <row r="410" spans="1:1">
      <c r="A410" s="36">
        <f t="shared" si="47"/>
        <v>402</v>
      </c>
    </row>
    <row r="411" spans="1:1">
      <c r="A411" s="36">
        <f t="shared" si="47"/>
        <v>403</v>
      </c>
    </row>
    <row r="412" spans="1:1">
      <c r="A412" s="36">
        <f t="shared" si="47"/>
        <v>404</v>
      </c>
    </row>
    <row r="413" spans="1:1">
      <c r="A413" s="36">
        <f t="shared" si="47"/>
        <v>405</v>
      </c>
    </row>
    <row r="414" spans="1:1">
      <c r="A414" s="36">
        <f t="shared" si="47"/>
        <v>406</v>
      </c>
    </row>
    <row r="415" spans="1:1">
      <c r="A415" s="36">
        <f t="shared" si="47"/>
        <v>407</v>
      </c>
    </row>
    <row r="416" spans="1:1">
      <c r="A416" s="36">
        <f t="shared" si="47"/>
        <v>408</v>
      </c>
    </row>
    <row r="417" spans="1:1">
      <c r="A417" s="36">
        <f t="shared" si="47"/>
        <v>409</v>
      </c>
    </row>
    <row r="418" spans="1:1">
      <c r="A418" s="36">
        <f t="shared" si="47"/>
        <v>410</v>
      </c>
    </row>
    <row r="419" spans="1:1">
      <c r="A419" s="36">
        <f t="shared" si="47"/>
        <v>411</v>
      </c>
    </row>
    <row r="420" spans="1:1">
      <c r="A420" s="36">
        <f t="shared" si="47"/>
        <v>412</v>
      </c>
    </row>
    <row r="421" spans="1:1">
      <c r="A421" s="36">
        <f t="shared" si="47"/>
        <v>413</v>
      </c>
    </row>
    <row r="422" spans="1:1">
      <c r="A422" s="36">
        <f t="shared" si="47"/>
        <v>414</v>
      </c>
    </row>
    <row r="423" spans="1:1">
      <c r="A423" s="36">
        <f t="shared" si="47"/>
        <v>415</v>
      </c>
    </row>
    <row r="424" spans="1:1">
      <c r="A424" s="36">
        <f t="shared" si="47"/>
        <v>416</v>
      </c>
    </row>
    <row r="425" spans="1:1">
      <c r="A425" s="36">
        <f t="shared" si="47"/>
        <v>417</v>
      </c>
    </row>
    <row r="426" spans="1:1">
      <c r="A426" s="36">
        <f t="shared" si="47"/>
        <v>418</v>
      </c>
    </row>
    <row r="427" spans="1:1">
      <c r="A427" s="36">
        <f t="shared" si="47"/>
        <v>419</v>
      </c>
    </row>
    <row r="428" spans="1:1">
      <c r="A428" s="36">
        <f t="shared" si="47"/>
        <v>420</v>
      </c>
    </row>
    <row r="429" spans="1:1">
      <c r="A429" s="36">
        <f t="shared" si="47"/>
        <v>421</v>
      </c>
    </row>
    <row r="430" spans="1:1">
      <c r="A430" s="36">
        <f t="shared" si="47"/>
        <v>422</v>
      </c>
    </row>
    <row r="431" spans="1:1">
      <c r="A431" s="36">
        <f t="shared" si="47"/>
        <v>423</v>
      </c>
    </row>
    <row r="432" spans="1:1">
      <c r="A432" s="36">
        <f t="shared" si="47"/>
        <v>424</v>
      </c>
    </row>
    <row r="433" spans="1:1">
      <c r="A433" s="36">
        <f t="shared" si="47"/>
        <v>425</v>
      </c>
    </row>
    <row r="434" spans="1:1">
      <c r="A434" s="36">
        <f t="shared" si="47"/>
        <v>426</v>
      </c>
    </row>
    <row r="435" spans="1:1">
      <c r="A435" s="36">
        <f t="shared" si="47"/>
        <v>427</v>
      </c>
    </row>
    <row r="436" spans="1:1">
      <c r="A436" s="36">
        <f t="shared" si="47"/>
        <v>428</v>
      </c>
    </row>
    <row r="437" spans="1:1">
      <c r="A437" s="36">
        <f t="shared" si="47"/>
        <v>429</v>
      </c>
    </row>
    <row r="438" spans="1:1">
      <c r="A438" s="36">
        <f t="shared" si="47"/>
        <v>430</v>
      </c>
    </row>
    <row r="439" spans="1:1">
      <c r="A439" s="36">
        <f t="shared" si="47"/>
        <v>431</v>
      </c>
    </row>
    <row r="440" spans="1:1">
      <c r="A440" s="36">
        <f t="shared" si="47"/>
        <v>432</v>
      </c>
    </row>
    <row r="441" spans="1:1">
      <c r="A441" s="36">
        <f t="shared" si="47"/>
        <v>433</v>
      </c>
    </row>
    <row r="442" spans="1:1">
      <c r="A442" s="36">
        <f t="shared" si="47"/>
        <v>434</v>
      </c>
    </row>
    <row r="443" spans="1:1">
      <c r="A443" s="36">
        <f t="shared" si="47"/>
        <v>435</v>
      </c>
    </row>
    <row r="444" spans="1:1">
      <c r="A444" s="36">
        <f t="shared" si="47"/>
        <v>436</v>
      </c>
    </row>
    <row r="445" spans="1:1">
      <c r="A445" s="36">
        <f t="shared" si="47"/>
        <v>437</v>
      </c>
    </row>
    <row r="446" spans="1:1">
      <c r="A446" s="36">
        <f t="shared" si="47"/>
        <v>438</v>
      </c>
    </row>
    <row r="447" spans="1:1">
      <c r="A447" s="36">
        <f t="shared" si="47"/>
        <v>439</v>
      </c>
    </row>
    <row r="448" spans="1:1">
      <c r="A448" s="36">
        <f t="shared" si="47"/>
        <v>440</v>
      </c>
    </row>
  </sheetData>
  <pageMargins left="0.7" right="0.7" top="0.75" bottom="0.75" header="0.3" footer="0.3"/>
  <pageSetup orientation="portrait" r:id="rId1"/>
  <ignoredErrors>
    <ignoredError sqref="D63:D67 D72 D81 D75:D76 D84:D85" formula="1"/>
    <ignoredError sqref="E64:E65" evalError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2" sqref="A2"/>
    </sheetView>
  </sheetViews>
  <sheetFormatPr defaultRowHeight="10.199999999999999"/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" sqref="A2"/>
    </sheetView>
  </sheetViews>
  <sheetFormatPr defaultRowHeight="10.199999999999999"/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H41" sqref="H41"/>
    </sheetView>
  </sheetViews>
  <sheetFormatPr defaultRowHeight="10.199999999999999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F34" sqref="F34"/>
    </sheetView>
  </sheetViews>
  <sheetFormatPr defaultRowHeight="10.199999999999999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7730-7CDB-4241-8630-34961F247C63}">
  <dimension ref="A1"/>
  <sheetViews>
    <sheetView workbookViewId="0">
      <selection activeCell="H39" sqref="H39"/>
    </sheetView>
  </sheetViews>
  <sheetFormatPr defaultRowHeight="10.199999999999999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</vt:lpstr>
      <vt:lpstr>Input</vt:lpstr>
      <vt:lpstr>Alphabet</vt:lpstr>
      <vt:lpstr>Twitter</vt:lpstr>
      <vt:lpstr>Microsoft</vt:lpstr>
      <vt:lpstr>Amazon</vt:lpstr>
      <vt:lpstr>Apple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2015-05-16T08:49:15Z</dcterms:created>
  <dcterms:modified xsi:type="dcterms:W3CDTF">2023-11-16T07:40:40Z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2023-11-03T11:28:17Z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a0c9ab8a-0c32-4b2b-9c2c-adfdf11dfb6d</vt:lpwstr>
  </property>
  <property fmtid="{D5CDD505-2E9C-101B-9397-08002B2CF9AE}" pid="7" name="MSIP_Label_defa4170-0d19-0005-0004-bc88714345d2_ActionId">
    <vt:lpwstr>eaff782c-8983-409a-8ad5-1cf52934375c</vt:lpwstr>
  </property>
  <property fmtid="{D5CDD505-2E9C-101B-9397-08002B2CF9AE}" pid="8" name="MSIP_Label_defa4170-0d19-0005-0004-bc88714345d2_ContentBits">
    <vt:lpwstr>0</vt:lpwstr>
  </property>
</Properties>
</file>