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F:\C DRIE DATA BACKUP\Downloads\"/>
    </mc:Choice>
  </mc:AlternateContent>
  <xr:revisionPtr revIDLastSave="0" documentId="13_ncr:1_{E98CFBA1-26F4-4FDD-9407-099B929C7CAD}" xr6:coauthVersionLast="47" xr6:coauthVersionMax="47" xr10:uidLastSave="{00000000-0000-0000-0000-000000000000}"/>
  <bookViews>
    <workbookView xWindow="-120" yWindow="-120" windowWidth="20730" windowHeight="11040" firstSheet="1" activeTab="7" xr2:uid="{00000000-000D-0000-FFFF-FFFF00000000}"/>
  </bookViews>
  <sheets>
    <sheet name="Combo chart" sheetId="3" r:id="rId1"/>
    <sheet name="Waterfall chart" sheetId="4" r:id="rId2"/>
    <sheet name="Pie chart" sheetId="5" r:id="rId3"/>
    <sheet name="Map Chart" sheetId="8" r:id="rId4"/>
    <sheet name="Top 5" sheetId="9" r:id="rId5"/>
    <sheet name="KPI" sheetId="10" r:id="rId6"/>
    <sheet name="KPI YOY" sheetId="11" r:id="rId7"/>
    <sheet name="DASHBOARD" sheetId="12" r:id="rId8"/>
    <sheet name="Data" sheetId="1" r:id="rId9"/>
    <sheet name="layout" sheetId="2" r:id="rId10"/>
  </sheets>
  <definedNames>
    <definedName name="_xlchart.v1.0" hidden="1">'Waterfall chart'!$D$4:$D$7</definedName>
    <definedName name="_xlchart.v1.1" hidden="1">'Waterfall chart'!$E$3</definedName>
    <definedName name="_xlchart.v1.18" hidden="1">'Waterfall chart'!$D$4:$D$7</definedName>
    <definedName name="_xlchart.v1.19" hidden="1">'Waterfall chart'!$E$3</definedName>
    <definedName name="_xlchart.v1.2" hidden="1">'Waterfall chart'!$E$4:$E$7</definedName>
    <definedName name="_xlchart.v1.20" hidden="1">'Waterfall chart'!$E$4:$E$7</definedName>
    <definedName name="_xlchart.v5.10" hidden="1">'Map Chart'!$E$2</definedName>
    <definedName name="_xlchart.v5.11" hidden="1">'Map Chart'!$E$3</definedName>
    <definedName name="_xlchart.v5.12" hidden="1">'Map Chart'!$E$4:$E$52</definedName>
    <definedName name="_xlchart.v5.13" hidden="1">'Map Chart'!$D$3</definedName>
    <definedName name="_xlchart.v5.14" hidden="1">'Map Chart'!$D$4:$D$52</definedName>
    <definedName name="_xlchart.v5.15" hidden="1">'Map Chart'!$E$2</definedName>
    <definedName name="_xlchart.v5.16" hidden="1">'Map Chart'!$E$3</definedName>
    <definedName name="_xlchart.v5.17" hidden="1">'Map Chart'!$E$4:$E$52</definedName>
    <definedName name="_xlchart.v5.21" hidden="1">'Map Chart'!$D$3</definedName>
    <definedName name="_xlchart.v5.22" hidden="1">'Map Chart'!$D$4:$D$52</definedName>
    <definedName name="_xlchart.v5.23" hidden="1">'Map Chart'!$E$3</definedName>
    <definedName name="_xlchart.v5.24" hidden="1">'Map Chart'!$E$4:$E$52</definedName>
    <definedName name="_xlchart.v5.25" hidden="1">'Map Chart'!$D$3</definedName>
    <definedName name="_xlchart.v5.26" hidden="1">'Map Chart'!$D$4:$D$52</definedName>
    <definedName name="_xlchart.v5.27" hidden="1">'Map Chart'!$E$3</definedName>
    <definedName name="_xlchart.v5.28" hidden="1">'Map Chart'!$E$4:$E$52</definedName>
    <definedName name="_xlchart.v5.3" hidden="1">'Map Chart'!$D$3</definedName>
    <definedName name="_xlchart.v5.4" hidden="1">'Map Chart'!$D$4:$D$52</definedName>
    <definedName name="_xlchart.v5.5" hidden="1">'Map Chart'!$E$2</definedName>
    <definedName name="_xlchart.v5.6" hidden="1">'Map Chart'!$E$3</definedName>
    <definedName name="_xlchart.v5.7" hidden="1">'Map Chart'!$E$4:$E$52</definedName>
    <definedName name="_xlchart.v5.8" hidden="1">'Map Chart'!$D$3</definedName>
    <definedName name="_xlchart.v5.9" hidden="1">'Map Chart'!$D$4:$D$52</definedName>
    <definedName name="Slicer_Region">#N/A</definedName>
    <definedName name="Slicer_Segment">#N/A</definedName>
    <definedName name="Slicer_Year">#N/A</definedName>
  </definedNames>
  <calcPr calcId="191029"/>
  <pivotCaches>
    <pivotCache cacheId="26"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1" l="1"/>
  <c r="K7" i="11"/>
  <c r="J7" i="11"/>
  <c r="I7" i="11"/>
  <c r="H7" i="11"/>
  <c r="K17" i="10"/>
  <c r="B17" i="10"/>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4" i="8"/>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7" i="4"/>
  <c r="D6" i="4"/>
  <c r="D5" i="4"/>
  <c r="D4" i="4"/>
  <c r="E17" i="10"/>
  <c r="N17" i="10"/>
  <c r="H17" i="10"/>
  <c r="E7" i="4"/>
  <c r="E4" i="4"/>
  <c r="E6" i="4"/>
  <c r="E5" i="4"/>
  <c r="E5" i="8"/>
  <c r="E9" i="8"/>
  <c r="E13" i="8"/>
  <c r="E17" i="8"/>
  <c r="E21" i="8"/>
  <c r="E25" i="8"/>
  <c r="E29" i="8"/>
  <c r="E33" i="8"/>
  <c r="E37" i="8"/>
  <c r="E41" i="8"/>
  <c r="E45" i="8"/>
  <c r="E49" i="8"/>
  <c r="E12" i="8"/>
  <c r="E6" i="8"/>
  <c r="E10" i="8"/>
  <c r="E14" i="8"/>
  <c r="E18" i="8"/>
  <c r="E22" i="8"/>
  <c r="E26" i="8"/>
  <c r="E30" i="8"/>
  <c r="E34" i="8"/>
  <c r="E38" i="8"/>
  <c r="E42" i="8"/>
  <c r="E46" i="8"/>
  <c r="E50" i="8"/>
  <c r="E8" i="8"/>
  <c r="E20" i="8"/>
  <c r="E24" i="8"/>
  <c r="E28" i="8"/>
  <c r="E32" i="8"/>
  <c r="E36" i="8"/>
  <c r="E40" i="8"/>
  <c r="E44" i="8"/>
  <c r="E48" i="8"/>
  <c r="E52" i="8"/>
  <c r="E7" i="8"/>
  <c r="E11" i="8"/>
  <c r="E15" i="8"/>
  <c r="E19" i="8"/>
  <c r="E23" i="8"/>
  <c r="E27" i="8"/>
  <c r="E31" i="8"/>
  <c r="E35" i="8"/>
  <c r="E39" i="8"/>
  <c r="E43" i="8"/>
  <c r="E47" i="8"/>
  <c r="E51" i="8"/>
  <c r="E16" i="8"/>
  <c r="E4" i="8"/>
</calcChain>
</file>

<file path=xl/sharedStrings.xml><?xml version="1.0" encoding="utf-8"?>
<sst xmlns="http://schemas.openxmlformats.org/spreadsheetml/2006/main" count="130095" uniqueCount="10957">
  <si>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</si>
  <si>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</si>
  <si>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</si>
  <si>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</si>
  <si>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</si>
  <si>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</si>
  <si>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</si>
  <si>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</si>
  <si>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</si>
  <si>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</si>
  <si>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</si>
  <si>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</si>
  <si>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</si>
  <si>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</si>
  <si>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</si>
  <si>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</si>
  <si>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</si>
  <si>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</si>
  <si>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</si>
  <si>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</si>
  <si>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</si>
  <si>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</si>
  <si>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</si>
  <si>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</si>
  <si>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</si>
  <si>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</si>
  <si>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</si>
  <si>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</si>
  <si>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</si>
  <si>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</si>
  <si>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</si>
  <si>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</si>
  <si>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</si>
  <si>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</si>
  <si>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</si>
  <si>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</si>
  <si>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</si>
  <si>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</si>
  <si>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</si>
  <si>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</si>
  <si>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</si>
  <si>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</si>
  <si>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</si>
  <si>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</si>
  <si>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</si>
  <si>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</si>
  <si>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</si>
  <si>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</si>
  <si>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</si>
  <si>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</si>
  <si>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</si>
  <si>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</si>
  <si>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</si>
  <si>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</si>
  <si>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</si>
  <si>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</si>
  <si>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</si>
  <si>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</si>
  <si>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</si>
  <si>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</si>
  <si>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</si>
  <si>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</si>
  <si>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</si>
  <si>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</si>
  <si>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</si>
  <si>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</si>
  <si>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</si>
  <si>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</si>
  <si>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</si>
  <si>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</si>
  <si>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</si>
  <si>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</si>
  <si>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</si>
  <si>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</si>
  <si>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</si>
  <si>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</si>
  <si>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</si>
  <si>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</si>
  <si>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</si>
  <si>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</si>
  <si>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</si>
  <si>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</si>
  <si>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</si>
  <si>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</si>
  <si>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</si>
  <si>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</si>
  <si>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</si>
  <si>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</si>
  <si>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</si>
  <si>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</si>
  <si>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</si>
  <si>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</si>
  <si>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</si>
  <si>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</si>
  <si>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</si>
  <si>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</si>
  <si>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</si>
  <si>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</si>
  <si>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</si>
  <si>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</si>
  <si>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</si>
  <si>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</si>
  <si>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</si>
  <si>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</si>
  <si>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</si>
  <si>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</si>
  <si>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</si>
  <si>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</si>
  <si>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</si>
  <si>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</si>
  <si>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</si>
  <si>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</si>
  <si>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</si>
  <si>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</si>
  <si>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</si>
  <si>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</si>
  <si>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</si>
  <si>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</si>
  <si>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</si>
  <si>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</si>
  <si>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</si>
  <si>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</si>
  <si>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</si>
  <si>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</si>
  <si>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</si>
  <si>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</si>
  <si>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</si>
  <si>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</si>
  <si>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</si>
  <si>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</si>
  <si>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</si>
  <si>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</si>
  <si>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</si>
  <si>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</si>
  <si>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</si>
  <si>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</si>
  <si>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</si>
  <si>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</si>
  <si>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</si>
  <si>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</si>
  <si>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</si>
  <si>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</si>
  <si>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</si>
  <si>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</si>
  <si>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</si>
  <si>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</si>
  <si>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</si>
  <si>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</si>
  <si>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</si>
  <si>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</si>
  <si>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</si>
  <si>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</si>
  <si>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</si>
  <si>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</si>
  <si>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</si>
  <si>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</si>
  <si>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</si>
  <si>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</si>
  <si>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</si>
  <si>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</si>
  <si>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</si>
  <si>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</si>
  <si>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</si>
  <si>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</si>
  <si>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</si>
  <si>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</si>
  <si>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</si>
  <si>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</si>
  <si>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</si>
  <si>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</si>
  <si>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</si>
  <si>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</si>
  <si>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</si>
  <si>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</si>
  <si>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</si>
  <si>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</si>
  <si>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</si>
  <si>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</si>
  <si>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</si>
  <si>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</si>
  <si>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</si>
  <si>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</si>
  <si>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</si>
  <si>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</si>
  <si>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</si>
  <si>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</si>
  <si>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</si>
  <si>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</si>
  <si>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</si>
  <si>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</si>
  <si>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</si>
  <si>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</si>
  <si>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</si>
  <si>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</si>
  <si>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</si>
  <si>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</si>
  <si>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</si>
  <si>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</si>
  <si>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</si>
  <si>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</si>
  <si>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</si>
  <si>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</si>
  <si>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</si>
  <si>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</si>
  <si>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</si>
  <si>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</si>
  <si>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</si>
  <si>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</si>
  <si>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</si>
  <si>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</si>
  <si>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</si>
  <si>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</si>
  <si>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</si>
  <si>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</si>
  <si>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</si>
  <si>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</si>
  <si>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</si>
  <si>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</si>
  <si>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</si>
  <si>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</si>
  <si>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</si>
  <si>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</si>
  <si>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</si>
  <si>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</si>
  <si>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</si>
  <si>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</si>
  <si>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</si>
  <si>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</si>
  <si>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</si>
  <si>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</si>
  <si>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</si>
  <si>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</si>
  <si>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</si>
  <si>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</si>
  <si>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</si>
  <si>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</si>
  <si>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</si>
  <si>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</si>
  <si>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</si>
  <si>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</si>
  <si>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</si>
  <si>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</si>
  <si>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</si>
  <si>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</si>
  <si>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</si>
  <si>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</si>
  <si>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</si>
  <si>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</si>
  <si>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</si>
  <si>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</si>
  <si>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</si>
  <si>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</si>
  <si>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</si>
  <si>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</si>
  <si>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</si>
  <si>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</si>
  <si>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</si>
  <si>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</si>
  <si>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</si>
  <si>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</si>
  <si>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</si>
  <si>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</si>
  <si>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</si>
  <si>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</si>
  <si>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</si>
  <si>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</si>
  <si>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</si>
  <si>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</si>
  <si>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</si>
  <si>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</si>
  <si>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</si>
  <si>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</si>
  <si>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</si>
  <si>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</si>
  <si>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</si>
  <si>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</si>
  <si>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</si>
  <si>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</si>
  <si>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</si>
  <si>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</si>
  <si>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</si>
  <si>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</si>
  <si>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</si>
  <si>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</si>
  <si>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</si>
  <si>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</si>
  <si>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</si>
  <si>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</si>
  <si>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</si>
  <si>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</si>
  <si>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</si>
  <si>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</si>
  <si>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</si>
  <si>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</si>
  <si>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</si>
  <si>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</si>
  <si>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</si>
  <si>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</si>
  <si>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</si>
  <si>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</si>
  <si>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</si>
  <si>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</si>
  <si>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</si>
  <si>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</si>
  <si>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</si>
  <si>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</si>
  <si>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</si>
  <si>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</si>
  <si>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</si>
  <si>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</si>
  <si>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</si>
  <si>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</si>
  <si>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</si>
  <si>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</si>
  <si>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</si>
  <si>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</si>
  <si>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</si>
  <si>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</si>
  <si>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</si>
  <si>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</si>
  <si>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</si>
  <si>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</si>
  <si>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</si>
  <si>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</si>
  <si>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</si>
  <si>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</si>
  <si>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</si>
  <si>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</si>
  <si>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</si>
  <si>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</si>
  <si>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</si>
  <si>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</si>
  <si>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</si>
  <si>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</si>
  <si>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</si>
  <si>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</si>
  <si>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</si>
  <si>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</si>
  <si>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</si>
  <si>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</si>
  <si>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</si>
  <si>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</si>
  <si>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</si>
  <si>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</si>
  <si>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</si>
  <si>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</si>
  <si>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</si>
  <si>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</si>
  <si>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</si>
  <si>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</si>
  <si>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</si>
  <si>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</si>
  <si>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</si>
  <si>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</si>
  <si>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</si>
  <si>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</si>
  <si>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</si>
  <si>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</si>
  <si>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</si>
  <si>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</si>
  <si>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</si>
  <si>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</si>
  <si>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</si>
  <si>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</si>
  <si>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</si>
  <si>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</si>
  <si>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</si>
  <si>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</si>
  <si>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</si>
  <si>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</si>
  <si>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</si>
  <si>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</si>
  <si>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</si>
  <si>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</si>
  <si>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</si>
  <si>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</si>
  <si>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</si>
  <si>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</si>
  <si>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</si>
  <si>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</si>
  <si>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</si>
  <si>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</si>
  <si>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</si>
  <si>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</si>
  <si>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</si>
  <si>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</si>
  <si>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</si>
  <si>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</si>
  <si>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</si>
  <si>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</si>
  <si>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</si>
  <si>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</si>
  <si>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</si>
  <si>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</si>
  <si>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</si>
  <si>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</si>
  <si>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</si>
  <si>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</si>
  <si>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</si>
  <si>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</si>
  <si>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</si>
  <si>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</si>
  <si>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</si>
  <si>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</si>
  <si>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</si>
  <si>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</si>
  <si>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</si>
  <si>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</si>
  <si>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</si>
  <si>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</si>
  <si>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</si>
  <si>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</si>
  <si>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</si>
  <si>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</si>
  <si>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</si>
  <si>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</si>
  <si>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</si>
  <si>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</si>
  <si>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</si>
  <si>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</si>
  <si>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</si>
  <si>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</si>
  <si>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</si>
  <si>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</si>
  <si>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</si>
  <si>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</si>
  <si>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</si>
  <si>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</si>
  <si>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</si>
  <si>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</si>
  <si>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</si>
  <si>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</si>
  <si>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</si>
  <si>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</si>
  <si>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</si>
  <si>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</si>
  <si>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</si>
  <si>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</si>
  <si>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</si>
  <si>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</si>
  <si>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</si>
  <si>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</si>
  <si>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</si>
  <si>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</si>
  <si>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</si>
  <si>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</si>
  <si>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</si>
  <si>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</si>
  <si>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</si>
  <si>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</si>
  <si>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</si>
  <si>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</si>
  <si>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</si>
  <si>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</si>
  <si>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</si>
  <si>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</si>
  <si>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</si>
  <si>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</si>
  <si>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</si>
  <si>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</si>
  <si>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</si>
  <si>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</si>
  <si>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</si>
  <si>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</si>
  <si>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</si>
  <si>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</si>
  <si>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</si>
  <si>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</si>
  <si>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</si>
  <si>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</si>
  <si>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</si>
  <si>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</si>
  <si>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</si>
  <si>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</si>
  <si>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</si>
  <si>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</si>
  <si>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</si>
  <si>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</si>
  <si>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</si>
  <si>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</si>
  <si>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</si>
  <si>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</si>
  <si>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</si>
  <si>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</si>
  <si>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</si>
  <si>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</si>
  <si>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</si>
  <si>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</si>
  <si>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</si>
  <si>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</si>
  <si>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</si>
  <si>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</si>
  <si>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</si>
  <si>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</si>
  <si>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</si>
  <si>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</si>
  <si>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</si>
  <si>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</si>
  <si>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</si>
  <si>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</si>
  <si>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</si>
  <si>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</si>
  <si>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</si>
  <si>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</si>
  <si>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</si>
  <si>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</si>
  <si>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</si>
  <si>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</si>
  <si>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</si>
  <si>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</si>
  <si>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</si>
  <si>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</si>
  <si>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</si>
  <si>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</si>
  <si>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</si>
  <si>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</si>
  <si>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</si>
  <si>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</si>
  <si>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</si>
  <si>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</si>
  <si>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</si>
  <si>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</si>
  <si>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</si>
  <si>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</si>
  <si>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</si>
  <si>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</si>
  <si>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</si>
  <si>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</si>
  <si>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</si>
  <si>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</si>
  <si>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</si>
  <si>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</si>
  <si>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</si>
  <si>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</si>
  <si>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</si>
  <si>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</si>
  <si>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</si>
  <si>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</si>
  <si>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</si>
  <si>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</si>
  <si>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</si>
  <si>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</si>
  <si>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</si>
  <si>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</si>
  <si>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</si>
  <si>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</si>
  <si>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</si>
  <si>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</si>
  <si>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</si>
  <si>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</si>
  <si>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</si>
  <si>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</si>
  <si>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</si>
  <si>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</si>
  <si>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</si>
  <si>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</si>
  <si>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</si>
  <si>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</si>
  <si>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</si>
  <si>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</si>
  <si>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</si>
  <si>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</si>
  <si>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</si>
  <si>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</si>
  <si>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</si>
  <si>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</si>
  <si>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</si>
  <si>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</si>
  <si>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</si>
  <si>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</si>
  <si>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</si>
  <si>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</si>
  <si>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</si>
  <si>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</si>
  <si>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</si>
  <si>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</si>
  <si>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</si>
  <si>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</si>
  <si>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</si>
  <si>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</si>
  <si>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</si>
  <si>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</si>
  <si>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</si>
  <si>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</si>
  <si>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</si>
  <si>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</si>
  <si>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</si>
  <si>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</si>
  <si>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</si>
  <si>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</si>
  <si>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</si>
  <si>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</si>
  <si>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</si>
  <si>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</si>
  <si>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</si>
  <si>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</si>
  <si>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</si>
  <si>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</si>
  <si>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</si>
  <si>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</si>
  <si>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</si>
  <si>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</si>
  <si>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</si>
  <si>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</si>
  <si>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</si>
  <si>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</si>
  <si>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</si>
  <si>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</si>
  <si>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</si>
  <si>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</si>
  <si>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</si>
  <si>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</si>
  <si>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</si>
  <si>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</si>
  <si>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</si>
  <si>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</si>
  <si>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</si>
  <si>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</si>
  <si>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</si>
  <si>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</si>
  <si>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</si>
  <si>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</si>
  <si>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</si>
  <si>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</si>
  <si>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</si>
  <si>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</si>
  <si>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</si>
  <si>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</si>
  <si>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</si>
  <si>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</si>
  <si>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</si>
  <si>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</si>
  <si>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</si>
  <si>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</si>
  <si>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</si>
  <si>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</si>
  <si>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</si>
  <si>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</si>
  <si>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</si>
  <si>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</si>
  <si>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</si>
  <si>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</si>
  <si>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</si>
  <si>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</si>
  <si>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</si>
  <si>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</si>
  <si>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</si>
  <si>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</si>
  <si>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</si>
  <si>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</si>
  <si>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</si>
  <si>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</si>
  <si>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</si>
  <si>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</si>
  <si>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</si>
  <si>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</si>
  <si>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</si>
  <si>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</si>
  <si>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</si>
  <si>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</si>
  <si>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</si>
  <si>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</si>
  <si>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</si>
  <si>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</si>
  <si>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</si>
  <si>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</si>
  <si>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</si>
  <si>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</si>
  <si>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</si>
  <si>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</si>
  <si>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</si>
  <si>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</si>
  <si>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</si>
  <si>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</si>
  <si>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</si>
  <si>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</si>
  <si>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</si>
  <si>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</si>
  <si>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</si>
  <si>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</si>
  <si>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</si>
  <si>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</si>
  <si>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</si>
  <si>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</si>
  <si>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</si>
  <si>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</si>
  <si>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</si>
  <si>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</si>
  <si>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</si>
  <si>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</si>
  <si>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</si>
  <si>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</si>
  <si>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</si>
  <si>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</si>
  <si>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</si>
  <si>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</si>
  <si>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</si>
  <si>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</si>
  <si>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</si>
  <si>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</si>
  <si>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</si>
  <si>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</si>
  <si>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</si>
  <si>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</si>
  <si>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</si>
  <si>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</si>
  <si>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</si>
  <si>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</si>
  <si>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</si>
  <si>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</si>
  <si>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</si>
  <si>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</si>
  <si>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</si>
  <si>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</si>
  <si>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</si>
  <si>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</si>
  <si>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</si>
  <si>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</si>
  <si>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</si>
  <si>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</si>
  <si>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</si>
  <si>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</si>
  <si>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</si>
  <si>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</si>
  <si>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</si>
  <si>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</si>
  <si>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</si>
  <si>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</si>
  <si>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</si>
  <si>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</si>
  <si>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</si>
  <si>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</si>
  <si>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</si>
  <si>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</si>
  <si>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</si>
  <si>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</si>
  <si>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</si>
  <si>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</si>
  <si>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</si>
  <si>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</si>
  <si>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</si>
  <si>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</si>
  <si>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</si>
  <si>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</si>
  <si>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</si>
  <si>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</si>
  <si>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</si>
  <si>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</si>
  <si>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</si>
  <si>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</si>
  <si>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</si>
  <si>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</si>
  <si>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</si>
  <si>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</si>
  <si>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</si>
  <si>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</si>
  <si>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</si>
  <si>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</si>
  <si>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</si>
  <si>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</si>
  <si>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</si>
  <si>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</si>
  <si>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</si>
  <si>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</si>
  <si>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</si>
  <si>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</si>
  <si>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</si>
  <si>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</si>
  <si>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</si>
  <si>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</si>
  <si>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</si>
  <si>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</si>
  <si>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</si>
  <si>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</si>
  <si>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</si>
  <si>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</si>
  <si>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</si>
  <si>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</si>
  <si>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</si>
  <si>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</si>
  <si>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</si>
  <si>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</si>
  <si>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</si>
  <si>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</si>
  <si>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</si>
  <si>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</si>
  <si>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</si>
  <si>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</si>
  <si>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</si>
  <si>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</si>
  <si>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</si>
  <si>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</si>
  <si>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</si>
  <si>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</si>
  <si>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</si>
  <si>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</si>
  <si>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</si>
  <si>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</si>
  <si>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</si>
  <si>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</si>
  <si>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</si>
  <si>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</si>
  <si>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</si>
  <si>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</si>
  <si>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</si>
  <si>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</si>
  <si>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</si>
  <si>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</si>
  <si>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</si>
  <si>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</si>
  <si>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</si>
  <si>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</si>
  <si>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</si>
  <si>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</si>
  <si>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</si>
  <si>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</si>
  <si>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</si>
  <si>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</si>
  <si>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</si>
  <si>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</si>
  <si>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</si>
  <si>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</si>
  <si>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</si>
  <si>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</si>
  <si>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</si>
  <si>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</si>
  <si>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</si>
  <si>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</si>
  <si>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</si>
  <si>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</si>
  <si>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</si>
  <si>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</si>
  <si>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</si>
  <si>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</si>
  <si>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</si>
  <si>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</si>
  <si>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</si>
  <si>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</si>
  <si>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</si>
  <si>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</si>
  <si>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</si>
  <si>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</si>
  <si>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</si>
  <si>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</si>
  <si>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</si>
  <si>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</si>
  <si>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</si>
  <si>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</si>
  <si>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</si>
  <si>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</si>
  <si>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</si>
  <si>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</si>
  <si>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</si>
  <si>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</si>
  <si>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</si>
  <si>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</si>
  <si>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</si>
  <si>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</si>
  <si>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</si>
  <si>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</si>
  <si>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</si>
  <si>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</si>
  <si>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</si>
  <si>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</si>
  <si>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</si>
  <si>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</si>
  <si>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</si>
  <si>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</si>
  <si>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</si>
  <si>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</si>
  <si>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</si>
  <si>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</si>
  <si>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</si>
  <si>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</si>
  <si>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</si>
  <si>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</si>
  <si>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</si>
  <si>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</si>
  <si>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</si>
  <si>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</si>
  <si>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</si>
  <si>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</si>
  <si>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</si>
  <si>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</si>
  <si>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</si>
  <si>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</si>
  <si>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</si>
  <si>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</si>
  <si>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</si>
  <si>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</si>
  <si>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</si>
  <si>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</si>
  <si>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</si>
  <si>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</si>
  <si>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</si>
  <si>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</si>
  <si>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</si>
  <si>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</si>
  <si>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</si>
  <si>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</si>
  <si>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</si>
  <si>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</si>
  <si>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</si>
  <si>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</si>
  <si>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</si>
  <si>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</si>
  <si>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</si>
  <si>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</si>
  <si>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</si>
  <si>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</si>
  <si>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</si>
  <si>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</si>
  <si>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</si>
  <si>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</si>
  <si>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</si>
  <si>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</si>
  <si>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</si>
  <si>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</si>
  <si>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</si>
  <si>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</si>
  <si>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</si>
  <si>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</si>
  <si>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</si>
  <si>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</si>
  <si>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</si>
  <si>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</si>
  <si>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</si>
  <si>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</si>
  <si>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</si>
  <si>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</si>
  <si>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</si>
  <si>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</si>
  <si>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</si>
  <si>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</si>
  <si>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</si>
  <si>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</si>
  <si>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</si>
  <si>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</si>
  <si>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</si>
  <si>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</si>
  <si>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</si>
  <si>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</si>
  <si>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</si>
  <si>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</si>
  <si>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</si>
  <si>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</si>
  <si>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</si>
  <si>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</si>
  <si>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</si>
  <si>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</si>
  <si>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</si>
  <si>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</si>
  <si>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</si>
  <si>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</si>
  <si>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</si>
  <si>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</si>
  <si>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</si>
  <si>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</si>
  <si>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</si>
  <si>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</si>
  <si>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</si>
  <si>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</si>
  <si>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</si>
  <si>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</si>
  <si>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</si>
  <si>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</si>
  <si>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</si>
  <si>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</si>
  <si>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</si>
  <si>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</si>
  <si>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</si>
  <si>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</si>
  <si>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</si>
  <si>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</si>
  <si>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</si>
  <si>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</si>
  <si>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</si>
  <si>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</si>
  <si>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</si>
  <si>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</si>
  <si>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</si>
  <si>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</si>
  <si>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</si>
  <si>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</si>
  <si>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</si>
  <si>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</si>
  <si>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</si>
  <si>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</si>
  <si>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</si>
  <si>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</si>
  <si>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</si>
  <si>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</si>
  <si>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</si>
  <si>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</si>
  <si>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</si>
  <si>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</si>
  <si>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</si>
  <si>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</si>
  <si>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</si>
  <si>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</si>
  <si>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</si>
  <si>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</si>
  <si>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</si>
  <si>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</si>
  <si>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</si>
  <si>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</si>
  <si>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</si>
  <si>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</si>
  <si>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</si>
  <si>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</si>
  <si>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</si>
  <si>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</si>
  <si>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</si>
  <si>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</si>
  <si>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</si>
  <si>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</si>
  <si>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</si>
  <si>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</si>
  <si>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</si>
  <si>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</si>
  <si>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</si>
  <si>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</si>
  <si>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</si>
  <si>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</si>
  <si>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</si>
  <si>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</si>
  <si>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</si>
  <si>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</si>
  <si>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</si>
  <si>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</si>
  <si>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</si>
  <si>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</si>
  <si>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</si>
  <si>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</si>
  <si>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</si>
  <si>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</si>
  <si>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</si>
  <si>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</si>
  <si>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</si>
  <si>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</si>
  <si>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</si>
  <si>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</si>
  <si>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</si>
  <si>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</si>
  <si>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</si>
  <si>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</si>
  <si>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</si>
  <si>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</si>
  <si>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</si>
  <si>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</si>
  <si>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</si>
  <si>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</si>
  <si>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</si>
  <si>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</si>
  <si>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</si>
  <si>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</si>
  <si>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</si>
  <si>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</si>
  <si>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</si>
  <si>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</si>
  <si>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</si>
  <si>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</si>
  <si>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</si>
  <si>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</si>
  <si>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</si>
  <si>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</si>
  <si>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</si>
  <si>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</si>
  <si>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</si>
  <si>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</si>
  <si>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</si>
  <si>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</si>
  <si>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</si>
  <si>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</si>
  <si>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</si>
  <si>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</si>
  <si>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</si>
  <si>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</si>
  <si>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</si>
  <si>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</si>
  <si>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</si>
  <si>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</si>
  <si>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</si>
  <si>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</si>
  <si>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</si>
  <si>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</si>
  <si>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</si>
  <si>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</si>
  <si>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</si>
  <si>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</si>
  <si>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</si>
  <si>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</si>
  <si>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</si>
  <si>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</si>
  <si>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</si>
  <si>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</si>
  <si>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</si>
  <si>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</si>
  <si>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</si>
  <si>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</si>
  <si>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</si>
  <si>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</si>
  <si>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</si>
  <si>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</si>
  <si>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</si>
  <si>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</si>
  <si>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</si>
  <si>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</si>
  <si>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</si>
  <si>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</si>
  <si>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</si>
  <si>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</si>
  <si>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</si>
  <si>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</si>
  <si>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</si>
  <si>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</si>
  <si>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</si>
  <si>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</si>
  <si>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</si>
  <si>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</si>
  <si>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</si>
  <si>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</si>
  <si>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</si>
  <si>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</si>
  <si>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</si>
  <si>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</si>
  <si>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</si>
  <si>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</si>
  <si>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</si>
  <si>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</si>
  <si>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</si>
  <si>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</si>
  <si>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</si>
  <si>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</si>
  <si>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</si>
  <si>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</si>
  <si>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</si>
  <si>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</si>
  <si>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</si>
  <si>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</si>
  <si>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</si>
  <si>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</si>
  <si>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</si>
  <si>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</si>
  <si>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</si>
  <si>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</si>
  <si>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</si>
  <si>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</si>
  <si>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</si>
  <si>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</si>
  <si>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</si>
  <si>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</si>
  <si>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</si>
  <si>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</si>
  <si>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</si>
  <si>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</si>
  <si>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</si>
  <si>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</si>
  <si>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</si>
  <si>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</si>
  <si>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</si>
  <si>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</si>
  <si>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</si>
  <si>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</si>
  <si>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</si>
  <si>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</si>
  <si>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</si>
  <si>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</si>
  <si>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</si>
  <si>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</si>
  <si>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</si>
  <si>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</si>
  <si>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</si>
  <si>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</si>
  <si>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</si>
  <si>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</si>
  <si>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</si>
  <si>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</si>
  <si>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</si>
  <si>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</si>
  <si>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</si>
  <si>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</si>
  <si>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</si>
  <si>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</si>
  <si>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</si>
  <si>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</si>
  <si>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</si>
  <si>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</si>
  <si>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</si>
  <si>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</si>
  <si>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</si>
  <si>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</si>
  <si>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</si>
  <si>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</si>
  <si>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</si>
  <si>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</si>
  <si>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</si>
  <si>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</si>
  <si>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</si>
  <si>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</si>
  <si>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</si>
  <si>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</si>
  <si>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</si>
  <si>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</si>
  <si>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</si>
  <si>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</si>
  <si>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</si>
  <si>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</si>
  <si>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</si>
  <si>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</si>
  <si>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</si>
  <si>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</si>
  <si>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</si>
  <si>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</si>
  <si>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</si>
  <si>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</si>
  <si>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</si>
  <si>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</si>
  <si>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</si>
  <si>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</si>
  <si>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</si>
  <si>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</si>
  <si>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</si>
  <si>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</si>
  <si>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</si>
  <si>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</si>
  <si>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</si>
  <si>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</si>
  <si>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</si>
  <si>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</si>
  <si>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</si>
  <si>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</si>
  <si>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</si>
  <si>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</si>
  <si>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</si>
  <si>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</si>
  <si>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</si>
  <si>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</si>
  <si>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</si>
  <si>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</si>
  <si>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</si>
  <si>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</si>
  <si>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</si>
  <si>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</si>
  <si>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</si>
  <si>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</si>
  <si>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</si>
  <si>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</si>
  <si>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</si>
  <si>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</si>
  <si>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</si>
  <si>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</si>
  <si>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</si>
  <si>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</si>
  <si>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</si>
  <si>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</si>
  <si>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</si>
  <si>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</si>
  <si>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</si>
  <si>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</si>
  <si>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</si>
  <si>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</si>
  <si>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</si>
  <si>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</si>
  <si>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</si>
  <si>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</si>
  <si>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</si>
  <si>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</si>
  <si>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</si>
  <si>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</si>
  <si>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</si>
  <si>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</si>
  <si>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</si>
  <si>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</si>
  <si>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</si>
  <si>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</si>
  <si>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</si>
  <si>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</si>
  <si>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</si>
  <si>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</si>
  <si>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</si>
  <si>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</si>
  <si>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</si>
  <si>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</si>
  <si>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</si>
  <si>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</si>
  <si>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</si>
  <si>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</si>
  <si>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</si>
  <si>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</si>
  <si>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</si>
  <si>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</si>
  <si>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</si>
  <si>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</si>
  <si>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</si>
  <si>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</si>
  <si>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</si>
  <si>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</si>
  <si>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</si>
  <si>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</si>
  <si>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</si>
  <si>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</si>
  <si>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</si>
  <si>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</si>
  <si>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</si>
  <si>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</si>
  <si>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</si>
  <si>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</si>
  <si>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</si>
  <si>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</si>
  <si>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</si>
  <si>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</si>
  <si>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</si>
  <si>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</si>
  <si>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</si>
  <si>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</si>
  <si>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</si>
  <si>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</si>
  <si>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</si>
  <si>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</si>
  <si>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</si>
  <si>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</si>
  <si>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</si>
  <si>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</si>
  <si>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</si>
  <si>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</si>
  <si>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</si>
  <si>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</si>
  <si>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</si>
  <si>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</si>
  <si>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</si>
  <si>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</si>
  <si>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</si>
  <si>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</si>
  <si>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</si>
  <si>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</si>
  <si>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</si>
  <si>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</si>
  <si>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</si>
  <si>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</si>
  <si>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</si>
  <si>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</si>
  <si>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</si>
  <si>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</si>
  <si>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</si>
  <si>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</si>
  <si>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</si>
  <si>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</si>
  <si>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</si>
  <si>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</si>
  <si>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</si>
  <si>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</si>
  <si>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</si>
  <si>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</si>
  <si>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</si>
  <si>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</si>
  <si>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</si>
  <si>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</si>
  <si>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</si>
  <si>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</si>
  <si>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</si>
  <si>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</si>
  <si>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</si>
  <si>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</si>
  <si>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</si>
  <si>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</si>
  <si>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</si>
  <si>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</si>
  <si>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</si>
  <si>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</si>
  <si>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</si>
  <si>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</si>
  <si>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</si>
  <si>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</si>
  <si>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</si>
  <si>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</si>
  <si>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</si>
  <si>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</si>
  <si>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</si>
  <si>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</si>
  <si>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</si>
  <si>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</si>
  <si>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</si>
  <si>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</si>
  <si>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</si>
  <si>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</si>
  <si>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</si>
  <si>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</si>
  <si>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</si>
  <si>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</si>
  <si>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</si>
  <si>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</si>
  <si>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</si>
  <si>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</si>
  <si>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</si>
  <si>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</si>
  <si>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</si>
  <si>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</si>
  <si>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</si>
  <si>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</si>
  <si>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</si>
  <si>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</si>
  <si>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</si>
  <si>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</si>
  <si>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</si>
  <si>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</si>
  <si>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</si>
  <si>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</si>
  <si>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</si>
  <si>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</si>
  <si>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</si>
  <si>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</si>
  <si>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</si>
  <si>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</si>
  <si>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</si>
  <si>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</si>
  <si>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</si>
  <si>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</si>
  <si>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</si>
  <si>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</si>
  <si>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</si>
  <si>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</si>
  <si>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</si>
  <si>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</si>
  <si>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</si>
  <si>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</si>
  <si>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</si>
  <si>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</si>
  <si>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</si>
  <si>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</si>
  <si>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</si>
  <si>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</si>
  <si>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</si>
  <si>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</si>
  <si>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</si>
  <si>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</si>
  <si>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</si>
  <si>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</si>
  <si>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</si>
  <si>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</si>
  <si>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</si>
  <si>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</si>
  <si>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</si>
  <si>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</si>
  <si>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</si>
  <si>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</si>
  <si>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</si>
  <si>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</si>
  <si>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</si>
  <si>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</si>
  <si>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</si>
  <si>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</si>
  <si>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</si>
  <si>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</si>
  <si>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</si>
  <si>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</si>
  <si>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</si>
  <si>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</si>
  <si>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</si>
  <si>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</si>
  <si>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</si>
  <si>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</si>
  <si>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</si>
  <si>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</si>
  <si>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</si>
  <si>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</si>
  <si>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</si>
  <si>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</si>
  <si>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</si>
  <si>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</si>
  <si>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</si>
  <si>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</si>
  <si>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</si>
  <si>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</si>
  <si>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</si>
  <si>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</si>
  <si>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</si>
  <si>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</si>
  <si>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</si>
  <si>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</si>
  <si>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</si>
  <si>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</si>
  <si>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</si>
  <si>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</si>
  <si>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</si>
  <si>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</si>
  <si>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</si>
  <si>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</si>
  <si>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</si>
  <si>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</si>
  <si>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</si>
  <si>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</si>
  <si>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</si>
  <si>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</si>
  <si>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</si>
  <si>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</si>
  <si>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</si>
  <si>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</si>
  <si>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</si>
  <si>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</si>
  <si>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</si>
  <si>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</si>
  <si>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</si>
  <si>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</si>
  <si>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</si>
  <si>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</si>
  <si>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</si>
  <si>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</si>
  <si>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</si>
  <si>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</si>
  <si>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</si>
  <si>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</si>
  <si>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</si>
  <si>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</si>
  <si>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</si>
  <si>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</si>
  <si>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</si>
  <si>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</si>
  <si>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</si>
  <si>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</si>
  <si>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</si>
  <si>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</si>
  <si>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</si>
  <si>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</si>
  <si>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</si>
  <si>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</si>
  <si>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</si>
  <si>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</si>
  <si>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</si>
  <si>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</si>
  <si>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</si>
  <si>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</si>
  <si>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</si>
  <si>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</si>
  <si>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</si>
  <si>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</si>
  <si>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</si>
  <si>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</si>
  <si>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</si>
  <si>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</si>
  <si>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</si>
  <si>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</si>
  <si>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</si>
  <si>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</si>
  <si>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</si>
  <si>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</si>
  <si>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</si>
  <si>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</si>
  <si>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</si>
  <si>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</si>
  <si>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</si>
  <si>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</si>
  <si>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</si>
  <si>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</si>
  <si>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</si>
  <si>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</si>
  <si>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</si>
  <si>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</si>
  <si>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</si>
  <si>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</si>
  <si>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</si>
  <si>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</si>
  <si>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</si>
  <si>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</si>
  <si>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</si>
  <si>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</si>
  <si>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</si>
  <si>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</si>
  <si>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</si>
  <si>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</si>
  <si>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</si>
  <si>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</si>
  <si>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</si>
  <si>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</si>
  <si>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</si>
  <si>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</si>
  <si>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</si>
  <si>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</si>
  <si>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</si>
  <si>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</si>
  <si>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</si>
  <si>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</si>
  <si>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</si>
  <si>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</si>
  <si>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</si>
  <si>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</si>
  <si>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</si>
  <si>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</si>
  <si>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</si>
  <si>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</si>
  <si>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</si>
  <si>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</si>
  <si>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</si>
  <si>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</si>
  <si>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</si>
  <si>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</si>
  <si>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</si>
  <si>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</si>
  <si>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</si>
  <si>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</si>
  <si>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</si>
  <si>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</si>
  <si>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</si>
  <si>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</si>
  <si>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</si>
  <si>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</si>
  <si>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</si>
  <si>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</si>
  <si>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</si>
  <si>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</si>
  <si>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</si>
  <si>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</si>
  <si>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</si>
  <si>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</si>
  <si>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</si>
  <si>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</si>
  <si>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</si>
  <si>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</si>
  <si>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</si>
  <si>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</si>
  <si>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</si>
  <si>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</si>
  <si>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</si>
  <si>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</si>
  <si>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</si>
  <si>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</si>
  <si>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</si>
  <si>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</si>
  <si>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</si>
  <si>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</si>
  <si>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</si>
  <si>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</si>
  <si>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</si>
  <si>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</si>
  <si>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</si>
  <si>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</si>
  <si>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</si>
  <si>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</si>
  <si>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</si>
  <si>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</si>
  <si>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</si>
  <si>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</si>
  <si>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</si>
  <si>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</si>
  <si>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</si>
  <si>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</si>
  <si>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</si>
  <si>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</si>
  <si>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</si>
  <si>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</si>
  <si>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</si>
  <si>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</si>
  <si>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</si>
  <si>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</si>
  <si>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</si>
  <si>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</si>
  <si>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</si>
  <si>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</si>
  <si>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</si>
  <si>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</si>
  <si>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</si>
  <si>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</si>
  <si>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</si>
  <si>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</si>
  <si>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</si>
  <si>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</si>
  <si>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</si>
  <si>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</si>
  <si>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</si>
  <si>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</si>
  <si>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</si>
  <si>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</si>
  <si>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</si>
  <si>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</si>
  <si>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</si>
  <si>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</si>
  <si>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</si>
  <si>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</si>
  <si>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</si>
  <si>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</si>
  <si>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</si>
  <si>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</si>
  <si>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</si>
  <si>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</si>
  <si>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</si>
  <si>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</si>
  <si>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</si>
  <si>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</si>
  <si>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</si>
  <si>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</si>
  <si>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</si>
  <si>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</si>
  <si>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</si>
  <si>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</si>
  <si>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</si>
  <si>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</si>
  <si>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</si>
  <si>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</si>
  <si>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</si>
  <si>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</si>
  <si>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</si>
  <si>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</si>
  <si>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</si>
  <si>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</si>
  <si>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</si>
  <si>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</si>
  <si>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</si>
  <si>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</si>
  <si>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</si>
  <si>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</si>
  <si>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</si>
  <si>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</si>
  <si>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</si>
  <si>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</si>
  <si>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</si>
  <si>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</si>
  <si>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</si>
  <si>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</si>
  <si>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</si>
  <si>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</si>
  <si>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</si>
  <si>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</si>
  <si>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</si>
  <si>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</si>
  <si>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</si>
  <si>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</si>
  <si>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</si>
  <si>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</si>
  <si>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</si>
  <si>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</si>
  <si>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</si>
  <si>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</si>
  <si>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</si>
  <si>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</si>
  <si>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</si>
  <si>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</si>
  <si>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</si>
  <si>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</si>
  <si>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</si>
  <si>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</si>
  <si>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</si>
  <si>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</si>
  <si>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</si>
  <si>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</si>
  <si>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</si>
  <si>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</si>
  <si>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</si>
  <si>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</si>
  <si>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</si>
  <si>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</si>
  <si>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</si>
  <si>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</si>
  <si>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</si>
  <si>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</si>
  <si>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</si>
  <si>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</si>
  <si>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</si>
  <si>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</si>
  <si>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</si>
  <si>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</si>
  <si>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</si>
  <si>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</si>
  <si>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</si>
  <si>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</si>
  <si>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</si>
  <si>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</si>
  <si>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</si>
  <si>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</si>
  <si>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</si>
  <si>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</si>
  <si>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</si>
  <si>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</si>
  <si>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</si>
  <si>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</si>
  <si>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</si>
  <si>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</si>
  <si>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</si>
  <si>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</si>
  <si>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</si>
  <si>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</si>
  <si>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</si>
  <si>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</si>
  <si>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</si>
  <si>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</si>
  <si>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</si>
  <si>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</si>
  <si>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</si>
  <si>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</si>
  <si>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</si>
  <si>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</si>
  <si>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</si>
  <si>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</si>
  <si>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</si>
  <si>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</si>
  <si>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</si>
  <si>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</si>
  <si>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</si>
  <si>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</si>
  <si>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</si>
  <si>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</si>
  <si>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</si>
  <si>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</si>
  <si>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</si>
  <si>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</si>
  <si>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</si>
  <si>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</si>
  <si>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</si>
  <si>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</si>
  <si>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</si>
  <si>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</si>
  <si>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</si>
  <si>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</si>
  <si>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</si>
  <si>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</si>
  <si>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</si>
  <si>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</si>
  <si>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</si>
  <si>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</si>
  <si>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</si>
  <si>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</si>
  <si>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</si>
  <si>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</si>
  <si>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</si>
  <si>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</si>
  <si>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</si>
  <si>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</si>
  <si>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</si>
  <si>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</si>
  <si>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</si>
  <si>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</si>
  <si>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</si>
  <si>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</si>
  <si>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</si>
  <si>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</si>
  <si>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</si>
  <si>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</si>
  <si>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</si>
  <si>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</si>
  <si>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</si>
  <si>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</si>
  <si>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</si>
  <si>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</si>
  <si>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</si>
  <si>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</si>
  <si>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</si>
  <si>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</si>
  <si>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</si>
  <si>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</si>
  <si>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</si>
  <si>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</si>
  <si>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</si>
  <si>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</si>
  <si>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</si>
  <si>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</si>
  <si>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</si>
  <si>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</si>
  <si>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</si>
  <si>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</si>
  <si>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</si>
  <si>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</si>
  <si>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</si>
  <si>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</si>
  <si>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</si>
  <si>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</si>
  <si>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</si>
  <si>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</si>
  <si>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</si>
  <si>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</si>
  <si>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</si>
  <si>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</si>
  <si>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</si>
  <si>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</si>
  <si>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</si>
  <si>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</si>
  <si>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</si>
  <si>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</si>
  <si>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</si>
  <si>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</si>
  <si>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</si>
  <si>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</si>
  <si>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</si>
  <si>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</si>
  <si>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</si>
  <si>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</si>
  <si>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</si>
  <si>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</si>
  <si>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</si>
  <si>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</si>
  <si>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</si>
  <si>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</si>
  <si>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</si>
  <si>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</si>
  <si>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</si>
  <si>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</si>
  <si>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</si>
  <si>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</si>
  <si>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</si>
  <si>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</si>
  <si>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</si>
  <si>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</si>
  <si>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</si>
  <si>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</si>
  <si>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</si>
  <si>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</si>
  <si>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</si>
  <si>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</si>
  <si>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</si>
  <si>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</si>
  <si>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</si>
  <si>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</si>
  <si>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</si>
  <si>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</si>
  <si>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</si>
  <si>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</si>
  <si>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</si>
  <si>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</si>
  <si>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</si>
  <si>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</si>
  <si>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</si>
  <si>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</si>
  <si>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</si>
  <si>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</si>
  <si>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</si>
  <si>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</si>
  <si>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</si>
  <si>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</si>
  <si>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</si>
  <si>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</si>
  <si>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</si>
  <si>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</si>
  <si>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</si>
  <si>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</si>
  <si>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</si>
  <si>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</si>
  <si>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</si>
  <si>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</si>
  <si>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</si>
  <si>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</si>
  <si>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</si>
  <si>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</si>
  <si>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</si>
  <si>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</si>
  <si>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</si>
  <si>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</si>
  <si>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</si>
  <si>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</si>
  <si>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</si>
  <si>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</si>
  <si>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</si>
  <si>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</si>
  <si>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</si>
  <si>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</si>
  <si>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</si>
  <si>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</si>
  <si>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</si>
  <si>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</si>
  <si>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</si>
  <si>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</si>
  <si>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</si>
  <si>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</si>
  <si>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</si>
  <si>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</si>
  <si>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</si>
  <si>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</si>
  <si>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</si>
  <si>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</si>
  <si>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</si>
  <si>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</si>
  <si>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</si>
  <si>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</si>
  <si>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</si>
  <si>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</si>
  <si>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</si>
  <si>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</si>
  <si>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</si>
  <si>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</si>
  <si>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</si>
  <si>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</si>
  <si>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</si>
  <si>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</si>
  <si>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</si>
  <si>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</si>
  <si>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</si>
  <si>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</si>
  <si>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</si>
  <si>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</si>
  <si>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</si>
  <si>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</si>
  <si>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</si>
  <si>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</si>
  <si>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</si>
  <si>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</si>
  <si>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</si>
  <si>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</si>
  <si>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</si>
  <si>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</si>
  <si>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</si>
  <si>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</si>
  <si>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</si>
  <si>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</si>
  <si>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</si>
  <si>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</si>
  <si>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</si>
  <si>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</si>
  <si>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</si>
  <si>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</si>
  <si>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</si>
  <si>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</si>
  <si>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</si>
  <si>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</si>
  <si>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</si>
  <si>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</si>
  <si>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</si>
  <si>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</si>
  <si>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</si>
  <si>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</si>
  <si>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</si>
  <si>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</si>
  <si>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</si>
  <si>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</si>
  <si>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</si>
  <si>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</si>
  <si>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</si>
  <si>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</si>
  <si>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</si>
  <si>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</si>
  <si>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</si>
  <si>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</si>
  <si>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</si>
  <si>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</si>
  <si>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</si>
  <si>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</si>
  <si>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</si>
  <si>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</si>
  <si>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</si>
  <si>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</si>
  <si>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</si>
  <si>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</si>
  <si>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</si>
  <si>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</si>
  <si>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</si>
  <si>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</si>
  <si>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</si>
  <si>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</si>
  <si>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</si>
  <si>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</si>
  <si>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</si>
  <si>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</si>
  <si>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</si>
  <si>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</si>
  <si>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</si>
  <si>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</si>
  <si>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</si>
  <si>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</si>
  <si>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</si>
  <si>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</si>
  <si>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</si>
  <si>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</si>
  <si>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</si>
  <si>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</si>
  <si>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</si>
  <si>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</si>
  <si>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</si>
  <si>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</si>
  <si>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</si>
  <si>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</si>
  <si>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</si>
  <si>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</si>
  <si>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</si>
  <si>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</si>
  <si>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</si>
  <si>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</si>
  <si>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</si>
  <si>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</si>
  <si>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</si>
  <si>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</si>
  <si>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</si>
  <si>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</si>
  <si>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</si>
  <si>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</si>
  <si>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</si>
  <si>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</si>
  <si>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</si>
  <si>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</si>
  <si>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</si>
  <si>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</si>
  <si>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</si>
  <si>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</si>
  <si>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</si>
  <si>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</si>
  <si>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</si>
  <si>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</si>
  <si>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</si>
  <si>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</si>
  <si>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</si>
  <si>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</si>
  <si>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</si>
  <si>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</si>
  <si>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</si>
  <si>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</si>
  <si>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</si>
  <si>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</si>
  <si>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</si>
  <si>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</si>
  <si>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</si>
  <si>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</si>
  <si>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</si>
  <si>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</si>
  <si>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</si>
  <si>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</si>
  <si>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</si>
  <si>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</si>
  <si>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</si>
  <si>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</si>
  <si>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</si>
  <si>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</si>
  <si>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</si>
  <si>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</si>
  <si>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</si>
  <si>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</si>
  <si>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</si>
  <si>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</si>
  <si>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</si>
  <si>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</si>
  <si>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</si>
  <si>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</si>
  <si>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</si>
  <si>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</si>
  <si>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</si>
  <si>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</si>
  <si>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</si>
  <si>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</si>
  <si>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</si>
  <si>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</si>
  <si>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</si>
  <si>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</si>
  <si>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</si>
  <si>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</si>
  <si>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</si>
  <si>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</si>
  <si>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</si>
  <si>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</si>
  <si>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</si>
  <si>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</si>
  <si>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</si>
  <si>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</si>
  <si>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</si>
  <si>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</si>
  <si>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</si>
  <si>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</si>
  <si>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</si>
  <si>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</si>
  <si>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</si>
  <si>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</si>
  <si>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</si>
  <si>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</si>
  <si>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</si>
  <si>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</si>
  <si>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</si>
  <si>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</si>
  <si>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</si>
  <si>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</si>
  <si>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</si>
  <si>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</si>
  <si>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</si>
  <si>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</si>
  <si>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</si>
  <si>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</si>
  <si>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</si>
  <si>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</si>
  <si>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</si>
  <si>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</si>
  <si>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</si>
  <si>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</si>
  <si>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</si>
  <si>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</si>
  <si>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</si>
  <si>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</si>
  <si>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</si>
  <si>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</si>
  <si>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</si>
  <si>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</si>
  <si>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</si>
  <si>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</si>
  <si>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</si>
  <si>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</si>
  <si>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</si>
  <si>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</si>
  <si>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</si>
  <si>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</si>
  <si>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</si>
  <si>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</si>
  <si>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</si>
  <si>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</si>
  <si>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</si>
  <si>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</si>
  <si>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</si>
  <si>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</si>
  <si>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</si>
  <si>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</si>
  <si>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</si>
  <si>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</si>
  <si>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</si>
  <si>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</si>
  <si>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</si>
  <si>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</si>
  <si>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</si>
  <si>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</si>
  <si>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</si>
  <si>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</si>
  <si>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</si>
  <si>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</si>
  <si>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</si>
  <si>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</si>
  <si>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</si>
  <si>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</si>
  <si>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</si>
  <si>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</si>
  <si>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</si>
  <si>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</si>
  <si>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</si>
  <si>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</si>
  <si>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</si>
  <si>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</si>
  <si>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</si>
  <si>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</si>
  <si>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</si>
  <si>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</si>
  <si>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</si>
  <si>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</si>
  <si>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</si>
  <si>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</si>
  <si>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</si>
  <si>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</si>
  <si>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</si>
  <si>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</si>
  <si>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</si>
  <si>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</si>
  <si>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</si>
  <si>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</si>
  <si>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</si>
  <si>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</si>
  <si>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</si>
  <si>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</si>
  <si>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</si>
  <si>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</si>
  <si>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</si>
  <si>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</si>
  <si>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</si>
  <si>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</si>
  <si>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</si>
  <si>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</si>
  <si>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</si>
  <si>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</si>
  <si>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</si>
  <si>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</si>
  <si>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</si>
  <si>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</si>
  <si>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</si>
  <si>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</si>
  <si>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</si>
  <si>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</si>
  <si>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</si>
  <si>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</si>
  <si>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</si>
  <si>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</si>
  <si>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</si>
  <si>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</si>
  <si>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</si>
  <si>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</si>
  <si>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</si>
  <si>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</si>
  <si>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</si>
  <si>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</si>
  <si>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</si>
  <si>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</si>
  <si>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</si>
  <si>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</si>
  <si>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</si>
  <si>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</si>
  <si>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</si>
  <si>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</si>
  <si>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</si>
  <si>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</si>
  <si>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</si>
  <si>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</si>
  <si>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</si>
  <si>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</si>
  <si>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</si>
  <si>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</si>
  <si>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</si>
  <si>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</si>
  <si>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</si>
  <si>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</si>
  <si>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</si>
  <si>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</si>
  <si>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</si>
  <si>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</si>
  <si>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</si>
  <si>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</si>
  <si>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</si>
  <si>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</si>
  <si>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</si>
  <si>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</si>
  <si>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</si>
  <si>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</si>
  <si>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</si>
  <si>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</si>
  <si>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</si>
  <si>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</si>
  <si>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</si>
  <si>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</si>
  <si>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</si>
  <si>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</si>
  <si>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</si>
  <si>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</si>
  <si>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</si>
  <si>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</si>
  <si>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</si>
  <si>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</si>
  <si>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</si>
  <si>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</si>
  <si>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</si>
  <si>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</si>
  <si>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</si>
  <si>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</si>
  <si>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</si>
  <si>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</si>
  <si>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</si>
  <si>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</si>
  <si>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</si>
  <si>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</si>
  <si>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</si>
  <si>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</si>
  <si>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</si>
  <si>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</si>
  <si>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</si>
  <si>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</si>
  <si>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</si>
  <si>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</si>
  <si>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</si>
  <si>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</si>
  <si>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</si>
  <si>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</si>
  <si>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</si>
  <si>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</si>
  <si>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</si>
  <si>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</si>
  <si>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</si>
  <si>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</si>
  <si>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</si>
  <si>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</si>
  <si>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</si>
  <si>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</si>
  <si>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</si>
  <si>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</si>
  <si>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</si>
  <si>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</si>
  <si>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</si>
  <si>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</si>
  <si>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</si>
  <si>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</si>
  <si>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</si>
  <si>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</si>
  <si>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</si>
  <si>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</si>
  <si>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</si>
  <si>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</si>
  <si>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</si>
  <si>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</si>
  <si>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</si>
  <si>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</si>
  <si>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</si>
  <si>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</si>
  <si>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</si>
  <si>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</si>
  <si>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</si>
  <si>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</si>
  <si>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</si>
  <si>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</si>
  <si>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</si>
  <si>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</si>
  <si>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</si>
  <si>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</si>
  <si>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</si>
  <si>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</si>
  <si>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</si>
  <si>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</si>
  <si>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</si>
  <si>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</si>
  <si>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</si>
  <si>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</si>
  <si>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</si>
  <si>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</si>
  <si>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</si>
  <si>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</si>
  <si>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</si>
  <si>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</si>
  <si>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</si>
  <si>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</si>
  <si>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</si>
  <si>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</si>
  <si>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</si>
  <si>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</si>
  <si>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</si>
  <si>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</si>
  <si>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</si>
  <si>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</si>
  <si>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</si>
  <si>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</si>
  <si>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</si>
  <si>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</si>
  <si>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</si>
  <si>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</si>
  <si>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</si>
  <si>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</si>
  <si>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</si>
  <si>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</si>
  <si>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</si>
  <si>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</si>
  <si>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</si>
  <si>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</si>
  <si>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</si>
  <si>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</si>
  <si>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</si>
  <si>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</si>
  <si>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</si>
  <si>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</si>
  <si>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</si>
  <si>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</si>
  <si>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</si>
  <si>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</si>
  <si>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</si>
  <si>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</si>
  <si>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</si>
  <si>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</si>
  <si>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</si>
  <si>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</si>
  <si>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</si>
  <si>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</si>
  <si>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</si>
  <si>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</si>
  <si>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</si>
  <si>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</si>
  <si>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</si>
  <si>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</si>
  <si>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</si>
  <si>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</si>
  <si>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</si>
  <si>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</si>
  <si>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</si>
  <si>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</si>
  <si>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</si>
  <si>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</si>
  <si>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</si>
  <si>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</si>
  <si>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</si>
  <si>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</si>
  <si>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</si>
  <si>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</si>
  <si>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</si>
  <si>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</si>
  <si>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</si>
  <si>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</si>
  <si>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</si>
  <si>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</si>
  <si>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</si>
  <si>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</si>
  <si>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</si>
  <si>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</si>
  <si>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</si>
  <si>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</si>
  <si>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</si>
  <si>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</si>
  <si>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</si>
  <si>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</si>
  <si>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</si>
  <si>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</si>
  <si>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</si>
  <si>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</si>
  <si>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</si>
  <si>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</si>
  <si>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</si>
  <si>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</si>
  <si>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</si>
  <si>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</si>
  <si>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</si>
  <si>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</si>
  <si>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</si>
  <si>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</si>
  <si>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</si>
  <si>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</si>
  <si>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</si>
  <si>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</si>
  <si>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</si>
  <si>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</si>
  <si>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</si>
  <si>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</si>
  <si>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</si>
  <si>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</si>
  <si>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</si>
  <si>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</si>
  <si>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</si>
  <si>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</si>
  <si>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</si>
  <si>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</si>
  <si>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</si>
  <si>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</si>
  <si>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</si>
  <si>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</si>
  <si>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</si>
  <si>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</si>
  <si>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</si>
  <si>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</si>
  <si>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</si>
  <si>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</si>
  <si>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</si>
  <si>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</si>
  <si>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</si>
  <si>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</si>
  <si>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</si>
  <si>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</si>
  <si>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</si>
  <si>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</si>
  <si>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</si>
  <si>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</si>
  <si>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</si>
  <si>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</si>
  <si>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</si>
  <si>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</si>
  <si>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</si>
  <si>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</si>
  <si>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</si>
  <si>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</si>
  <si>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</si>
  <si>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</si>
  <si>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</si>
  <si>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</si>
  <si>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</si>
  <si>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</si>
  <si>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</si>
  <si>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</si>
  <si>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</si>
  <si>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</si>
  <si>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</si>
  <si>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</si>
  <si>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</si>
  <si>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</si>
  <si>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</si>
  <si>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</si>
  <si>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</si>
  <si>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</si>
  <si>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</si>
  <si>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</si>
  <si>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</si>
  <si>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</si>
  <si>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</si>
  <si>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</si>
  <si>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</si>
  <si>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</si>
  <si>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</si>
  <si>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</si>
  <si>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</si>
  <si>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</si>
  <si>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</si>
  <si>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</si>
  <si>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</si>
  <si>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</si>
  <si>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</si>
  <si>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</si>
  <si>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</si>
  <si>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</si>
  <si>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</si>
  <si>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</si>
  <si>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</si>
  <si>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</si>
  <si>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</si>
  <si>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</si>
  <si>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</si>
  <si>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</si>
  <si>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</si>
  <si>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</si>
  <si>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</si>
  <si>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</si>
  <si>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</si>
  <si>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</si>
  <si>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</si>
  <si>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</si>
  <si>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</si>
  <si>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</si>
  <si>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</si>
  <si>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</si>
  <si>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</si>
  <si>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</si>
  <si>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</si>
  <si>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</si>
  <si>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</si>
  <si>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</si>
  <si>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</si>
  <si>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</si>
  <si>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</si>
  <si>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</si>
  <si>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</si>
  <si>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</si>
  <si>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</si>
  <si>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</si>
  <si>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</si>
  <si>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</si>
  <si>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</si>
  <si>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</si>
  <si>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</si>
  <si>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</si>
  <si>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</si>
  <si>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</si>
  <si>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</si>
  <si>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</si>
  <si>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</si>
  <si>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</si>
  <si>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</si>
  <si>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</si>
  <si>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</si>
  <si>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</si>
  <si>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</si>
  <si>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</si>
  <si>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</si>
  <si>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</si>
  <si>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</si>
  <si>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</si>
  <si>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</si>
  <si>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</si>
  <si>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</si>
  <si>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</si>
  <si>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</si>
  <si>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</si>
  <si>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</si>
  <si>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</si>
  <si>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</si>
  <si>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</si>
  <si>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</si>
  <si>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</si>
  <si>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</si>
  <si>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</si>
  <si>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</si>
  <si>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</si>
  <si>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</si>
  <si>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</si>
  <si>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</si>
  <si>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</si>
  <si>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</si>
  <si>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</si>
  <si>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</si>
  <si>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</si>
  <si>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</si>
  <si>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</si>
  <si>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</si>
  <si>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</si>
  <si>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</si>
  <si>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</si>
  <si>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</si>
  <si>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</si>
  <si>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</si>
  <si>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</si>
  <si>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</si>
  <si>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</si>
  <si>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</si>
  <si>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</si>
  <si>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</si>
  <si>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</si>
  <si>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</si>
  <si>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</si>
  <si>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</si>
  <si>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</si>
  <si>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</si>
  <si>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</si>
  <si>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</si>
  <si>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</si>
  <si>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</si>
  <si>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</si>
  <si>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</si>
  <si>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</si>
  <si>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</si>
  <si>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</si>
  <si>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</si>
  <si>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</si>
  <si>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</si>
  <si>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</si>
  <si>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</si>
  <si>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</si>
  <si>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</si>
  <si>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</si>
  <si>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</si>
  <si>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</si>
  <si>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</si>
  <si>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</si>
  <si>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</si>
  <si>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</si>
  <si>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</si>
  <si>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</si>
  <si>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</si>
  <si>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</si>
  <si>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</si>
  <si>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</si>
  <si>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</si>
  <si>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</si>
  <si>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</si>
  <si>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</si>
  <si>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</si>
  <si>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</si>
  <si>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</si>
  <si>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</si>
  <si>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</si>
  <si>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</si>
  <si>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</si>
  <si>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</si>
  <si>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</si>
  <si>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</si>
  <si>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</si>
  <si>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</si>
  <si>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</si>
  <si>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</si>
  <si>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</si>
  <si>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</si>
  <si>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</si>
  <si>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</si>
  <si>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</si>
  <si>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</si>
  <si>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</si>
  <si>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</si>
  <si>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</si>
  <si>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</si>
  <si>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</si>
  <si>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</si>
  <si>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</si>
  <si>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</si>
  <si>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</si>
  <si>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</si>
  <si>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</si>
  <si>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</si>
  <si>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</si>
  <si>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</si>
  <si>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</si>
  <si>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</si>
  <si>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</si>
  <si>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</si>
  <si>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</si>
  <si>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</si>
  <si>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</si>
  <si>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</si>
  <si>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</si>
  <si>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</si>
  <si>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</si>
  <si>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</si>
  <si>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</si>
  <si>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</si>
  <si>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</si>
  <si>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</si>
  <si>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</si>
  <si>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</si>
  <si>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</si>
  <si>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</si>
  <si>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</si>
  <si>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</si>
  <si>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</si>
  <si>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</si>
  <si>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</si>
  <si>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</si>
  <si>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</si>
  <si>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</si>
  <si>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</si>
  <si>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</si>
  <si>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</si>
  <si>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</si>
  <si>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</si>
  <si>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</si>
  <si>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</si>
  <si>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</si>
  <si>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</si>
  <si>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</si>
  <si>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</si>
  <si>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</si>
  <si>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</si>
  <si>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</si>
  <si>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</si>
  <si>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</si>
  <si>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</si>
  <si>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</si>
  <si>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</si>
  <si>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</si>
  <si>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</si>
  <si>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</si>
  <si>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</si>
  <si>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</si>
  <si>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</si>
  <si>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</si>
  <si>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</si>
  <si>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</si>
  <si>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</si>
  <si>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</si>
  <si>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</si>
  <si>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</si>
  <si>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</si>
  <si>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</si>
  <si>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</si>
  <si>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</si>
  <si>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</si>
  <si>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</si>
  <si>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</si>
  <si>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</si>
  <si>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</si>
  <si>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</si>
  <si>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</si>
  <si>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</si>
  <si>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</si>
  <si>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</si>
  <si>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</si>
  <si>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</si>
  <si>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</si>
  <si>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</si>
  <si>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</si>
  <si>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</si>
  <si>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</si>
  <si>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</si>
  <si>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</si>
  <si>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</si>
  <si>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</si>
  <si>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</si>
  <si>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</si>
  <si>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</si>
  <si>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</si>
  <si>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</si>
  <si>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</si>
  <si>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</si>
  <si>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</si>
  <si>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</si>
  <si>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</si>
  <si>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</si>
  <si>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</si>
  <si>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</si>
  <si>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</si>
  <si>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</si>
  <si>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</si>
  <si>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</si>
  <si>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</si>
  <si>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</si>
  <si>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</si>
  <si>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</si>
  <si>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</si>
  <si>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</si>
  <si>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</si>
  <si>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</si>
  <si>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</si>
  <si>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</si>
  <si>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</si>
  <si>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</si>
  <si>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</si>
  <si>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</si>
  <si>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</si>
  <si>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</si>
  <si>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</si>
  <si>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</si>
  <si>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</si>
  <si>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</si>
  <si>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</si>
  <si>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</si>
  <si>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</si>
  <si>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</si>
  <si>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</si>
  <si>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</si>
  <si>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</si>
  <si>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</si>
  <si>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</si>
  <si>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</si>
  <si>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</si>
  <si>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</si>
  <si>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</si>
  <si>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</si>
  <si>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</si>
  <si>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</si>
  <si>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</si>
  <si>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</si>
  <si>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</si>
  <si>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</si>
  <si>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</si>
  <si>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</si>
  <si>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</si>
  <si>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</si>
  <si>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</si>
  <si>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</si>
  <si>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</si>
  <si>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</si>
  <si>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</si>
  <si>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</si>
  <si>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</si>
  <si>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</si>
  <si>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</si>
  <si>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</si>
  <si>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</si>
  <si>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</si>
  <si>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</si>
  <si>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</si>
  <si>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</si>
  <si>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</si>
  <si>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</si>
  <si>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</si>
  <si>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</si>
  <si>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</si>
  <si>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</si>
  <si>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</si>
  <si>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</si>
  <si>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</si>
  <si>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</si>
  <si>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</si>
  <si>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</si>
  <si>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</si>
  <si>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</si>
  <si>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</si>
  <si>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</si>
  <si>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</si>
  <si>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</si>
  <si>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</si>
  <si>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</si>
  <si>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</si>
  <si>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</si>
  <si>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</si>
  <si>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</si>
  <si>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</si>
  <si>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</si>
  <si>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</si>
  <si>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</si>
  <si>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</si>
  <si>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</si>
  <si>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</si>
  <si>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</si>
  <si>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</si>
  <si>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</si>
  <si>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</si>
  <si>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</si>
  <si>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</si>
  <si>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</si>
  <si>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</si>
  <si>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</si>
  <si>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</si>
  <si>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</si>
  <si>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</si>
  <si>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</si>
  <si>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</si>
  <si>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</si>
  <si>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</si>
  <si>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</si>
  <si>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</si>
  <si>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</si>
  <si>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</si>
  <si>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</si>
  <si>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</si>
  <si>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</si>
  <si>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</si>
  <si>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</si>
  <si>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</si>
  <si>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</si>
  <si>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</si>
  <si>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</si>
  <si>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</si>
  <si>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</si>
  <si>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</si>
  <si>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</si>
  <si>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</si>
  <si>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</si>
  <si>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</si>
  <si>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</si>
  <si>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</si>
  <si>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</si>
  <si>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</si>
  <si>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</si>
  <si>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</si>
  <si>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</si>
  <si>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</si>
  <si>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</si>
  <si>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</si>
  <si>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</si>
  <si>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</si>
  <si>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</si>
  <si>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</si>
  <si>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</si>
  <si>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</si>
  <si>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</si>
  <si>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</si>
  <si>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</si>
  <si>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</si>
  <si>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</si>
  <si>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</si>
  <si>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</si>
  <si>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</si>
  <si>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</si>
  <si>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</si>
  <si>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</si>
  <si>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</si>
  <si>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</si>
  <si>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</si>
  <si>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</si>
  <si>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</si>
  <si>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</si>
  <si>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</si>
  <si>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</si>
  <si>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</si>
  <si>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</si>
  <si>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</si>
  <si>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</si>
  <si>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</si>
  <si>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</si>
  <si>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</si>
  <si>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</si>
  <si>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</si>
  <si>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</si>
  <si>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</si>
  <si>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</si>
  <si>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</si>
  <si>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</si>
  <si>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</si>
  <si>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</si>
  <si>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</si>
  <si>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</si>
  <si>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</si>
  <si>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</si>
  <si>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</si>
  <si>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</si>
  <si>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</si>
  <si>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</si>
  <si>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</si>
  <si>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</si>
  <si>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</si>
  <si>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</si>
  <si>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</si>
  <si>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</si>
  <si>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</si>
  <si>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</si>
  <si>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</si>
  <si>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</si>
  <si>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</si>
  <si>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</si>
  <si>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</si>
  <si>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</si>
  <si>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</si>
  <si>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</si>
  <si>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</si>
  <si>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</si>
  <si>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</si>
  <si>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</si>
  <si>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</si>
  <si>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</si>
  <si>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</si>
  <si>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</si>
  <si>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</si>
  <si>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</si>
  <si>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</si>
  <si>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</si>
  <si>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</si>
  <si>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</si>
  <si>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</si>
  <si>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</si>
  <si>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</si>
  <si>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</si>
  <si>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</si>
  <si>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</si>
  <si>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</si>
  <si>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</si>
  <si>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</si>
  <si>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</si>
  <si>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</si>
  <si>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</si>
  <si>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</si>
  <si>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</si>
  <si>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</si>
  <si>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</si>
  <si>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</si>
  <si>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</si>
  <si>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</si>
  <si>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</si>
  <si>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</si>
  <si>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</si>
  <si>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</si>
  <si>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</si>
  <si>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</si>
  <si>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</si>
  <si>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</si>
  <si>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</si>
  <si>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</si>
  <si>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</si>
  <si>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</si>
  <si>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</si>
  <si>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</si>
  <si>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</si>
  <si>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</si>
  <si>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</si>
  <si>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</si>
  <si>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</si>
  <si>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</si>
  <si>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</si>
  <si>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</si>
  <si>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</si>
  <si>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</si>
  <si>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</si>
  <si>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</si>
  <si>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</si>
  <si>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</si>
  <si>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</si>
  <si>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</si>
  <si>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</si>
  <si>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</si>
  <si>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</si>
  <si>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</si>
  <si>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</si>
  <si>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</si>
  <si>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</si>
  <si>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</si>
  <si>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</si>
  <si>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</si>
  <si>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</si>
  <si>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</si>
  <si>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</si>
  <si>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</si>
  <si>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</si>
  <si>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</si>
  <si>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</si>
  <si>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</si>
  <si>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</si>
  <si>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</si>
  <si>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</si>
  <si>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</si>
  <si>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</si>
  <si>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</si>
  <si>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</si>
  <si>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</si>
  <si>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</si>
  <si>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</si>
  <si>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</si>
  <si>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</si>
  <si>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</si>
  <si>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</si>
  <si>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</si>
  <si>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</si>
  <si>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</si>
  <si>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</si>
  <si>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</si>
  <si>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</si>
  <si>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</si>
  <si>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</si>
  <si>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</si>
  <si>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</si>
  <si>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</si>
  <si>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</si>
  <si>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</si>
  <si>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</si>
  <si>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</si>
  <si>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</si>
  <si>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</si>
  <si>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</si>
  <si>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</si>
  <si>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</si>
  <si>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</si>
  <si>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</si>
  <si>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</si>
  <si>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</si>
  <si>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</si>
  <si>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</si>
  <si>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</si>
  <si>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</si>
  <si>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</si>
  <si>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</si>
  <si>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</si>
  <si>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</si>
  <si>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</si>
  <si>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</si>
  <si>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</si>
  <si>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</si>
  <si>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</si>
  <si>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</si>
  <si>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</si>
  <si>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</si>
  <si>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</si>
  <si>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</si>
  <si>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</si>
  <si>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</si>
  <si>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</si>
  <si>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</si>
  <si>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</si>
  <si>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</si>
  <si>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</si>
  <si>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</si>
  <si>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</si>
  <si>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</si>
  <si>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</si>
  <si>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</si>
  <si>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</si>
  <si>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</si>
  <si>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</si>
  <si>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</si>
  <si>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</si>
  <si>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</si>
  <si>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</si>
  <si>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</si>
  <si>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</si>
  <si>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</si>
  <si>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</si>
  <si>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</si>
  <si>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</si>
  <si>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</si>
  <si>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</si>
  <si>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</si>
  <si>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</si>
  <si>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</si>
  <si>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</si>
  <si>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</si>
  <si>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</si>
  <si>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</si>
  <si>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</si>
  <si>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</si>
  <si>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</si>
  <si>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</si>
  <si>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</si>
  <si>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</si>
  <si>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</si>
  <si>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</si>
  <si>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</si>
  <si>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</si>
  <si>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</si>
  <si>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</si>
  <si>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</si>
  <si>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</si>
  <si>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</si>
  <si>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</si>
  <si>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</si>
  <si>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</si>
  <si>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</si>
  <si>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</si>
  <si>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</si>
  <si>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</si>
  <si>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</si>
  <si>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</si>
  <si>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</si>
  <si>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</si>
  <si>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</si>
  <si>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</si>
  <si>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</si>
  <si>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</si>
  <si>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</si>
  <si>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</si>
  <si>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</si>
  <si>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</si>
  <si>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</si>
  <si>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</si>
  <si>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</si>
  <si>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</si>
  <si>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</si>
  <si>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</si>
  <si>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</si>
  <si>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</si>
  <si>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</si>
  <si>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</si>
  <si>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</si>
  <si>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</si>
  <si>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</si>
  <si>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</si>
  <si>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</si>
  <si>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</si>
  <si>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</si>
  <si>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</si>
  <si>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</si>
  <si>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</si>
  <si>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</si>
  <si>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</si>
  <si>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</si>
  <si>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</si>
  <si>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</si>
  <si>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</si>
  <si>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</si>
  <si>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</si>
  <si>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</si>
  <si>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</si>
  <si>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</si>
  <si>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</si>
  <si>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</si>
  <si>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</si>
  <si>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</si>
  <si>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</si>
  <si>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</si>
  <si>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</si>
  <si>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</si>
  <si>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</si>
  <si>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</si>
  <si>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</si>
  <si>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</si>
  <si>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</si>
  <si>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</si>
  <si>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</si>
  <si>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</si>
  <si>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</si>
  <si>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</si>
  <si>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</si>
  <si>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</si>
  <si>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</si>
  <si>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</si>
  <si>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</si>
  <si>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</si>
  <si>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</si>
  <si>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</si>
  <si>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</si>
  <si>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</si>
  <si>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</si>
  <si>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</si>
  <si>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</si>
  <si>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</si>
  <si>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</si>
  <si>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</si>
  <si>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</si>
  <si>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</si>
  <si>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</si>
  <si>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</si>
  <si>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</si>
  <si>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</si>
  <si>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</si>
  <si>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</si>
  <si>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</si>
  <si>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</si>
  <si>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</si>
  <si>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</si>
  <si>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</si>
  <si>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</si>
  <si>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</si>
  <si>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</si>
  <si>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</si>
  <si>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</si>
  <si>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</si>
  <si>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</si>
  <si>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</si>
  <si>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</si>
  <si>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</si>
  <si>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</si>
  <si>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</si>
  <si>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</si>
  <si>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</si>
  <si>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</si>
  <si>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</si>
  <si>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</si>
  <si>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</si>
  <si>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</si>
  <si>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</si>
  <si>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</si>
  <si>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</si>
  <si>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</si>
  <si>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</si>
  <si>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</si>
  <si>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</si>
  <si>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</si>
  <si>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</si>
  <si>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</si>
  <si>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</si>
  <si>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</si>
  <si>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</si>
  <si>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</si>
  <si>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</si>
  <si>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</si>
  <si>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</si>
  <si>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</si>
  <si>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</si>
  <si>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</si>
  <si>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</si>
  <si>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</si>
  <si>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</si>
  <si>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</si>
  <si>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</si>
  <si>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</si>
  <si>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</si>
  <si>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</si>
  <si>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</si>
  <si>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</si>
  <si>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</si>
  <si>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</si>
  <si>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</si>
  <si>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</si>
  <si>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</si>
  <si>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</si>
  <si>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</si>
  <si>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</si>
  <si>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</si>
  <si>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</si>
  <si>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</si>
  <si>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</si>
  <si>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</si>
  <si>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</si>
  <si>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</si>
  <si>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</si>
  <si>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</si>
  <si>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</si>
  <si>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</si>
  <si>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</si>
  <si>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</si>
  <si>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</si>
  <si>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</si>
  <si>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</si>
  <si>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</si>
  <si>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</si>
  <si>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</si>
  <si>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</si>
  <si>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</si>
  <si>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</si>
  <si>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</si>
  <si>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</si>
  <si>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</si>
  <si>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</si>
  <si>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</si>
  <si>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</si>
  <si>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</si>
  <si>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</si>
  <si>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</si>
  <si>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</si>
  <si>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</si>
  <si>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</si>
  <si>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</si>
  <si>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</si>
  <si>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</si>
  <si>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</si>
  <si>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</si>
  <si>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</si>
  <si>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</si>
  <si>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</si>
  <si>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</si>
  <si>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</si>
  <si>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</si>
  <si>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</si>
  <si>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</si>
  <si>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</si>
  <si>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</si>
  <si>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</si>
  <si>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</si>
  <si>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</si>
  <si>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</si>
  <si>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</si>
  <si>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</si>
  <si>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</si>
  <si>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</si>
  <si>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</si>
  <si>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</si>
  <si>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</si>
  <si>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</si>
  <si>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</si>
  <si>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</si>
  <si>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</si>
  <si>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</si>
  <si>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</si>
  <si>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</si>
  <si>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</si>
  <si>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</si>
  <si>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</si>
  <si>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</si>
  <si>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</si>
  <si>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</si>
  <si>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</si>
  <si>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</si>
  <si>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</si>
  <si>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</si>
  <si>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</si>
  <si>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</si>
  <si>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</si>
  <si>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</si>
  <si>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</si>
  <si>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</si>
  <si>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</si>
  <si>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</si>
  <si>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</si>
  <si>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</si>
  <si>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</si>
  <si>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</si>
  <si>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</si>
  <si>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</si>
  <si>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</si>
  <si>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</si>
  <si>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</si>
  <si>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</si>
  <si>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</si>
  <si>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</si>
  <si>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</si>
  <si>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</si>
  <si>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</si>
  <si>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</si>
  <si>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</si>
  <si>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</si>
  <si>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</si>
  <si>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</si>
  <si>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</si>
  <si>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</si>
  <si>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</si>
  <si>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</si>
  <si>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</si>
  <si>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</si>
  <si>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</si>
  <si>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</si>
  <si>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</si>
  <si>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</si>
  <si>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</si>
  <si>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</si>
  <si>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</si>
  <si>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</si>
  <si>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</si>
  <si>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</si>
  <si>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</si>
  <si>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</si>
  <si>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</si>
  <si>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</si>
  <si>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</si>
  <si>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</si>
  <si>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</si>
  <si>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</si>
  <si>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</si>
  <si>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</si>
  <si>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</si>
  <si>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</si>
  <si>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</si>
  <si>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</si>
  <si>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</si>
  <si>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</si>
  <si>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</si>
  <si>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</si>
  <si>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</si>
  <si>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</si>
  <si>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</si>
  <si>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</si>
  <si>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</si>
  <si>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</si>
  <si>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</si>
  <si>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</si>
  <si>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</si>
  <si>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</si>
  <si>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</si>
  <si>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</si>
  <si>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</si>
  <si>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</si>
  <si>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</si>
  <si>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</si>
  <si>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</si>
  <si>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</si>
  <si>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</si>
  <si>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</si>
  <si>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</si>
  <si>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</si>
  <si>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</si>
  <si>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</si>
  <si>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</si>
  <si>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</si>
  <si>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</si>
  <si>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</si>
  <si>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</si>
  <si>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</si>
  <si>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</si>
  <si>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</si>
  <si>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</si>
  <si>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</si>
  <si>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</si>
  <si>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</si>
  <si>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</si>
  <si>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</si>
  <si>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</si>
  <si>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</si>
  <si>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</si>
  <si>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</si>
  <si>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</si>
  <si>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</si>
  <si>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</si>
  <si>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</si>
  <si>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</si>
  <si>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</si>
  <si>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</si>
  <si>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</si>
  <si>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</si>
  <si>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</si>
  <si>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</si>
  <si>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</si>
  <si>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</si>
  <si>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</si>
  <si>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</si>
  <si>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</si>
  <si>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</si>
  <si>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</si>
  <si>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</si>
  <si>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</si>
  <si>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</si>
  <si>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</si>
  <si>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</si>
  <si>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</si>
  <si>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</si>
  <si>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</si>
  <si>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</si>
  <si>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</si>
  <si>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</si>
  <si>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</si>
  <si>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</si>
  <si>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</si>
  <si>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</si>
  <si>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</si>
  <si>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</si>
  <si>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</si>
  <si>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</si>
  <si>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</si>
  <si>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</si>
  <si>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</si>
  <si>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</si>
  <si>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</si>
  <si>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</si>
  <si>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</si>
  <si>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</si>
  <si>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</si>
  <si>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</si>
  <si>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</si>
  <si>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</si>
  <si>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</si>
  <si>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</si>
  <si>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</si>
  <si>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</si>
  <si>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</si>
  <si>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</si>
  <si>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</si>
  <si>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</si>
  <si>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</si>
  <si>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</si>
  <si>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</si>
  <si>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</si>
  <si>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</si>
  <si>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</si>
  <si>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</si>
  <si>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</si>
  <si>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</si>
  <si>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</si>
  <si>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</si>
  <si>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</si>
  <si>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</si>
  <si>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</si>
  <si>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</si>
  <si>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</si>
  <si>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</si>
  <si>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</si>
  <si>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</si>
  <si>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</si>
  <si>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</si>
  <si>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</si>
  <si>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</si>
  <si>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</si>
  <si>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</si>
  <si>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</si>
  <si>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</si>
  <si>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</si>
  <si>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</si>
  <si>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</si>
  <si>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</si>
  <si>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</si>
  <si>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</si>
  <si>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</si>
  <si>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</si>
  <si>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</si>
  <si>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</si>
  <si>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</si>
  <si>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</si>
  <si>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</si>
  <si>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</si>
  <si>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</si>
  <si>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</si>
  <si>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</si>
  <si>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</si>
  <si>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</si>
  <si>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</si>
  <si>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</si>
  <si>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</si>
  <si>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</si>
  <si>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</si>
  <si>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</si>
  <si>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</si>
  <si>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</si>
  <si>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</si>
  <si>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</si>
  <si>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</si>
  <si>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</si>
  <si>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</si>
  <si>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</si>
  <si>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</si>
  <si>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</si>
  <si>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</si>
  <si>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</si>
  <si>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</si>
  <si>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</si>
  <si>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</si>
  <si>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</si>
  <si>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</si>
  <si>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</si>
  <si>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</si>
  <si>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</si>
  <si>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</si>
  <si>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</si>
  <si>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</si>
  <si>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</si>
  <si>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</si>
  <si>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</si>
  <si>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</si>
  <si>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</si>
  <si>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</si>
  <si>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</si>
  <si>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</si>
  <si>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</si>
  <si>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</si>
  <si>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</si>
  <si>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</si>
  <si>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</si>
  <si>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</si>
  <si>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</si>
  <si>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</si>
  <si>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</si>
  <si>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</si>
  <si>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</si>
  <si>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</si>
  <si>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</si>
  <si>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</si>
  <si>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</si>
  <si>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</si>
  <si>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</si>
  <si>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</si>
  <si>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</si>
  <si>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</si>
  <si>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</si>
  <si>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</si>
  <si>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</si>
  <si>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</si>
  <si>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</si>
  <si>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</si>
  <si>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</si>
  <si>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</si>
  <si>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</si>
  <si>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</si>
  <si>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</si>
  <si>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</si>
  <si>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</si>
  <si>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</si>
  <si>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</si>
  <si>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</si>
  <si>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</si>
  <si>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</si>
  <si>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</si>
  <si>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</si>
  <si>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</si>
  <si>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</si>
  <si>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</si>
  <si>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</si>
  <si>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</si>
  <si>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</si>
  <si>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</si>
  <si>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</si>
  <si>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</si>
  <si>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</si>
  <si>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</si>
  <si>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</si>
  <si>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</si>
  <si>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</si>
  <si>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</si>
  <si>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</si>
  <si>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</si>
  <si>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</si>
  <si>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</si>
  <si>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</si>
  <si>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</si>
  <si>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</si>
  <si>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</si>
  <si>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</si>
  <si>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</si>
  <si>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</si>
  <si>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</si>
  <si>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</si>
  <si>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</si>
  <si>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</si>
  <si>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</si>
  <si>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</si>
  <si>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</si>
  <si>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</si>
  <si>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</si>
  <si>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</si>
  <si>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</si>
  <si>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</si>
  <si>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</si>
  <si>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</si>
  <si>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</si>
  <si>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</si>
  <si>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</si>
  <si>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</si>
  <si>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</si>
  <si>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</si>
  <si>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</si>
  <si>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</si>
  <si>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</si>
  <si>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</si>
  <si>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</si>
  <si>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</si>
  <si>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</si>
  <si>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</si>
  <si>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</si>
  <si>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</si>
  <si>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</si>
  <si>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</si>
  <si>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</si>
  <si>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</si>
  <si>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</si>
  <si>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</si>
  <si>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</si>
  <si>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</si>
  <si>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</si>
  <si>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</si>
  <si>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</si>
  <si>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</si>
  <si>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</si>
  <si>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</si>
  <si>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</si>
  <si>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</si>
  <si>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</si>
  <si>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</si>
  <si>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</si>
  <si>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</si>
  <si>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</si>
  <si>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</si>
  <si>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</si>
  <si>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</si>
  <si>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</si>
  <si>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</si>
  <si>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</si>
  <si>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</si>
  <si>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</si>
  <si>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</si>
  <si>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</si>
  <si>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</si>
  <si>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</si>
  <si>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</si>
  <si>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</si>
  <si>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</si>
  <si>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</si>
  <si>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</si>
  <si>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</si>
  <si>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</si>
  <si>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</si>
  <si>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</si>
  <si>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</si>
  <si>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</si>
  <si>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</si>
  <si>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</si>
  <si>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</si>
  <si>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</si>
  <si>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</si>
  <si>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</si>
  <si>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</si>
  <si>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</si>
  <si>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</si>
  <si>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</si>
  <si>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</si>
  <si>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</si>
  <si>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</si>
  <si>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</si>
  <si>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</si>
  <si>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</si>
  <si>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</si>
  <si>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</si>
  <si>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</si>
  <si>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</si>
  <si>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</si>
  <si>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</si>
  <si>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</si>
  <si>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</si>
  <si>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</si>
  <si>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</si>
  <si>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</si>
  <si>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</si>
  <si>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</si>
  <si>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</si>
  <si>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</si>
  <si>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</si>
  <si>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</si>
  <si>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</si>
  <si>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</si>
  <si>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</si>
  <si>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</si>
  <si>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</si>
  <si>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</si>
  <si>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</si>
  <si>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</si>
  <si>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</si>
  <si>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</si>
  <si>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</si>
  <si>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</si>
  <si>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</si>
  <si>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</si>
  <si>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</si>
  <si>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</si>
  <si>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</si>
  <si>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</si>
  <si>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</si>
  <si>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</si>
  <si>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</si>
  <si>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</si>
  <si>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</si>
  <si>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</si>
  <si>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</si>
  <si>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</si>
  <si>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</si>
  <si>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</si>
  <si>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</si>
  <si>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</si>
  <si>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</si>
  <si>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</si>
  <si>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</si>
  <si>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</si>
  <si>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</si>
  <si>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</si>
  <si>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</si>
  <si>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</si>
  <si>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</si>
  <si>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</si>
  <si>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</si>
  <si>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</si>
  <si>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</si>
  <si>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</si>
  <si>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</si>
  <si>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</si>
  <si>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</si>
  <si>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</si>
  <si>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</si>
  <si>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</si>
  <si>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</si>
  <si>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</si>
  <si>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</si>
  <si>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</si>
  <si>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</si>
  <si>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</si>
  <si>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</si>
  <si>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</si>
  <si>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</si>
  <si>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</si>
  <si>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</si>
  <si>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</si>
  <si>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</si>
  <si>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</si>
  <si>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</si>
  <si>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</si>
  <si>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</si>
  <si>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</si>
  <si>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</si>
  <si>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</si>
  <si>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</si>
  <si>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</si>
  <si>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</si>
  <si>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</si>
  <si>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</si>
  <si>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</si>
  <si>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</si>
  <si>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</si>
  <si>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</si>
  <si>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</si>
  <si>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</si>
  <si>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</si>
  <si>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</si>
  <si>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</si>
  <si>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</si>
  <si>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</si>
  <si>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</si>
  <si>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</si>
  <si>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</si>
  <si>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</si>
  <si>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</si>
  <si>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</si>
  <si>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</si>
  <si>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</si>
  <si>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</si>
  <si>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</si>
  <si>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</si>
  <si>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</si>
  <si>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</si>
  <si>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</si>
  <si>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</si>
  <si>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</si>
  <si>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</si>
  <si>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</si>
  <si>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</si>
  <si>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</si>
  <si>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</si>
  <si>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</si>
  <si>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</si>
  <si>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</si>
  <si>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</si>
  <si>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</si>
  <si>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</si>
  <si>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</si>
  <si>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</si>
  <si>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</si>
  <si>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</si>
  <si>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</si>
  <si>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</si>
  <si>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</si>
  <si>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</si>
  <si>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</si>
  <si>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</si>
  <si>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</si>
  <si>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</si>
  <si>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</si>
  <si>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</si>
  <si>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</si>
  <si>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</si>
  <si>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</si>
  <si>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</si>
  <si>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</si>
  <si>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</si>
  <si>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</si>
  <si>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</si>
  <si>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</si>
  <si>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</si>
  <si>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</si>
  <si>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</si>
  <si>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</si>
  <si>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</si>
  <si>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</si>
  <si>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</si>
  <si>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</si>
  <si>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</si>
  <si>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</si>
  <si>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</si>
  <si>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</si>
  <si>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</si>
  <si>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</si>
  <si>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</si>
  <si>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</si>
  <si>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</si>
  <si>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</si>
  <si>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</si>
  <si>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</si>
  <si>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</si>
  <si>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</si>
  <si>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</si>
  <si>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</si>
  <si>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</si>
  <si>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</si>
  <si>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</si>
  <si>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</si>
  <si>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</si>
  <si>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</si>
  <si>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</si>
  <si>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</si>
  <si>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</si>
  <si>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</si>
  <si>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</si>
  <si>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</si>
  <si>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</si>
  <si>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</si>
  <si>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</si>
  <si>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</si>
  <si>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</si>
  <si>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</si>
  <si>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</si>
  <si>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</si>
  <si>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</si>
  <si>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</si>
  <si>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</si>
  <si>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</si>
  <si>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</si>
  <si>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</si>
  <si>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</si>
  <si>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</si>
  <si>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</si>
  <si>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</si>
  <si>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</si>
  <si>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</si>
  <si>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</si>
  <si>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</si>
  <si>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</si>
  <si>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</si>
  <si>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</si>
  <si>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</si>
  <si>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</si>
  <si>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</si>
  <si>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</si>
  <si>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</si>
  <si>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</si>
  <si>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</si>
  <si>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</si>
  <si>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</si>
  <si>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</si>
  <si>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</si>
  <si>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</si>
  <si>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</si>
  <si>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</si>
  <si>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</si>
  <si>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</si>
  <si>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</si>
  <si>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</si>
  <si>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</si>
  <si>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</si>
  <si>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</si>
  <si>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</si>
  <si>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</si>
  <si>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</si>
  <si>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</si>
  <si>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</si>
  <si>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</si>
  <si>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</si>
  <si>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</si>
  <si>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</si>
  <si>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</si>
  <si>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</si>
  <si>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</si>
  <si>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</si>
  <si>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</si>
  <si>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</si>
  <si>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</si>
  <si>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</si>
  <si>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</si>
  <si>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</si>
  <si>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</si>
  <si>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</si>
  <si>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</si>
  <si>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</si>
  <si>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</si>
  <si>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</si>
  <si>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</si>
  <si>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</si>
  <si>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</si>
  <si>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</si>
  <si>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</si>
  <si>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</si>
  <si>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</si>
  <si>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</si>
  <si>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</si>
  <si>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</si>
  <si>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</si>
  <si>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</si>
  <si>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</si>
  <si>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</si>
  <si>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</si>
  <si>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</si>
  <si>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</si>
  <si>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</si>
  <si>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</si>
  <si>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</si>
  <si>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</si>
  <si>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</si>
  <si>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</si>
  <si>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</si>
  <si>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</si>
  <si>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</si>
  <si>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</si>
  <si>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</si>
  <si>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</si>
  <si>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</si>
  <si>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</si>
  <si>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</si>
  <si>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</si>
  <si>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</si>
  <si>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</si>
  <si>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</si>
  <si>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</si>
  <si>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</si>
  <si>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</si>
  <si>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</si>
  <si>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</si>
  <si>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</si>
  <si>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</si>
  <si>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</si>
  <si>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</si>
  <si>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</si>
  <si>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</si>
  <si>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</si>
  <si>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</si>
  <si>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</si>
  <si>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</si>
  <si>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</si>
  <si>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</si>
  <si>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</si>
  <si>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</si>
  <si>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</si>
  <si>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</si>
  <si>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</si>
  <si>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</si>
  <si>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</si>
  <si>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</si>
  <si>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</si>
  <si>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</si>
  <si>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</si>
  <si>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</si>
  <si>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</si>
  <si>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</si>
  <si>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</si>
  <si>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</si>
  <si>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</si>
  <si>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</si>
  <si>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</si>
  <si>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</si>
  <si>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</si>
  <si>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</si>
  <si>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</si>
  <si>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</si>
  <si>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</si>
  <si>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</si>
  <si>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</si>
  <si>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</si>
  <si>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</si>
  <si>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</si>
  <si>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</si>
  <si>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</si>
  <si>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</si>
  <si>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</si>
  <si>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</si>
  <si>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</si>
  <si>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</si>
  <si>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</si>
  <si>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</si>
  <si>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</si>
  <si>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</si>
  <si>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</si>
  <si>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</si>
  <si>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</si>
  <si>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</si>
  <si>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</si>
  <si>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</si>
  <si>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</si>
  <si>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</si>
  <si>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</si>
  <si>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</si>
  <si>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</si>
  <si>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</si>
  <si>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</si>
  <si>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</si>
  <si>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</si>
  <si>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</si>
  <si>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</si>
  <si>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</si>
  <si>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</si>
  <si>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</si>
  <si>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</si>
  <si>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</si>
  <si>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</si>
  <si>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</si>
  <si>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</si>
  <si>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</si>
  <si>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</si>
  <si>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</si>
  <si>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</si>
  <si>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</si>
  <si>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</si>
  <si>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</si>
  <si>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</si>
  <si>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</si>
  <si>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</si>
  <si>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</si>
  <si>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</si>
  <si>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</si>
  <si>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</si>
  <si>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</si>
  <si>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</si>
  <si>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</si>
  <si>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</si>
  <si>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</si>
  <si>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</si>
  <si>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</si>
  <si>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</si>
  <si>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</si>
  <si>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</si>
  <si>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</si>
  <si>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</si>
  <si>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</si>
  <si>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</si>
  <si>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</si>
  <si>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</si>
  <si>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</si>
  <si>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</si>
  <si>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</si>
  <si>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</si>
  <si>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</si>
  <si>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</si>
  <si>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</si>
  <si>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</si>
  <si>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</si>
  <si>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</si>
  <si>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</si>
  <si>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</si>
  <si>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</si>
  <si>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</si>
  <si>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</si>
  <si>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</si>
  <si>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</si>
  <si>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</si>
  <si>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</si>
  <si>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</si>
  <si>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</si>
  <si>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</si>
  <si>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</si>
  <si>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</si>
  <si>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</si>
  <si>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</si>
  <si>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</si>
  <si>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</si>
  <si>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</si>
  <si>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</si>
  <si>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</si>
  <si>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</si>
  <si>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</si>
  <si>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</si>
  <si>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</si>
  <si>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</si>
  <si>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</si>
  <si>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</si>
  <si>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</si>
  <si>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</si>
  <si>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</si>
  <si>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</si>
  <si>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</si>
  <si>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</si>
  <si>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</si>
  <si>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</si>
  <si>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</si>
  <si>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</si>
  <si>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</si>
  <si>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</si>
  <si>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</si>
  <si>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</si>
  <si>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</si>
  <si>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</si>
  <si>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</si>
  <si>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</si>
  <si>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</si>
  <si>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</si>
  <si>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</si>
  <si>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</si>
  <si>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</si>
  <si>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</si>
  <si>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</si>
  <si>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</si>
  <si>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</si>
  <si>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</si>
  <si>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</si>
  <si>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</si>
  <si>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</si>
  <si>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</si>
  <si>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</si>
  <si>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</si>
  <si>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</si>
  <si>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</si>
  <si>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</si>
  <si>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</si>
  <si>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</si>
  <si>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</si>
  <si>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</si>
  <si>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</si>
  <si>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</si>
  <si>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</si>
  <si>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</si>
  <si>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</si>
  <si>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</si>
  <si>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</si>
  <si>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</si>
  <si>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</si>
  <si>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</si>
  <si>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</si>
  <si>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</si>
  <si>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</si>
  <si>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</si>
  <si>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</si>
  <si>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</si>
  <si>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</si>
  <si>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</si>
  <si>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</si>
  <si>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</si>
  <si>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</si>
  <si>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</si>
  <si>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</si>
  <si>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</si>
  <si>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</si>
  <si>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</si>
  <si>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</si>
  <si>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</si>
  <si>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</si>
  <si>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</si>
  <si>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</si>
  <si>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</si>
  <si>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</si>
  <si>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</si>
  <si>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</si>
  <si>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</si>
  <si>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</si>
  <si>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</si>
  <si>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</si>
  <si>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</si>
  <si>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</si>
  <si>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</si>
  <si>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</si>
  <si>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</si>
  <si>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</si>
  <si>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</si>
  <si>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</si>
  <si>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</si>
  <si>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</si>
  <si>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</si>
  <si>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</si>
  <si>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</si>
  <si>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</si>
  <si>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</si>
  <si>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</si>
  <si>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</si>
  <si>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</si>
  <si>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</si>
  <si>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</si>
  <si>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</si>
  <si>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</si>
  <si>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</si>
  <si>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</si>
  <si>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</si>
  <si>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</si>
  <si>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</si>
  <si>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</si>
  <si>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</si>
  <si>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</si>
  <si>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</si>
  <si>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</si>
  <si>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</si>
  <si>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</si>
  <si>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</si>
  <si>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</si>
  <si>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</si>
  <si>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</si>
  <si>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</si>
  <si>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</si>
  <si>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</si>
  <si>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</si>
  <si>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</si>
  <si>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</si>
  <si>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</si>
  <si>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</si>
  <si>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</si>
  <si>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</si>
  <si>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</si>
  <si>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</si>
  <si>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</si>
  <si>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</si>
  <si>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</si>
  <si>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</si>
  <si>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</si>
  <si>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</si>
  <si>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</si>
  <si>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</si>
  <si>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</si>
  <si>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</si>
  <si>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</si>
  <si>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</si>
  <si>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</si>
  <si>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</si>
  <si>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</si>
  <si>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</si>
  <si>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</si>
  <si>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</si>
  <si>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</si>
  <si>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</si>
  <si>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</si>
  <si>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</si>
  <si>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</si>
  <si>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</si>
  <si>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</si>
  <si>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</si>
  <si>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</si>
  <si>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</si>
  <si>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</si>
  <si>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</si>
  <si>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</si>
  <si>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</si>
  <si>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</si>
  <si>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</si>
  <si>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</si>
  <si>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</si>
  <si>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</si>
  <si>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</si>
  <si>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</si>
  <si>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</si>
  <si>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</si>
  <si>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</si>
  <si>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</si>
  <si>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</si>
  <si>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</si>
  <si>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</si>
  <si>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</si>
  <si>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</si>
  <si>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</si>
  <si>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</si>
  <si>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</si>
  <si>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</si>
  <si>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</si>
  <si>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</si>
  <si>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</si>
  <si>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</si>
  <si>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</si>
  <si>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</si>
  <si>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</si>
  <si>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</si>
  <si>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</si>
  <si>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</si>
  <si>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</si>
  <si>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</si>
  <si>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</si>
  <si>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</si>
  <si>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</si>
  <si>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</si>
  <si>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</si>
  <si>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</si>
  <si>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</si>
  <si>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</si>
  <si>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</si>
  <si>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</si>
  <si>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</si>
  <si>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</si>
  <si>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</si>
  <si>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</si>
  <si>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</si>
  <si>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</si>
  <si>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</si>
  <si>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</si>
  <si>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</si>
  <si>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</si>
  <si>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</si>
  <si>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</si>
  <si>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</si>
  <si>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</si>
  <si>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</si>
  <si>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</si>
  <si>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</si>
  <si>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</si>
  <si>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</si>
  <si>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</si>
  <si>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</si>
  <si>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</si>
  <si>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</si>
  <si>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</si>
  <si>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</si>
  <si>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</si>
  <si>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</si>
  <si>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</si>
  <si>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</si>
  <si>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</si>
  <si>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</si>
  <si>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</si>
  <si>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</si>
  <si>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</si>
  <si>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</si>
  <si>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</si>
  <si>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</si>
  <si>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</si>
  <si>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</si>
  <si>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</si>
  <si>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</si>
  <si>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</si>
  <si>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</si>
  <si>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</si>
  <si>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</si>
  <si>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</si>
  <si>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</si>
  <si>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</si>
  <si>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</si>
  <si>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</si>
  <si>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</si>
  <si>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</si>
  <si>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</si>
  <si>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</si>
  <si>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</si>
  <si>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</si>
  <si>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</si>
  <si>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</si>
  <si>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</si>
  <si>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</si>
  <si>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</si>
  <si>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</si>
  <si>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</si>
  <si>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</si>
  <si>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</si>
  <si>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</si>
  <si>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</si>
  <si>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</si>
  <si>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</si>
  <si>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</si>
  <si>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</si>
  <si>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</si>
  <si>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</si>
  <si>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</si>
  <si>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</si>
  <si>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</si>
  <si>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</si>
  <si>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</si>
  <si>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</si>
  <si>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</si>
  <si>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</si>
  <si>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</si>
  <si>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</si>
  <si>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</si>
  <si>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</si>
  <si>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</si>
  <si>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</si>
  <si>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</si>
  <si>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</si>
  <si>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</si>
  <si>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</si>
  <si>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</si>
  <si>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</si>
  <si>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</si>
  <si>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</si>
  <si>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</si>
  <si>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</si>
  <si>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</si>
  <si>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</si>
  <si>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</si>
  <si>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</si>
  <si>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</si>
  <si>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</si>
  <si>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</si>
  <si>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</si>
  <si>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</si>
  <si>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</si>
  <si>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</si>
  <si>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</si>
  <si>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</si>
  <si>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</si>
  <si>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</si>
  <si>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</si>
  <si>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</si>
  <si>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</si>
  <si>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</si>
  <si>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</si>
  <si>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</si>
  <si>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</si>
  <si>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</si>
  <si>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</si>
  <si>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</si>
  <si>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</si>
  <si>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</si>
  <si>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</si>
  <si>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</si>
  <si>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</si>
  <si>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</si>
  <si>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</si>
  <si>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</si>
  <si>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</si>
  <si>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</si>
  <si>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</si>
  <si>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</si>
  <si>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</si>
  <si>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</si>
  <si>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</si>
  <si>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</si>
  <si>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</si>
  <si>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</si>
  <si>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</si>
  <si>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</si>
  <si>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</si>
  <si>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</si>
  <si>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</si>
  <si>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</si>
  <si>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</si>
  <si>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</si>
  <si>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</si>
  <si>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</si>
  <si>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</si>
  <si>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</si>
  <si>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</si>
  <si>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</si>
  <si>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</si>
  <si>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</si>
  <si>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</si>
  <si>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</si>
  <si>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</si>
  <si>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</si>
  <si>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</si>
  <si>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</si>
  <si>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</si>
  <si>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</si>
  <si>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</si>
  <si>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</si>
  <si>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</si>
  <si>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</si>
  <si>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</si>
  <si>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</si>
  <si>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</si>
  <si>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</si>
  <si>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</si>
  <si>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</si>
  <si>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</si>
  <si>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</si>
  <si>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</si>
  <si>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</si>
  <si>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</si>
  <si>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</si>
  <si>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</si>
  <si>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</si>
  <si>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</si>
  <si>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</si>
  <si>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</si>
  <si>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</si>
  <si>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</si>
  <si>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</si>
  <si>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</si>
  <si>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</si>
  <si>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</si>
  <si>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</si>
  <si>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</si>
  <si>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</si>
  <si>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</si>
  <si>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</si>
  <si>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</si>
  <si>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</si>
  <si>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</si>
  <si>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</si>
  <si>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</si>
  <si>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</si>
  <si>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</si>
  <si>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</si>
  <si>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</si>
  <si>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</si>
  <si>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</si>
  <si>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</si>
  <si>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</si>
  <si>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</si>
  <si>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</si>
  <si>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</si>
  <si>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</si>
  <si>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</si>
  <si>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</si>
  <si>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</si>
  <si>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</si>
  <si>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</si>
  <si>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</si>
  <si>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</si>
  <si>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</si>
  <si>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</si>
  <si>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</si>
  <si>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</si>
  <si>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</si>
  <si>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</si>
  <si>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</si>
  <si>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</si>
  <si>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</si>
  <si>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</si>
  <si>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</si>
  <si>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</si>
  <si>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</si>
  <si>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</si>
  <si>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</si>
  <si>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</si>
  <si>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</si>
  <si>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</si>
  <si>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</si>
  <si>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</si>
  <si>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</si>
  <si>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</si>
  <si>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</si>
  <si>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</si>
  <si>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</si>
  <si>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</si>
  <si>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</si>
  <si>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</si>
  <si>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</si>
  <si>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</si>
  <si>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</si>
  <si>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</si>
  <si>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</si>
  <si>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</si>
  <si>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</si>
  <si>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</si>
  <si>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</si>
  <si>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</si>
  <si>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</si>
  <si>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</si>
  <si>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</si>
  <si>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</si>
  <si>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</si>
  <si>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</si>
  <si>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</si>
  <si>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</si>
  <si>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</si>
  <si>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</si>
  <si>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</si>
  <si>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</si>
  <si>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</si>
  <si>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</si>
  <si>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</si>
  <si>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</si>
  <si>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</si>
  <si>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</si>
  <si>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</si>
  <si>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</si>
  <si>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</si>
  <si>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</si>
  <si>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</si>
  <si>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</si>
  <si>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</si>
  <si>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</si>
  <si>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</si>
  <si>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</si>
  <si>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</si>
  <si>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</si>
  <si>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</si>
  <si>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</si>
  <si>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</si>
  <si>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</si>
  <si>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</si>
  <si>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</si>
  <si>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</si>
  <si>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</si>
  <si>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</si>
  <si>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</si>
  <si>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</si>
  <si>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</si>
  <si>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</si>
  <si>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</si>
  <si>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</si>
  <si>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</si>
  <si>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</si>
  <si>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</si>
  <si>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</si>
  <si>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</si>
  <si>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</si>
  <si>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</si>
  <si>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</si>
  <si>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</si>
  <si>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</si>
  <si>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</si>
  <si>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</si>
  <si>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</si>
  <si>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</si>
  <si>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</si>
  <si>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</si>
  <si>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</si>
  <si>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</si>
  <si>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</si>
  <si>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</si>
  <si>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</si>
  <si>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</si>
  <si>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</si>
  <si>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</si>
  <si>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</si>
  <si>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</si>
  <si>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</si>
  <si>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</si>
  <si>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</si>
  <si>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</si>
  <si>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</si>
  <si>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</si>
  <si>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</si>
  <si>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</si>
  <si>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</si>
  <si>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</si>
  <si>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</si>
  <si>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</si>
  <si>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</si>
  <si>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</si>
  <si>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</si>
  <si>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</si>
  <si>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</si>
  <si>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</si>
  <si>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</si>
  <si>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</si>
  <si>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</si>
  <si>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</si>
  <si>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</si>
  <si>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</si>
  <si>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</si>
  <si>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</si>
  <si>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</si>
  <si>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</si>
  <si>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</si>
  <si>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</si>
  <si>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</si>
  <si>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</si>
  <si>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</si>
  <si>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</si>
  <si>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</si>
  <si>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</si>
  <si>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</si>
  <si>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</si>
  <si>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</si>
  <si>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</si>
  <si>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</si>
  <si>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</si>
  <si>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</si>
  <si>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</si>
  <si>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</si>
  <si>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</si>
  <si>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</si>
  <si>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</si>
  <si>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</si>
  <si>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</si>
  <si>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</si>
  <si>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</si>
  <si>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</si>
  <si>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</si>
  <si>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</si>
  <si>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</si>
  <si>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</si>
  <si>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</si>
  <si>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</si>
  <si>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</si>
  <si>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</si>
  <si>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</si>
  <si>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</si>
  <si>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</si>
  <si>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</si>
  <si>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</si>
  <si>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</si>
  <si>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</si>
  <si>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</si>
  <si>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</si>
  <si>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</si>
  <si>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</si>
  <si>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</si>
  <si>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</si>
  <si>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</si>
  <si>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</si>
  <si>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</si>
  <si>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</si>
  <si>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</si>
  <si>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</si>
  <si>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</si>
  <si>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</si>
  <si>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</si>
  <si>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</si>
  <si>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</si>
  <si>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</si>
  <si>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</si>
  <si>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</si>
  <si>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</si>
  <si>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</si>
  <si>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</si>
  <si>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</si>
  <si>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</si>
  <si>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</si>
  <si>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</si>
  <si>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</si>
  <si>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</si>
  <si>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</si>
  <si>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</si>
  <si>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</si>
  <si>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</si>
  <si>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</si>
  <si>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</si>
  <si>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</si>
  <si>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</si>
  <si>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</si>
  <si>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</si>
  <si>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</si>
  <si>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</si>
  <si>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</si>
  <si>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</si>
  <si>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</si>
  <si>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</si>
  <si>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</si>
  <si>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</si>
  <si>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</si>
  <si>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</si>
  <si>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</si>
  <si>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</si>
  <si>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</si>
  <si>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</si>
  <si>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</si>
  <si>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</si>
  <si>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</si>
  <si>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</si>
  <si>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</si>
  <si>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</si>
  <si>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</si>
  <si>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</si>
  <si>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</si>
  <si>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</si>
  <si>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</si>
  <si>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</si>
  <si>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</si>
  <si>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</si>
  <si>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</si>
  <si>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</si>
  <si>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</si>
  <si>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</si>
  <si>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</si>
  <si>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</si>
  <si>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</si>
  <si>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</si>
  <si>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</si>
  <si>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</si>
  <si>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</si>
  <si>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</si>
  <si>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</si>
  <si>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</si>
  <si>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</si>
  <si>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</si>
  <si>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</si>
  <si>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</si>
  <si>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</si>
  <si>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</si>
  <si>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</si>
  <si>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</si>
  <si>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</si>
  <si>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</si>
  <si>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</si>
  <si>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</si>
  <si>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</si>
  <si>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</si>
  <si>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</si>
  <si>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</si>
  <si>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</si>
  <si>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</si>
  <si>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</si>
  <si>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</si>
  <si>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</si>
  <si>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</si>
  <si>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</si>
  <si>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</si>
  <si>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</si>
  <si>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</si>
  <si>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</si>
  <si>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</si>
  <si>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</si>
  <si>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</si>
  <si>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</si>
  <si>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</si>
  <si>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</si>
  <si>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</si>
  <si>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</si>
  <si>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</si>
  <si>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</si>
  <si>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</si>
  <si>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</si>
  <si>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</si>
  <si>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</si>
  <si>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</si>
  <si>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</si>
  <si>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</si>
  <si>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</si>
  <si>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</si>
  <si>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</si>
  <si>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</si>
  <si>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</si>
  <si>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</si>
  <si>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</si>
  <si>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</si>
  <si>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</si>
  <si>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</si>
  <si>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</si>
  <si>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</si>
  <si>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</si>
  <si>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</si>
  <si>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</si>
  <si>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</si>
  <si>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</si>
  <si>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</si>
  <si>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</si>
  <si>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</si>
  <si>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</si>
  <si>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</si>
  <si>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</si>
  <si>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</si>
  <si>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</si>
  <si>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</si>
  <si>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</si>
  <si>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</si>
  <si>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</si>
  <si>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</si>
  <si>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</si>
  <si>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</si>
  <si>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</si>
  <si>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</si>
  <si>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</si>
  <si>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</si>
  <si>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</si>
  <si>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</si>
  <si>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</si>
  <si>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</si>
  <si>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</si>
  <si>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</si>
  <si>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</si>
  <si>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</si>
  <si>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</si>
  <si>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</si>
  <si>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</si>
  <si>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</si>
  <si>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</si>
  <si>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</si>
  <si>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</si>
  <si>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</si>
  <si>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</si>
  <si>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</si>
  <si>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</si>
  <si>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</si>
  <si>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</si>
  <si>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</si>
  <si>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</si>
  <si>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</si>
  <si>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</si>
  <si>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</si>
  <si>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</si>
  <si>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</si>
  <si>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</si>
  <si>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</si>
  <si>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</si>
  <si>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</si>
  <si>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</si>
  <si>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</si>
  <si>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</si>
  <si>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</si>
  <si>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</si>
  <si>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</si>
  <si>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</si>
  <si>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</si>
  <si>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</si>
  <si>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</si>
  <si>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</si>
  <si>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</si>
  <si>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</si>
  <si>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</si>
  <si>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</si>
  <si>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</si>
  <si>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</si>
  <si>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</si>
  <si>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</si>
  <si>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</si>
  <si>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</si>
  <si>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</si>
  <si>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</si>
  <si>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</si>
  <si>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</si>
  <si>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</si>
  <si>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</si>
  <si>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</si>
  <si>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</si>
  <si>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</si>
  <si>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</si>
  <si>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</si>
  <si>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</si>
  <si>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</si>
  <si>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</si>
  <si>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</si>
  <si>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</si>
  <si>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</si>
  <si>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</si>
  <si>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</si>
  <si>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</si>
  <si>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</si>
  <si>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</si>
  <si>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</si>
  <si>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</si>
  <si>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</si>
  <si>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</si>
  <si>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</si>
  <si>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</si>
  <si>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</si>
  <si>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</si>
  <si>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</si>
  <si>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</si>
  <si>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</si>
  <si>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</si>
  <si>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</si>
  <si>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</si>
  <si>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</si>
  <si>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</si>
  <si>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</si>
  <si>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</si>
  <si>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</si>
  <si>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</si>
  <si>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</si>
  <si>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</si>
  <si>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</si>
  <si>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</si>
  <si>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</si>
  <si>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</si>
  <si>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</si>
  <si>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</si>
  <si>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</si>
  <si>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</si>
  <si>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</si>
  <si>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</si>
  <si>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</si>
  <si>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</si>
  <si>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</si>
  <si>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</si>
  <si>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</si>
  <si>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</si>
  <si>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</si>
  <si>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</si>
  <si>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</si>
  <si>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</si>
  <si>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</si>
  <si>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</si>
  <si>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</si>
  <si>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</si>
  <si>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</si>
  <si>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</si>
  <si>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</si>
  <si>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</si>
  <si>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</si>
  <si>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</si>
  <si>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</si>
  <si>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</si>
  <si>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</si>
  <si>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</si>
  <si>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</si>
  <si>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</si>
  <si>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</si>
  <si>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</si>
  <si>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</si>
  <si>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</si>
  <si>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</si>
  <si>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</si>
  <si>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</si>
  <si>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</si>
  <si>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</si>
  <si>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</si>
  <si>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</si>
  <si>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</si>
  <si>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</si>
  <si>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</si>
  <si>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</si>
  <si>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</si>
  <si>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</si>
  <si>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</si>
  <si>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</si>
  <si>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</si>
  <si>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</si>
  <si>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</si>
  <si>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</si>
  <si>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</si>
  <si>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</si>
  <si>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</si>
  <si>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</si>
  <si>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</si>
  <si>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</si>
  <si>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</si>
  <si>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</si>
  <si>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</si>
  <si>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</si>
  <si>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</si>
  <si>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</si>
  <si>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</si>
  <si>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</si>
  <si>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</si>
  <si>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</si>
  <si>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</si>
  <si>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</si>
  <si>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</si>
  <si>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</si>
  <si>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</si>
  <si>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</si>
  <si>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</si>
  <si>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</si>
  <si>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</si>
  <si>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</si>
  <si>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</si>
  <si>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</si>
  <si>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</si>
  <si>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</si>
  <si>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</si>
  <si>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</si>
  <si>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</si>
  <si>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</si>
  <si>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</si>
  <si>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</si>
  <si>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</si>
  <si>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</si>
  <si>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</si>
  <si>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</si>
  <si>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</si>
  <si>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</si>
  <si>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</si>
  <si>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</si>
  <si>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</si>
  <si>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</si>
  <si>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</si>
  <si>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</si>
  <si>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</si>
  <si>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</si>
  <si>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</si>
  <si>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</si>
  <si>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</si>
  <si>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</si>
  <si>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</si>
  <si>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</si>
  <si>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</si>
  <si>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</si>
  <si>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</si>
  <si>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</si>
  <si>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</si>
  <si>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</si>
  <si>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</si>
  <si>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</si>
  <si>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</si>
  <si>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</si>
  <si>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</si>
  <si>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</si>
  <si>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</si>
  <si>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</si>
  <si>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</si>
  <si>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</si>
  <si>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</si>
  <si>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</si>
  <si>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</si>
  <si>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</si>
  <si>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</si>
  <si>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</si>
  <si>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</si>
  <si>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</si>
  <si>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</si>
  <si>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</si>
  <si>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</si>
  <si>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</si>
  <si>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</si>
  <si>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</si>
  <si>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</si>
  <si>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</si>
  <si>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</si>
  <si>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</si>
  <si>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</si>
  <si>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</si>
  <si>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</si>
  <si>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</si>
  <si>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</si>
  <si>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</si>
  <si>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</si>
  <si>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</si>
  <si>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</si>
  <si>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</si>
  <si>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</si>
  <si>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</si>
  <si>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</si>
  <si>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</si>
  <si>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</si>
  <si>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</si>
  <si>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</si>
  <si>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</si>
  <si>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</si>
  <si>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</si>
  <si>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</si>
  <si>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</si>
  <si>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</si>
  <si>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</si>
  <si>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</si>
  <si>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</si>
  <si>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</si>
  <si>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</si>
  <si>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</si>
  <si>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</si>
  <si>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</si>
  <si>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</si>
  <si>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</si>
  <si>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</si>
  <si>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</si>
  <si>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</si>
  <si>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</si>
  <si>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</si>
  <si>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</si>
  <si>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</si>
  <si>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</si>
  <si>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</si>
  <si>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</si>
  <si>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</si>
  <si>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</si>
  <si>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</si>
  <si>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</si>
  <si>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</si>
  <si>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</si>
  <si>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</si>
  <si>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</si>
  <si>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</si>
  <si>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</si>
  <si>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</si>
  <si>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</si>
  <si>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</si>
  <si>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</si>
  <si>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</si>
  <si>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</si>
  <si>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</si>
  <si>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</si>
  <si>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</si>
  <si>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</si>
  <si>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</si>
  <si>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</si>
  <si>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</si>
  <si>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</si>
  <si>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</si>
  <si>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</si>
  <si>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</si>
  <si>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</si>
  <si>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</si>
  <si>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</si>
  <si>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</si>
  <si>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</si>
  <si>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</si>
  <si>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</si>
  <si>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</si>
  <si>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</si>
  <si>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</si>
  <si>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</si>
  <si>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</si>
  <si>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</si>
  <si>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</si>
  <si>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</si>
  <si>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</si>
  <si>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</si>
  <si>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</si>
  <si>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</si>
  <si>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</si>
  <si>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</si>
  <si>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</si>
  <si>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</si>
  <si>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</si>
  <si>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</si>
  <si>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</si>
  <si>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</si>
  <si>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</si>
  <si>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</si>
  <si>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</si>
  <si>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</si>
  <si>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</si>
  <si>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</si>
  <si>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</si>
  <si>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</si>
  <si>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</si>
  <si>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</si>
  <si>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</si>
  <si>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</si>
  <si>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</si>
  <si>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</si>
  <si>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</si>
  <si>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</si>
  <si>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</si>
  <si>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</si>
  <si>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</si>
  <si>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</si>
  <si>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</si>
  <si>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</si>
  <si>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</si>
  <si>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</si>
  <si>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</si>
  <si>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</si>
  <si>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</si>
  <si>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</si>
  <si>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</si>
  <si>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</si>
  <si>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</si>
  <si>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</si>
  <si>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</si>
  <si>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</si>
  <si>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</si>
  <si>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</si>
  <si>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</si>
  <si>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</si>
  <si>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</si>
  <si>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</si>
  <si>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</si>
  <si>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</si>
  <si>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</si>
  <si>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</si>
  <si>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</si>
  <si>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</si>
  <si>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</si>
  <si>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</si>
  <si>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</si>
  <si>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</si>
  <si>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</si>
  <si>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</si>
  <si>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</si>
  <si>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</si>
  <si>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</si>
  <si>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</si>
  <si>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</si>
  <si>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</si>
  <si>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</si>
  <si>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</si>
  <si>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</si>
  <si>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</si>
  <si>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</si>
  <si>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</si>
  <si>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</si>
  <si>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</si>
  <si>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</si>
  <si>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</si>
  <si>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</si>
  <si>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</si>
  <si>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</si>
  <si>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</si>
  <si>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</si>
  <si>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</si>
  <si>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</si>
  <si>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</si>
  <si>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</si>
  <si>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</si>
  <si>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</si>
  <si>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</si>
  <si>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</si>
  <si>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</si>
  <si>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</si>
  <si>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</si>
  <si>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</si>
  <si>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</si>
  <si>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</si>
  <si>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</si>
  <si>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</si>
  <si>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</si>
  <si>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</si>
  <si>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</si>
  <si>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</si>
  <si>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</si>
  <si>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</si>
  <si>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</si>
  <si>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</si>
  <si>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</si>
  <si>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</si>
  <si>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</si>
  <si>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</si>
  <si>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</si>
  <si>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</si>
  <si>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</si>
  <si>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</si>
  <si>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</si>
  <si>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</si>
  <si>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</si>
  <si>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</si>
  <si>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</si>
  <si>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</si>
  <si>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</si>
  <si>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</si>
  <si>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</si>
  <si>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</si>
  <si>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</si>
  <si>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</si>
  <si>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</si>
  <si>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</si>
  <si>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</si>
  <si>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</si>
  <si>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</si>
  <si>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</si>
  <si>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</si>
  <si>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</si>
  <si>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</si>
  <si>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</si>
  <si>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</si>
  <si>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</si>
  <si>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</si>
  <si>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</si>
  <si>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</si>
  <si>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</si>
  <si>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</si>
  <si>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</si>
  <si>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</si>
  <si>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</si>
  <si>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</si>
  <si>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</si>
  <si>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</si>
  <si>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</si>
  <si>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</si>
  <si>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</si>
  <si>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</si>
  <si>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</si>
  <si>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</si>
  <si>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</si>
  <si>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</si>
  <si>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</si>
  <si>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</si>
  <si>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</si>
  <si>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</si>
  <si>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</si>
  <si>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</si>
  <si>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</si>
  <si>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</si>
  <si>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</si>
  <si>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</si>
  <si>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</si>
  <si>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</si>
  <si>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</si>
  <si>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</si>
  <si>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</si>
  <si>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</si>
  <si>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</si>
  <si>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</si>
  <si>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</si>
  <si>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</si>
  <si>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</si>
  <si>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</si>
  <si>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</si>
  <si>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</si>
  <si>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</si>
  <si>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</si>
  <si>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</si>
  <si>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</si>
  <si>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</si>
  <si>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</si>
  <si>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</si>
  <si>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</si>
  <si>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</si>
  <si>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</si>
  <si>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</si>
  <si>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</si>
  <si>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</si>
  <si>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</si>
  <si>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</si>
  <si>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</si>
  <si>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</si>
  <si>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</si>
  <si>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</si>
  <si>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</si>
  <si>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</si>
  <si>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</si>
  <si>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</si>
  <si>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</si>
  <si>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</si>
  <si>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</si>
  <si>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</si>
  <si>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</si>
  <si>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</si>
  <si>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</si>
  <si>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</si>
  <si>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</si>
  <si>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</si>
  <si>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</si>
  <si>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</si>
  <si>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</si>
  <si>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</si>
  <si>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</si>
  <si>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</si>
  <si>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</si>
  <si>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</si>
  <si>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</si>
  <si>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</si>
  <si>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</si>
  <si>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</si>
  <si>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</si>
  <si>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</si>
  <si>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</si>
  <si>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</si>
  <si>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</si>
  <si>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</si>
  <si>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</si>
  <si>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</si>
  <si>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</si>
  <si>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</si>
  <si>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</si>
  <si>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</si>
  <si>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</si>
  <si>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</si>
  <si>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</si>
  <si>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</si>
  <si>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</si>
  <si>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</si>
  <si>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</si>
  <si>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</si>
  <si>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</si>
  <si>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</si>
  <si>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</si>
  <si>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</si>
  <si>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</si>
  <si>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</si>
  <si>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</si>
  <si>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</si>
  <si>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</si>
  <si>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</si>
  <si>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</si>
  <si>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</si>
  <si>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</si>
  <si>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</si>
  <si>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</si>
  <si>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</si>
  <si>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</si>
  <si>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</si>
  <si>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</si>
  <si>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</si>
  <si>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</si>
  <si>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</si>
  <si>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</si>
  <si>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</si>
  <si>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</si>
  <si>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</si>
  <si>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</si>
  <si>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</si>
  <si>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</si>
  <si>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</si>
  <si>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</si>
  <si>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</si>
  <si>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</si>
  <si>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</si>
  <si>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</si>
  <si>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</si>
  <si>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</si>
  <si>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</si>
  <si>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</si>
  <si>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</si>
  <si>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</si>
  <si>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</si>
  <si>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</si>
  <si>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</si>
  <si>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</si>
  <si>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</si>
  <si>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</si>
  <si>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</si>
  <si>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</si>
  <si>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</si>
  <si>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</si>
  <si>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</si>
  <si>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</si>
  <si>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</si>
  <si>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</si>
  <si>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</si>
  <si>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</si>
  <si>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</si>
  <si>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</si>
  <si>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</si>
  <si>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</si>
  <si>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</si>
  <si>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</si>
  <si>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</si>
  <si>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</si>
  <si>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</si>
  <si>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</si>
  <si>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</si>
  <si>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</si>
  <si>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</si>
  <si>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</si>
  <si>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</si>
  <si>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</si>
  <si>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</si>
  <si>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</si>
  <si>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</si>
  <si>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</si>
  <si>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</si>
  <si>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</si>
  <si>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</si>
  <si>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</si>
  <si>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</si>
  <si>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</si>
  <si>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</si>
  <si>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</si>
  <si>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</si>
  <si>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</si>
  <si>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</si>
  <si>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</si>
  <si>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</si>
  <si>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</si>
  <si>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</si>
  <si>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</si>
  <si>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</si>
  <si>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</si>
  <si>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</si>
  <si>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</si>
  <si>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</si>
  <si>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</si>
  <si>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</si>
  <si>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</si>
  <si>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</si>
  <si>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</si>
  <si>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</si>
  <si>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</si>
  <si>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</si>
  <si>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</si>
  <si>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</si>
  <si>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</si>
  <si>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</si>
  <si>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</si>
  <si>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</si>
  <si>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</si>
  <si>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</si>
  <si>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</si>
  <si>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</si>
  <si>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</si>
  <si>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</si>
  <si>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</si>
  <si>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</si>
  <si>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</si>
  <si>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</si>
  <si>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</si>
  <si>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</si>
  <si>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</si>
  <si>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</si>
  <si>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</si>
  <si>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</si>
  <si>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</si>
  <si>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</si>
  <si>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</si>
  <si>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</si>
  <si>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</si>
  <si>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</si>
  <si>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</si>
  <si>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</si>
  <si>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</si>
  <si>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</si>
  <si>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</si>
  <si>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</si>
  <si>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</si>
  <si>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</si>
  <si>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</si>
  <si>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</si>
  <si>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</si>
  <si>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</si>
  <si>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</si>
  <si>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</si>
  <si>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</si>
  <si>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</si>
  <si>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</si>
  <si>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</si>
  <si>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</si>
  <si>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</si>
  <si>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</si>
  <si>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</si>
  <si>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</si>
  <si>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</si>
  <si>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</si>
  <si>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</si>
  <si>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</si>
  <si>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</si>
  <si>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</si>
  <si>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</si>
  <si>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</si>
  <si>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</si>
  <si>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</si>
  <si>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</si>
  <si>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</si>
  <si>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</si>
  <si>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</si>
  <si>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</si>
  <si>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</si>
  <si>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</si>
  <si>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</si>
  <si>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</si>
  <si>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</si>
  <si>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</si>
  <si>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</si>
  <si>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</si>
  <si>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</si>
  <si>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</si>
  <si>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</si>
  <si>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</si>
  <si>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</si>
  <si>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</si>
  <si>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</si>
  <si>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</si>
  <si>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</si>
  <si>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</si>
  <si>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</si>
  <si>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</si>
  <si>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</si>
  <si>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</si>
  <si>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</si>
  <si>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</si>
  <si>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</si>
  <si>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</si>
  <si>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</si>
  <si>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</si>
  <si>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</si>
  <si>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</si>
  <si>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</si>
  <si>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</si>
  <si>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</si>
  <si>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</si>
  <si>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</si>
  <si>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</si>
  <si>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</si>
  <si>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</si>
  <si>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</si>
  <si>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</si>
  <si>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</si>
  <si>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</si>
  <si>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</si>
  <si>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</si>
  <si>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</si>
  <si>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</si>
  <si>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</si>
  <si>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</si>
  <si>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</si>
  <si>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</si>
  <si>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</si>
  <si>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</si>
  <si>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</si>
  <si>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</si>
  <si>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</si>
  <si>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</si>
  <si>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</si>
  <si>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</si>
  <si>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</si>
  <si>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</si>
  <si>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</si>
  <si>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</si>
  <si>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</si>
  <si>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</si>
  <si>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</si>
  <si>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</si>
  <si>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</si>
  <si>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</si>
  <si>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</si>
  <si>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</si>
  <si>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</si>
  <si>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</si>
  <si>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</si>
  <si>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</si>
  <si>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</si>
  <si>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</si>
  <si>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</si>
  <si>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</si>
  <si>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</si>
  <si>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</si>
  <si>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</si>
  <si>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</si>
  <si>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</si>
  <si>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</si>
  <si>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</si>
  <si>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</si>
  <si>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</si>
  <si>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</si>
  <si>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</si>
  <si>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</si>
  <si>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</si>
  <si>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</si>
  <si>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</si>
  <si>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</si>
  <si>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</si>
  <si>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</si>
  <si>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</si>
  <si>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</si>
  <si>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</si>
  <si>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</si>
  <si>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</si>
  <si>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</si>
  <si>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</si>
  <si>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</si>
  <si>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</si>
  <si>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</si>
  <si>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</si>
  <si>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</si>
  <si>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</si>
  <si>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</si>
  <si>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</si>
  <si>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</si>
  <si>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</si>
  <si>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</si>
  <si>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</si>
  <si>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</si>
  <si>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</si>
  <si>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</si>
  <si>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</si>
  <si>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</si>
  <si>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</si>
  <si>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</si>
  <si>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</si>
  <si>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</si>
  <si>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</si>
  <si>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</si>
  <si>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</si>
  <si>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</si>
  <si>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</si>
  <si>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</si>
  <si>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</si>
  <si>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</si>
  <si>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</si>
  <si>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</si>
  <si>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</si>
  <si>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</si>
  <si>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</si>
  <si>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</si>
  <si>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</si>
  <si>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</si>
  <si>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</si>
  <si>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</si>
  <si>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</si>
  <si>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</si>
  <si>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</si>
  <si>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</si>
  <si>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</si>
  <si>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</si>
  <si>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</si>
  <si>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</si>
  <si>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</si>
  <si>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</si>
  <si>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</si>
  <si>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</si>
  <si>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</si>
  <si>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</si>
  <si>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</si>
  <si>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</si>
  <si>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</si>
  <si>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</si>
  <si>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</si>
  <si>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</si>
  <si>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</si>
  <si>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</si>
  <si>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</si>
  <si>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</si>
  <si>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</si>
  <si>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</si>
  <si>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</si>
  <si>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</si>
  <si>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</si>
  <si>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</si>
  <si>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</si>
  <si>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</si>
  <si>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</si>
  <si>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</si>
  <si>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</si>
  <si>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</si>
  <si>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</si>
  <si>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</si>
  <si>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</si>
  <si>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</si>
  <si>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</si>
  <si>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</si>
  <si>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</si>
  <si>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</si>
  <si>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</si>
  <si>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</si>
  <si>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</si>
  <si>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</si>
  <si>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</si>
  <si>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</si>
  <si>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</si>
  <si>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</si>
  <si>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</si>
  <si>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</si>
  <si>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</si>
  <si>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</si>
  <si>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</si>
  <si>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</si>
  <si>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</si>
  <si>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</si>
  <si>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</si>
  <si>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</si>
  <si>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</si>
  <si>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</si>
  <si>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</si>
  <si>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</si>
  <si>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</si>
  <si>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</si>
  <si>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</si>
  <si>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</si>
  <si>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</si>
  <si>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</si>
  <si>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</si>
  <si>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</si>
  <si>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</si>
  <si>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</si>
  <si>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</si>
  <si>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</si>
  <si>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</si>
  <si>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</si>
  <si>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</si>
  <si>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</si>
  <si>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</si>
  <si>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</si>
  <si>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</si>
  <si>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</si>
  <si>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</si>
  <si>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</si>
  <si>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</si>
  <si>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</si>
  <si>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</si>
  <si>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</si>
  <si>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</si>
  <si>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</si>
  <si>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</si>
  <si>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</si>
  <si>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</si>
  <si>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</si>
  <si>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</si>
  <si>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</si>
  <si>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</si>
  <si>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</si>
  <si>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</si>
  <si>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</si>
  <si>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</si>
  <si>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</si>
  <si>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</si>
  <si>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</si>
  <si>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</si>
  <si>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</si>
  <si>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</si>
  <si>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</si>
  <si>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</si>
  <si>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</si>
  <si>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</si>
  <si>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</si>
  <si>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</si>
  <si>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</si>
  <si>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</si>
  <si>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</si>
  <si>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</si>
  <si>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</si>
  <si>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</si>
  <si>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</si>
  <si>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</si>
  <si>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</si>
  <si>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</si>
  <si>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</si>
  <si>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</si>
  <si>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</si>
  <si>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</si>
  <si>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</si>
  <si>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</si>
  <si>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</si>
  <si>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</si>
  <si>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</si>
  <si>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</si>
  <si>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</si>
  <si>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</si>
  <si>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</si>
  <si>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</si>
  <si>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</si>
  <si>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</si>
  <si>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</si>
  <si>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</si>
  <si>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</si>
  <si>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</si>
  <si>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</si>
  <si>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</si>
  <si>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</si>
  <si>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</si>
  <si>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</si>
  <si>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</si>
  <si>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</si>
  <si>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</si>
  <si>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</si>
  <si>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</si>
  <si>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</si>
  <si>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</si>
  <si>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</si>
  <si>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</si>
  <si>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</si>
  <si>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</si>
  <si>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</si>
  <si>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</si>
  <si>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</si>
  <si>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</si>
  <si>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</si>
  <si>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</si>
  <si>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</si>
  <si>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</si>
  <si>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</si>
  <si>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</si>
  <si>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</si>
  <si>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</si>
  <si>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</si>
  <si>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</si>
  <si>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</si>
  <si>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</si>
  <si>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</si>
  <si>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</si>
  <si>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</si>
  <si>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</si>
  <si>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</si>
  <si>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</si>
  <si>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</si>
  <si>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</si>
  <si>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</si>
  <si>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</si>
  <si>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</si>
  <si>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</si>
  <si>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</si>
  <si>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</si>
  <si>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</si>
  <si>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</si>
  <si>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</si>
  <si>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</si>
  <si>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</si>
  <si>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</si>
  <si>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</si>
  <si>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</si>
  <si>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</si>
  <si>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</si>
  <si>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</si>
  <si>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</si>
  <si>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</si>
  <si>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</si>
  <si>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</si>
  <si>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</si>
  <si>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</si>
  <si>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</si>
  <si>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</si>
  <si>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</si>
  <si>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</si>
  <si>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</si>
  <si>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</si>
  <si>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</si>
  <si>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</si>
  <si>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</si>
  <si>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</si>
  <si>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</si>
  <si>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</si>
  <si>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</si>
  <si>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</si>
  <si>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</si>
  <si>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</si>
  <si>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</si>
  <si>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</si>
  <si>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</si>
  <si>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</si>
  <si>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</si>
  <si>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</si>
  <si>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</si>
  <si>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</si>
  <si>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</si>
  <si>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</si>
  <si>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</si>
  <si>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</si>
  <si>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</si>
  <si>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</si>
  <si>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</si>
  <si>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</si>
  <si>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</si>
  <si>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</si>
  <si>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</si>
  <si>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</si>
  <si>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</si>
  <si>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</si>
  <si>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</si>
  <si>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</si>
  <si>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</si>
  <si>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</si>
  <si>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</si>
  <si>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</si>
  <si>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</si>
  <si>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</si>
  <si>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</si>
  <si>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</si>
  <si>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</si>
  <si>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</si>
  <si>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</si>
  <si>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</si>
  <si>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</si>
  <si>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</si>
  <si>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</si>
  <si>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</si>
  <si>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</si>
  <si>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</si>
  <si>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</si>
  <si>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</si>
  <si>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</si>
  <si>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</si>
  <si>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</si>
  <si>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</si>
  <si>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</si>
  <si>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</si>
  <si>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</si>
  <si>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</si>
  <si>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</si>
  <si>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</si>
  <si>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</si>
  <si>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</si>
  <si>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</si>
  <si>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</si>
  <si>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</si>
  <si>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</si>
  <si>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</si>
  <si>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</si>
  <si>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</si>
  <si>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</si>
  <si>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</si>
  <si>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</si>
  <si>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</si>
  <si>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</si>
  <si>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</si>
  <si>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</si>
  <si>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</si>
  <si>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</si>
  <si>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</si>
  <si>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</si>
  <si>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</si>
  <si>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</si>
  <si>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</si>
  <si>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</si>
  <si>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</si>
  <si>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</si>
  <si>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</si>
  <si>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</si>
  <si>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</si>
  <si>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</si>
  <si>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</si>
  <si>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</si>
  <si>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</si>
  <si>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</si>
  <si>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</si>
  <si>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</si>
  <si>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</si>
  <si>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</si>
  <si>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</si>
  <si>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</si>
  <si>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</si>
  <si>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</si>
  <si>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</si>
  <si>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</si>
  <si>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</si>
  <si>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</si>
  <si>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</si>
  <si>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</si>
  <si>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</si>
  <si>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</si>
  <si>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</si>
  <si>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</si>
  <si>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</si>
  <si>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</si>
  <si>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</si>
  <si>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</si>
  <si>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</si>
  <si>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</si>
  <si>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</si>
  <si>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</si>
  <si>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</si>
  <si>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</si>
  <si>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</si>
  <si>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</si>
  <si>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</si>
  <si>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</si>
  <si>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</si>
  <si>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</si>
  <si>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</si>
  <si>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</si>
  <si>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</si>
  <si>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</si>
  <si>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</si>
  <si>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</si>
  <si>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</si>
  <si>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</si>
  <si>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</si>
  <si>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</si>
  <si>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</si>
  <si>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</si>
  <si>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</si>
  <si>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</si>
  <si>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</si>
  <si>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</si>
  <si>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</si>
  <si>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</si>
  <si>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</si>
  <si>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</si>
  <si>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</si>
  <si>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</si>
  <si>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</si>
  <si>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</si>
  <si>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</si>
  <si>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</si>
  <si>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</si>
  <si>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</si>
  <si>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</si>
  <si>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</si>
  <si>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</si>
  <si>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</si>
  <si>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</si>
  <si>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</si>
  <si>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</si>
  <si>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</si>
  <si>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</si>
  <si>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</si>
  <si>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</si>
  <si>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</si>
  <si>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</si>
  <si>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</si>
  <si>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</si>
  <si>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</si>
  <si>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</si>
  <si>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</si>
  <si>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</si>
  <si>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</si>
  <si>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</si>
  <si>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</si>
  <si>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</si>
  <si>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</si>
  <si>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</si>
  <si>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</si>
  <si>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</si>
  <si>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</si>
  <si>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</si>
  <si>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</si>
  <si>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</si>
  <si>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</si>
  <si>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</si>
  <si>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</si>
  <si>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</si>
  <si>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</si>
  <si>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</si>
  <si>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</si>
  <si>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</si>
  <si>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</si>
  <si>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</si>
  <si>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</si>
  <si>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</si>
  <si>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</si>
  <si>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</si>
  <si>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</si>
  <si>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</si>
  <si>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</si>
  <si>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</si>
  <si>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</si>
  <si>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</si>
  <si>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</si>
  <si>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</si>
  <si>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</si>
  <si>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</si>
  <si>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</si>
  <si>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</si>
  <si>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</si>
  <si>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</si>
  <si>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</si>
  <si>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</si>
  <si>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</si>
  <si>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</si>
  <si>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</si>
  <si>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</si>
  <si>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</si>
  <si>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</si>
  <si>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</si>
  <si>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</si>
  <si>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</si>
  <si>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</si>
  <si>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</si>
  <si>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</si>
  <si>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</si>
  <si>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</si>
  <si>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</si>
  <si>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</si>
  <si>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</si>
  <si>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</si>
  <si>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</si>
  <si>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</si>
  <si>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</si>
  <si>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</si>
  <si>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</si>
  <si>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</si>
  <si>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</si>
  <si>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</si>
  <si>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</si>
  <si>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</si>
  <si>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</si>
  <si>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</si>
  <si>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</si>
  <si>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</si>
  <si>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</si>
  <si>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</si>
  <si>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</si>
  <si>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</si>
  <si>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</si>
  <si>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</si>
  <si>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</si>
  <si>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</si>
  <si>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</si>
  <si>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</si>
  <si>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</si>
  <si>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</si>
  <si>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</si>
  <si>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</si>
  <si>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</si>
  <si>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</si>
  <si>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</si>
  <si>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</si>
  <si>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</si>
  <si>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</si>
  <si>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</si>
  <si>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</si>
  <si>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</si>
  <si>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</si>
  <si>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</si>
  <si>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</si>
  <si>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</si>
  <si>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</si>
  <si>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</si>
  <si>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</si>
  <si>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</si>
  <si>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</si>
  <si>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</si>
  <si>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</si>
  <si>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</si>
  <si>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</si>
  <si>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</si>
  <si>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</si>
  <si>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</si>
  <si>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</si>
  <si>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</si>
  <si>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</si>
  <si>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</si>
  <si>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</si>
  <si>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</si>
  <si>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</si>
  <si>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</si>
  <si>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</si>
  <si>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</si>
  <si>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</si>
  <si>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</si>
  <si>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</si>
  <si>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</si>
  <si>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</si>
  <si>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</si>
  <si>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</si>
  <si>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</si>
  <si>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</si>
  <si>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</si>
  <si>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</si>
  <si>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</si>
  <si>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</si>
  <si>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</si>
  <si>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</si>
  <si>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</si>
  <si>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</si>
  <si>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</si>
  <si>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</si>
  <si>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</si>
  <si>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</si>
  <si>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</si>
  <si>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</si>
  <si>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</si>
  <si>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</si>
  <si>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</si>
  <si>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</si>
  <si>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</si>
  <si>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</si>
  <si>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</si>
  <si>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</si>
  <si>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</si>
  <si>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</si>
  <si>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</si>
  <si>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</si>
  <si>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</si>
  <si>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</si>
  <si>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</si>
  <si>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</si>
  <si>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</si>
  <si>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</si>
  <si>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</si>
  <si>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</si>
  <si>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</si>
  <si>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</si>
  <si>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</si>
  <si>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</si>
  <si>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</si>
  <si>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</si>
  <si>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</si>
  <si>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</si>
  <si>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</si>
  <si>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</si>
  <si>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</si>
  <si>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</si>
  <si>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</si>
  <si>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</si>
  <si>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</si>
  <si>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</si>
  <si>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</si>
  <si>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</si>
  <si>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</si>
  <si>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</si>
  <si>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</si>
  <si>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</si>
  <si>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</si>
  <si>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</si>
  <si>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</si>
  <si>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</si>
  <si>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</si>
  <si>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</si>
  <si>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</si>
  <si>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</si>
  <si>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</si>
  <si>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</si>
  <si>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</si>
  <si>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</si>
  <si>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</si>
  <si>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</si>
  <si>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</si>
  <si>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</si>
  <si>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</si>
  <si>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</si>
  <si>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</si>
  <si>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</si>
  <si>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</si>
  <si>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</si>
  <si>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</si>
  <si>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</si>
  <si>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</si>
  <si>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</si>
  <si>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</si>
  <si>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</si>
  <si>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</si>
  <si>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</si>
  <si>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</si>
  <si>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</si>
  <si>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</si>
  <si>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</si>
  <si>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</si>
  <si>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</si>
  <si>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</si>
  <si>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</si>
  <si>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</si>
  <si>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</si>
  <si>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</si>
  <si>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</si>
  <si>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</si>
  <si>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</si>
  <si>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</si>
  <si>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</si>
  <si>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</si>
  <si>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</si>
  <si>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</si>
  <si>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</si>
  <si>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</si>
  <si>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</si>
  <si>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</si>
  <si>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</si>
  <si>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</si>
  <si>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</si>
  <si>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</si>
  <si>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</si>
  <si>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</si>
  <si>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</si>
  <si>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</si>
  <si>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</si>
  <si>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</si>
  <si>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</si>
  <si>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</si>
  <si>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</si>
  <si>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</si>
  <si>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</si>
  <si>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</si>
  <si>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</si>
  <si>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</si>
  <si>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</si>
  <si>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</si>
  <si>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</si>
  <si>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</si>
  <si>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</si>
  <si>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</si>
  <si>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</si>
  <si>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</si>
  <si>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</si>
  <si>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</si>
  <si>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</si>
  <si>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</si>
  <si>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</si>
  <si>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</si>
  <si>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</si>
  <si>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</si>
  <si>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</si>
  <si>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</si>
  <si>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</si>
  <si>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</si>
  <si>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</si>
  <si>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</si>
  <si>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</si>
  <si>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</si>
  <si>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</si>
  <si>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</si>
  <si>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</si>
  <si>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</si>
  <si>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</si>
  <si>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</si>
  <si>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</si>
  <si>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</si>
  <si>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</si>
  <si>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</si>
  <si>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</si>
  <si>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</si>
  <si>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</si>
  <si>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</si>
  <si>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</si>
  <si>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</si>
  <si>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</si>
  <si>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</si>
  <si>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</si>
  <si>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</si>
  <si>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</si>
  <si>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</si>
  <si>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</si>
  <si>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</si>
  <si>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</si>
  <si>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</si>
  <si>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</si>
  <si>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</si>
  <si>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</si>
  <si>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</si>
  <si>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</si>
  <si>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</si>
  <si>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</si>
  <si>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</si>
  <si>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</si>
  <si>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</si>
  <si>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</si>
  <si>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</si>
  <si>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</si>
  <si>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</si>
  <si>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</si>
  <si>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</si>
  <si>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</si>
  <si>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</si>
  <si>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</si>
  <si>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</si>
  <si>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</si>
  <si>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</si>
  <si>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</si>
  <si>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</si>
  <si>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</si>
  <si>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</si>
  <si>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</si>
  <si>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</si>
  <si>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</si>
  <si>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</si>
  <si>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</si>
  <si>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</si>
  <si>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</si>
  <si>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</si>
  <si>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</si>
  <si>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</si>
  <si>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</si>
  <si>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</si>
  <si>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</si>
  <si>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</si>
  <si>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</si>
  <si>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</si>
  <si>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</si>
  <si>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</si>
  <si>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</si>
  <si>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</si>
  <si>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</si>
  <si>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</si>
  <si>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</si>
  <si>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</si>
  <si>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</si>
  <si>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</si>
  <si>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</si>
  <si>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</si>
  <si>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</si>
  <si>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</si>
  <si>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</si>
  <si>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</si>
  <si>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</si>
  <si>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</si>
  <si>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</si>
  <si>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</si>
  <si>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</si>
  <si>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</si>
  <si>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</si>
  <si>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</si>
  <si>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</si>
  <si>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</si>
  <si>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</si>
  <si>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</si>
  <si>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</si>
  <si>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</si>
  <si>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</si>
  <si>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</si>
  <si>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</si>
  <si>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</si>
  <si>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</si>
  <si>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</si>
  <si>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</si>
  <si>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</si>
  <si>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</si>
  <si>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</si>
  <si>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</si>
  <si>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</si>
  <si>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</si>
  <si>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</si>
  <si>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</si>
  <si>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</si>
  <si>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</si>
  <si>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</si>
  <si>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</si>
  <si>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</si>
  <si>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</si>
  <si>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</si>
  <si>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</si>
  <si>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</si>
  <si>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</si>
  <si>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</si>
  <si>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</si>
  <si>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</si>
  <si>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</si>
  <si>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</si>
  <si>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</si>
  <si>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</si>
  <si>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</si>
  <si>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</si>
  <si>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</si>
  <si>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</si>
  <si>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</si>
  <si>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</si>
  <si>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</si>
  <si>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</si>
  <si>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</si>
  <si>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</si>
  <si>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</si>
  <si>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</si>
  <si>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</si>
  <si>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</si>
  <si>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</si>
  <si>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</si>
  <si>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</si>
  <si>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</si>
  <si>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</si>
  <si>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</si>
  <si>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</si>
  <si>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</si>
  <si>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</si>
  <si>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</si>
  <si>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</si>
  <si>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</si>
  <si>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</si>
  <si>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</si>
  <si>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</si>
  <si>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</si>
  <si>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</si>
  <si>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</si>
  <si>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</si>
  <si>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</si>
  <si>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</si>
  <si>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</si>
  <si>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</si>
  <si>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</si>
  <si>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</si>
  <si>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</si>
  <si>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</si>
  <si>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</si>
  <si>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</si>
  <si>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</si>
  <si>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</si>
  <si>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</si>
  <si>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</si>
  <si>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</si>
  <si>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</si>
  <si>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</si>
  <si>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</si>
  <si>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</si>
  <si>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</si>
  <si>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</si>
  <si>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</si>
  <si>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</si>
  <si>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</si>
  <si>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</si>
  <si>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</si>
  <si>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</si>
  <si>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</si>
  <si>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</si>
  <si>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</si>
  <si>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</si>
  <si>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</si>
  <si>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</si>
  <si>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</si>
  <si>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</si>
  <si>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</si>
  <si>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</si>
  <si>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</si>
  <si>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</si>
  <si>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</si>
  <si>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</si>
  <si>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</si>
  <si>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</si>
  <si>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</si>
  <si>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</si>
  <si>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</si>
  <si>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</si>
  <si>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</si>
  <si>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</si>
  <si>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</si>
  <si>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</si>
  <si>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</si>
  <si>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</si>
  <si>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</si>
  <si>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</si>
  <si>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</si>
  <si>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</si>
  <si>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</si>
  <si>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</si>
  <si>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</si>
  <si>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</si>
  <si>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</si>
  <si>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</si>
  <si>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</si>
  <si>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</si>
  <si>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</si>
  <si>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</si>
  <si>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</si>
  <si>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</si>
  <si>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</si>
  <si>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</si>
  <si>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</si>
  <si>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</si>
  <si>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</si>
  <si>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</si>
  <si>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</si>
  <si>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</si>
  <si>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</si>
  <si>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</si>
  <si>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</si>
  <si>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</si>
  <si>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</si>
  <si>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</si>
  <si>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</si>
  <si>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</si>
  <si>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</si>
  <si>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</si>
  <si>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</si>
  <si>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</si>
  <si>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</si>
  <si>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</si>
  <si>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</si>
  <si>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</si>
  <si>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</si>
  <si>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</si>
  <si>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</si>
  <si>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</si>
  <si>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</si>
  <si>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</si>
  <si>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</si>
  <si>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</si>
  <si>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</si>
  <si>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</si>
  <si>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</si>
  <si>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</si>
  <si>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</si>
  <si>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</si>
  <si>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</si>
  <si>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</si>
  <si>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</si>
  <si>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</si>
  <si>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</si>
  <si>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</si>
  <si>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</si>
  <si>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</si>
  <si>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</si>
  <si>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</si>
  <si>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</si>
  <si>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</si>
  <si>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</si>
  <si>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</si>
  <si>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</si>
  <si>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</si>
  <si>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</si>
  <si>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</si>
  <si>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</si>
  <si>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</si>
  <si>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</si>
  <si>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</si>
  <si>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</si>
  <si>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</si>
  <si>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</si>
  <si>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</si>
  <si>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</si>
  <si>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</si>
  <si>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</si>
  <si>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</si>
  <si>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</si>
  <si>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</si>
  <si>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</si>
  <si>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</si>
  <si>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</si>
  <si>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</si>
  <si>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</si>
  <si>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</si>
  <si>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</si>
  <si>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</si>
  <si>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</si>
  <si>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</si>
  <si>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</si>
  <si>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</si>
  <si>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</si>
  <si>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</si>
  <si>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</si>
  <si>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</si>
  <si>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</si>
  <si>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</si>
  <si>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</si>
  <si>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</si>
  <si>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</si>
  <si>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</si>
  <si>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</si>
  <si>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</si>
  <si>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</si>
  <si>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</si>
  <si>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</si>
  <si>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</si>
  <si>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</si>
  <si>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</si>
  <si>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</si>
  <si>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</si>
  <si>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</si>
  <si>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</si>
  <si>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</si>
  <si>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</si>
  <si>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</si>
  <si>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</si>
  <si>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</si>
  <si>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</si>
  <si>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</si>
  <si>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</si>
  <si>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</si>
  <si>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</si>
  <si>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</si>
  <si>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</si>
  <si>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</si>
  <si>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</si>
  <si>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</si>
  <si>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</si>
  <si>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</si>
  <si>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</si>
  <si>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</si>
  <si>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</si>
  <si>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</si>
  <si>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</si>
  <si>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</si>
  <si>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</si>
  <si>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</si>
  <si>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</si>
  <si>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</si>
  <si>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</si>
  <si>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</si>
  <si>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</si>
  <si>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</si>
  <si>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</si>
  <si>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</si>
  <si>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</si>
  <si>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</si>
  <si>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</si>
  <si>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</si>
  <si>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</si>
  <si>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</si>
  <si>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</si>
  <si>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</si>
  <si>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</si>
  <si>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</si>
  <si>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</si>
  <si>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</si>
  <si>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</si>
  <si>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</si>
  <si>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</si>
  <si>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</si>
  <si>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</si>
  <si>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</si>
  <si>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</si>
  <si>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</si>
  <si>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</si>
  <si>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</si>
  <si>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</si>
  <si>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</si>
  <si>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</si>
  <si>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</si>
  <si>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</si>
  <si>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</si>
  <si>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</si>
  <si>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</si>
  <si>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</si>
  <si>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</si>
  <si>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</si>
  <si>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</si>
  <si>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</si>
  <si>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</si>
  <si>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</si>
  <si>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</si>
  <si>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</si>
  <si>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</si>
  <si>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</si>
  <si>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</si>
  <si>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</si>
  <si>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</si>
  <si>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</si>
  <si>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</si>
  <si>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</si>
  <si>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</si>
  <si>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</si>
  <si>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</si>
  <si>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</si>
  <si>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</si>
  <si>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</si>
  <si>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</si>
  <si>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</si>
  <si>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</si>
  <si>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</si>
  <si>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</si>
  <si>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</si>
  <si>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</si>
  <si>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</si>
  <si>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</si>
  <si>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</si>
  <si>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</si>
  <si>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</si>
  <si>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</si>
  <si>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</si>
  <si>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</si>
  <si>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</si>
  <si>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</si>
  <si>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</si>
  <si>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</si>
  <si>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</si>
  <si>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</si>
  <si>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</si>
  <si>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</si>
  <si>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</si>
  <si>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</si>
  <si>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</si>
  <si>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</si>
  <si>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</si>
  <si>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</si>
  <si>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</si>
  <si>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</si>
  <si>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</si>
  <si>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</si>
  <si>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</si>
  <si>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</si>
  <si>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</si>
  <si>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</si>
  <si>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</si>
  <si>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</si>
  <si>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</si>
  <si>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</si>
  <si>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</si>
  <si>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</si>
  <si>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</si>
  <si>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</si>
  <si>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</si>
  <si>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</si>
  <si>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</si>
  <si>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</si>
  <si>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</si>
  <si>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</si>
  <si>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</si>
  <si>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</si>
  <si>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</si>
  <si>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</si>
  <si>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</si>
  <si>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</si>
  <si>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</si>
  <si>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</si>
  <si>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</si>
  <si>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</si>
  <si>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</si>
  <si>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</si>
  <si>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</si>
  <si>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</si>
  <si>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</si>
  <si>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</si>
  <si>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</si>
  <si>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</si>
  <si>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</si>
  <si>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</si>
  <si>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</si>
  <si>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</si>
  <si>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</si>
  <si>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</si>
  <si>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</si>
  <si>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</si>
  <si>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</si>
  <si>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</si>
  <si>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</si>
  <si>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</si>
  <si>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</si>
  <si>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</si>
  <si>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</si>
  <si>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</si>
  <si>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</si>
  <si>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</si>
  <si>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</si>
  <si>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</si>
  <si>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</si>
  <si>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</si>
  <si>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</si>
  <si>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</si>
  <si>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</si>
  <si>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</si>
  <si>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</si>
  <si>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</si>
  <si>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</si>
  <si>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</si>
  <si>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</si>
  <si>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</si>
  <si>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</si>
  <si>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</si>
  <si>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</si>
  <si>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</si>
  <si>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</si>
  <si>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</si>
  <si>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</si>
  <si>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</si>
  <si>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</si>
  <si>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</si>
  <si>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</si>
  <si>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</si>
  <si>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</si>
  <si>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</si>
  <si>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</si>
  <si>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</si>
  <si>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</si>
  <si>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</si>
  <si>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</si>
  <si>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</si>
  <si>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</si>
  <si>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</si>
  <si>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</si>
  <si>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</si>
  <si>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</si>
  <si>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</si>
  <si>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</si>
  <si>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</si>
  <si>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</si>
  <si>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</si>
  <si>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</si>
  <si>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</si>
  <si>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</si>
  <si>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</si>
  <si>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</si>
  <si>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</si>
  <si>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</si>
  <si>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</si>
  <si>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</si>
  <si>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</si>
  <si>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</si>
  <si>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</si>
  <si>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</si>
  <si>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</si>
  <si>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</si>
  <si>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</si>
  <si>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</si>
  <si>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</si>
  <si>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</si>
  <si>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</si>
  <si>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</si>
  <si>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</si>
  <si>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</si>
  <si>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</si>
  <si>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</si>
  <si>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</si>
  <si>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</si>
  <si>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</si>
  <si>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</si>
  <si>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</si>
  <si>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</si>
  <si>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</si>
  <si>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</si>
  <si>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</si>
  <si>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</si>
  <si>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</si>
  <si>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</si>
  <si>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</si>
  <si>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</si>
  <si>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</si>
  <si>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</si>
  <si>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</si>
  <si>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</si>
  <si>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</si>
  <si>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</si>
  <si>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</si>
  <si>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</si>
  <si>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</si>
  <si>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</si>
  <si>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</si>
  <si>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</si>
  <si>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</si>
  <si>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</si>
  <si>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</si>
  <si>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</si>
  <si>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</si>
  <si>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</si>
  <si>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</si>
  <si>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</si>
  <si>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</si>
  <si>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</si>
  <si>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</si>
  <si>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</si>
  <si>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</si>
  <si>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</si>
  <si>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</si>
  <si>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</si>
  <si>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</si>
  <si>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</si>
  <si>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</si>
  <si>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</si>
  <si>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</si>
  <si>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</si>
  <si>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</si>
  <si>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</si>
  <si>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</si>
  <si>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</si>
  <si>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</si>
  <si>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</si>
  <si>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</si>
  <si>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</si>
  <si>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</si>
  <si>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</si>
  <si>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</si>
  <si>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</si>
  <si>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</si>
  <si>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</si>
  <si>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</si>
  <si>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</si>
  <si>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</si>
  <si>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</si>
  <si>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</si>
  <si>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</si>
  <si>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</si>
  <si>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</si>
  <si>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</si>
  <si>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</si>
  <si>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</si>
  <si>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</si>
  <si>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</si>
  <si>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</si>
  <si>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</si>
  <si>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</si>
  <si>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</si>
  <si>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</si>
  <si>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</si>
  <si>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</si>
  <si>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</si>
  <si>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</si>
  <si>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</si>
  <si>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</si>
  <si>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</si>
  <si>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</si>
  <si>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</si>
  <si>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</si>
  <si>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</si>
  <si>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</si>
  <si>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</si>
  <si>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</si>
  <si>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</si>
  <si>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</si>
  <si>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</si>
  <si>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</si>
  <si>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</si>
  <si>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</si>
  <si>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</si>
  <si>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</si>
  <si>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</si>
  <si>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</si>
  <si>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</si>
  <si>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</si>
  <si>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</si>
  <si>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</si>
  <si>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</si>
  <si>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</si>
  <si>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</si>
  <si>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</si>
  <si>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</si>
  <si>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</si>
  <si>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</si>
  <si>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</si>
  <si>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</si>
  <si>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</si>
  <si>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</si>
  <si>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</si>
  <si>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</si>
  <si>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</si>
  <si>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</si>
  <si>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</si>
  <si>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</si>
  <si>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</si>
  <si>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</si>
  <si>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</si>
  <si>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</si>
  <si>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</si>
  <si>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</si>
  <si>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</si>
  <si>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</si>
  <si>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</si>
  <si>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</si>
  <si>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</si>
  <si>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</si>
  <si>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</si>
  <si>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</si>
  <si>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</si>
  <si>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</si>
  <si>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</si>
  <si>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</si>
  <si>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</si>
  <si>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</si>
  <si>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</si>
  <si>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</si>
  <si>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</si>
  <si>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</si>
  <si>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</si>
  <si>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</si>
  <si>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</si>
  <si>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</si>
  <si>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</si>
  <si>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</si>
  <si>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</si>
  <si>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</si>
  <si>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</si>
  <si>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</si>
  <si>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</si>
  <si>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</si>
  <si>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</si>
  <si>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</si>
  <si>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</si>
  <si>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</si>
  <si>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</si>
  <si>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</si>
  <si>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</si>
  <si>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</si>
  <si>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</si>
  <si>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</si>
  <si>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</si>
  <si>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</si>
  <si>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</si>
  <si>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</si>
  <si>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</si>
  <si>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</si>
  <si>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</si>
  <si>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</si>
  <si>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</si>
  <si>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</si>
  <si>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</si>
  <si>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</si>
  <si>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</si>
  <si>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</si>
  <si>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</si>
  <si>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</si>
  <si>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</si>
  <si>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</si>
  <si>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</si>
  <si>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</si>
  <si>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</si>
  <si>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</si>
  <si>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</si>
  <si>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</si>
  <si>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</si>
  <si>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</si>
  <si>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</si>
  <si>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</si>
  <si>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</si>
  <si>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</si>
  <si>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</si>
  <si>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</si>
  <si>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</si>
  <si>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</si>
  <si>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</si>
  <si>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</si>
  <si>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</si>
  <si>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</si>
  <si>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</si>
  <si>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</si>
  <si>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</si>
  <si>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</si>
  <si>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</si>
  <si>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</si>
  <si>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</si>
  <si>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</si>
  <si>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</si>
  <si>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</si>
  <si>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</si>
  <si>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</si>
  <si>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</si>
  <si>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</si>
  <si>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</si>
  <si>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</si>
  <si>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</si>
  <si>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</si>
  <si>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</si>
  <si>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</si>
  <si>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</si>
  <si>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</si>
  <si>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</si>
  <si>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</si>
  <si>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</si>
  <si>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</si>
  <si>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</si>
  <si>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</si>
  <si>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</si>
  <si>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</si>
  <si>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</si>
  <si>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</si>
  <si>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</si>
  <si>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</si>
  <si>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</si>
  <si>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</si>
  <si>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</si>
  <si>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</si>
  <si>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</si>
  <si>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</si>
  <si>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</si>
  <si>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</si>
  <si>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</si>
  <si>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</si>
  <si>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</si>
  <si>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</si>
  <si>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</si>
  <si>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</si>
  <si>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</si>
  <si>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</si>
  <si>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</si>
  <si>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</si>
  <si>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</si>
  <si>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</si>
  <si>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</si>
  <si>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</si>
  <si>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</si>
  <si>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</si>
  <si>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</si>
  <si>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</si>
  <si>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</si>
  <si>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</si>
  <si>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</si>
  <si>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</si>
  <si>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</si>
  <si>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</si>
  <si>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</si>
  <si>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</si>
  <si>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</si>
  <si>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</si>
  <si>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</si>
  <si>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</si>
  <si>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</si>
  <si>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</si>
  <si>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</si>
  <si>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</si>
  <si>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</si>
  <si>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</si>
  <si>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</si>
  <si>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</si>
  <si>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</si>
  <si>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</si>
  <si>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</si>
  <si>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</si>
  <si>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</si>
  <si>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</si>
  <si>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</si>
  <si>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</si>
  <si>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</si>
  <si>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</si>
  <si>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</si>
  <si>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</si>
  <si>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</si>
  <si>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</si>
  <si>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</si>
  <si>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</si>
  <si>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</si>
  <si>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</si>
  <si>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</si>
  <si>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</si>
  <si>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</si>
  <si>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</si>
  <si>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</si>
  <si>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</si>
  <si>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</si>
  <si>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</si>
  <si>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</si>
  <si>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</si>
  <si>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</si>
  <si>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</si>
  <si>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</si>
  <si>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</si>
  <si>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</si>
  <si>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</si>
  <si>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</si>
  <si>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</si>
  <si>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</si>
  <si>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</si>
  <si>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</si>
  <si>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</si>
  <si>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</si>
  <si>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</si>
  <si>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</si>
  <si>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</si>
  <si>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</si>
  <si>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</si>
  <si>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</si>
  <si>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</si>
  <si>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</si>
  <si>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</si>
  <si>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</si>
  <si>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</si>
  <si>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</si>
  <si>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</si>
  <si>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</si>
  <si>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</si>
  <si>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</si>
  <si>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</si>
  <si>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</si>
  <si>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</si>
  <si>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</si>
  <si>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</si>
  <si>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</si>
  <si>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</si>
  <si>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</si>
  <si>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</si>
  <si>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</si>
  <si>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</si>
  <si>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</si>
  <si>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</si>
  <si>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</si>
  <si>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</si>
  <si>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</si>
  <si>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</si>
  <si>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</si>
  <si>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</si>
  <si>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</si>
  <si>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</si>
  <si>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</si>
  <si>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</si>
  <si>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</si>
  <si>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</si>
  <si>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</si>
  <si>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</si>
  <si>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</si>
  <si>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</si>
  <si>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</si>
  <si>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</si>
  <si>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</si>
  <si>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</si>
  <si>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</si>
  <si>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</si>
  <si>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</si>
  <si>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</si>
  <si>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</si>
  <si>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</si>
  <si>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</si>
  <si>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</si>
  <si>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</si>
  <si>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</si>
  <si>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</si>
  <si>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</si>
  <si>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</si>
  <si>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</si>
  <si>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</si>
  <si>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</si>
  <si>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</si>
  <si>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</si>
  <si>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</si>
  <si>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</si>
  <si>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</si>
  <si>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</si>
  <si>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</si>
  <si>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</si>
  <si>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</si>
  <si>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</si>
  <si>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</si>
  <si>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</si>
  <si>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</si>
  <si>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</si>
  <si>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</si>
  <si>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</si>
  <si>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</si>
  <si>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</si>
  <si>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</si>
  <si>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</si>
  <si>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</si>
  <si>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</si>
  <si>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</si>
  <si>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</si>
  <si>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</si>
  <si>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</si>
  <si>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</si>
  <si>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</si>
  <si>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</si>
  <si>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</si>
  <si>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</si>
  <si>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</si>
  <si>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</si>
  <si>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</si>
  <si>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</si>
  <si>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</si>
  <si>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</si>
  <si>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</si>
  <si>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</si>
  <si>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</si>
  <si>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</si>
  <si>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</si>
  <si>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</si>
  <si>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</si>
  <si>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</si>
  <si>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</si>
  <si>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</si>
  <si>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</si>
  <si>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</si>
  <si>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</si>
  <si>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</si>
  <si>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</si>
  <si>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</si>
  <si>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</si>
  <si>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</si>
  <si>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</si>
  <si>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</si>
  <si>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</si>
  <si>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</si>
  <si>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</si>
  <si>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</si>
  <si>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</si>
  <si>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</si>
  <si>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</si>
  <si>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</si>
  <si>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</si>
  <si>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</si>
  <si>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</si>
  <si>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</si>
  <si>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</si>
  <si>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</si>
  <si>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</si>
  <si>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</si>
  <si>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</si>
  <si>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</si>
  <si>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</si>
  <si>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</si>
  <si>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</si>
  <si>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</si>
  <si>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</si>
  <si>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</si>
  <si>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</si>
  <si>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</si>
  <si>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</si>
  <si>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</si>
  <si>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</si>
  <si>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</si>
  <si>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</si>
  <si>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</si>
  <si>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</si>
  <si>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</si>
  <si>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</si>
  <si>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</si>
  <si>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</si>
  <si>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</si>
  <si>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</si>
  <si>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</si>
  <si>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</si>
  <si>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</si>
  <si>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</si>
  <si>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</si>
  <si>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</si>
  <si>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</si>
  <si>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</si>
  <si>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</si>
  <si>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</si>
  <si>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</si>
  <si>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</si>
  <si>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</si>
  <si>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</si>
  <si>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</si>
  <si>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</si>
  <si>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</si>
  <si>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</si>
  <si>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</si>
  <si>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</si>
  <si>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</si>
  <si>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</si>
  <si>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</si>
  <si>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</si>
  <si>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</si>
  <si>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</si>
  <si>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</si>
  <si>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</si>
  <si>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</si>
  <si>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</si>
  <si>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</si>
  <si>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</si>
  <si>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</si>
  <si>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</si>
  <si>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</si>
  <si>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</si>
  <si>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</si>
  <si>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</si>
  <si>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</si>
  <si>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</si>
  <si>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</si>
  <si>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</si>
  <si>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</si>
  <si>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</si>
  <si>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</si>
  <si>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</si>
  <si>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</si>
  <si>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</si>
  <si>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</si>
  <si>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</si>
  <si>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</si>
  <si>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</si>
  <si>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</si>
  <si>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</si>
  <si>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</si>
  <si>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</si>
  <si>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</si>
  <si>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</si>
  <si>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</si>
  <si>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</si>
  <si>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</si>
  <si>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</si>
  <si>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</si>
  <si>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</si>
  <si>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</si>
  <si>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</si>
  <si>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</si>
  <si>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</si>
  <si>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</si>
  <si>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</si>
  <si>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</si>
  <si>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</si>
  <si>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</si>
  <si>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</si>
  <si>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</si>
  <si>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</si>
  <si>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</si>
  <si>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</si>
  <si>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</si>
  <si>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</si>
  <si>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</si>
  <si>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</si>
  <si>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</si>
  <si>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</si>
  <si>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</si>
  <si>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</si>
  <si>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</si>
  <si>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</si>
  <si>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</si>
  <si>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</si>
  <si>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</si>
  <si>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</si>
  <si>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</si>
  <si>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</si>
  <si>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</si>
  <si>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</si>
  <si>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</si>
  <si>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</si>
  <si>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</si>
  <si>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</si>
  <si>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</si>
  <si>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</si>
  <si>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</si>
  <si>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</si>
  <si>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</si>
  <si>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</si>
  <si>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</si>
  <si>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</si>
  <si>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</si>
  <si>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</si>
  <si>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</si>
  <si>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</si>
  <si>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</si>
  <si>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</si>
  <si>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</si>
  <si>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</si>
  <si>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</si>
  <si>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</si>
  <si>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</si>
  <si>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</si>
  <si>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</si>
  <si>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</si>
  <si>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</si>
  <si>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</si>
  <si>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</si>
  <si>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</si>
  <si>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</si>
  <si>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</si>
  <si>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</si>
  <si>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</si>
  <si>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</si>
  <si>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</si>
  <si>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</si>
  <si>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</si>
  <si>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</si>
  <si>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</si>
  <si>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</si>
  <si>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</si>
  <si>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</si>
  <si>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</si>
  <si>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</si>
  <si>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</si>
  <si>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</si>
  <si>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</si>
  <si>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</si>
  <si>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</si>
  <si>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</si>
  <si>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</si>
  <si>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</si>
  <si>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</si>
  <si>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</si>
  <si>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</si>
  <si>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</si>
  <si>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</si>
  <si>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</si>
  <si>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</si>
  <si>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</si>
  <si>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</si>
  <si>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</si>
  <si>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</si>
  <si>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</si>
  <si>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</si>
  <si>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</si>
  <si>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</si>
  <si>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</si>
  <si>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</si>
  <si>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</si>
  <si>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</si>
  <si>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</si>
  <si>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</si>
  <si>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</si>
  <si>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</si>
  <si>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</si>
  <si>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</si>
  <si>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</si>
  <si>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</si>
  <si>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</si>
  <si>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</si>
  <si>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</si>
  <si>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</si>
  <si>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</si>
  <si>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</si>
  <si>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</si>
  <si>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</si>
  <si>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</si>
  <si>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</si>
  <si>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</si>
  <si>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</si>
  <si>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</si>
  <si>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</si>
  <si>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</si>
  <si>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</si>
  <si>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</si>
  <si>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</si>
  <si>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</si>
  <si>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</si>
  <si>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</si>
  <si>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</si>
  <si>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</si>
  <si>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</si>
  <si>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</si>
  <si>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</si>
  <si>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</si>
  <si>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</si>
  <si>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</si>
  <si>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</si>
  <si>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</si>
  <si>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</si>
  <si>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</si>
  <si>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</si>
  <si>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</si>
  <si>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</si>
  <si>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</si>
  <si>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</si>
  <si>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</si>
  <si>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</si>
  <si>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</si>
  <si>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</si>
  <si>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</si>
  <si>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</si>
  <si>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</si>
  <si>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</si>
  <si>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</si>
  <si>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</si>
  <si>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</si>
  <si>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</si>
  <si>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</si>
  <si>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</si>
  <si>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</si>
  <si>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</si>
  <si>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</si>
  <si>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</si>
  <si>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</si>
  <si>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</si>
  <si>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</si>
  <si>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</si>
  <si>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</si>
  <si>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</si>
  <si>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</si>
  <si>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</si>
  <si>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</si>
  <si>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</si>
  <si>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</si>
  <si>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</si>
  <si>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</si>
  <si>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</si>
  <si>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</si>
  <si>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</si>
  <si>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</si>
  <si>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</si>
  <si>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</si>
  <si>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</si>
  <si>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</si>
  <si>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</si>
  <si>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</si>
  <si>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</si>
  <si>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</si>
  <si>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</si>
  <si>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</si>
  <si>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</si>
  <si>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</si>
  <si>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</si>
  <si>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</si>
  <si>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</si>
  <si>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</si>
  <si>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</si>
  <si>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</si>
  <si>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</si>
  <si>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</si>
  <si>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</si>
  <si>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</si>
  <si>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</si>
  <si>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</si>
  <si>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</si>
  <si>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</si>
  <si>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</si>
  <si>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</si>
  <si>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</si>
  <si>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</si>
  <si>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</si>
  <si>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</si>
  <si>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</si>
  <si>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</si>
  <si>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</si>
  <si>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</si>
  <si>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</si>
  <si>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</si>
  <si>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</si>
  <si>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</si>
  <si>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</si>
  <si>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</si>
  <si>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</si>
  <si>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</si>
  <si>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</si>
  <si>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</si>
  <si>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</si>
  <si>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</si>
  <si>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</si>
  <si>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</si>
  <si>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</si>
  <si>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</si>
  <si>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</si>
  <si>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</si>
  <si>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</si>
  <si>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</si>
  <si>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</si>
  <si>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</si>
  <si>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</si>
  <si>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</si>
  <si>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</si>
  <si>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</si>
  <si>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</si>
  <si>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</si>
  <si>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</si>
  <si>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</si>
  <si>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</si>
  <si>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</si>
  <si>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</si>
  <si>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</si>
  <si>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</si>
  <si>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</si>
  <si>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</si>
  <si>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</si>
  <si>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</si>
  <si>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</si>
  <si>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</si>
  <si>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</si>
  <si>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</si>
  <si>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</si>
  <si>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</si>
  <si>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</si>
  <si>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</si>
  <si>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</si>
  <si>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</si>
  <si>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</si>
  <si>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</si>
  <si>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</si>
  <si>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</si>
  <si>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</si>
  <si>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</si>
  <si>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</si>
  <si>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</si>
  <si>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</si>
  <si>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</si>
  <si>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</si>
  <si>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</si>
  <si>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</si>
  <si>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</si>
  <si>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</si>
  <si>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</si>
  <si>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</si>
  <si>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</si>
  <si>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</si>
  <si>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</si>
  <si>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</si>
  <si>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</si>
  <si>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</si>
  <si>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</si>
  <si>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</si>
  <si>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</si>
  <si>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</si>
  <si>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</si>
  <si>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</si>
  <si>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</si>
  <si>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</si>
  <si>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</si>
  <si>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</si>
  <si>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</si>
  <si>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</si>
  <si>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</si>
  <si>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</si>
  <si>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</si>
  <si>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</si>
  <si>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</si>
  <si>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</si>
  <si>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</si>
  <si>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</si>
  <si>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</si>
  <si>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</si>
  <si>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</si>
  <si>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</si>
  <si>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</si>
  <si>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</si>
  <si>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</si>
  <si>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</si>
  <si>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</si>
  <si>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</si>
  <si>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</si>
  <si>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</si>
  <si>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</si>
  <si>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</si>
  <si>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</si>
  <si>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</si>
  <si>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</si>
  <si>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</si>
  <si>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</si>
  <si>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</si>
  <si>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</si>
  <si>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</si>
  <si>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</si>
  <si>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</si>
  <si>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</si>
  <si>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</si>
  <si>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</si>
  <si>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</si>
  <si>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</si>
  <si>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</si>
  <si>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</si>
  <si>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</si>
  <si>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</si>
  <si>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</si>
  <si>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</si>
  <si>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</si>
  <si>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</si>
  <si>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</si>
  <si>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</si>
  <si>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</si>
  <si>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</si>
  <si>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</si>
  <si>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</si>
  <si>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</si>
  <si>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</si>
  <si>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</si>
  <si>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</si>
  <si>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</si>
  <si>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</si>
  <si>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</si>
  <si>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</si>
  <si>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</si>
  <si>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</si>
  <si>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</si>
  <si>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</si>
  <si>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</si>
  <si>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</si>
  <si>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</si>
  <si>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</si>
  <si>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</si>
  <si>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</si>
  <si>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</si>
  <si>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</si>
  <si>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</si>
  <si>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</si>
  <si>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</si>
  <si>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</si>
  <si>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</si>
  <si>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</si>
  <si>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</si>
  <si>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</si>
  <si>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</si>
  <si>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</si>
  <si>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</si>
  <si>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</si>
  <si>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</si>
  <si>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</si>
  <si>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</si>
  <si>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</si>
  <si>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</si>
  <si>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</si>
  <si>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</si>
  <si>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</si>
  <si>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</si>
  <si>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</si>
  <si>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</si>
  <si>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</si>
  <si>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</si>
  <si>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</si>
  <si>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</si>
  <si>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</si>
  <si>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</si>
  <si>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</si>
  <si>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</si>
  <si>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</si>
  <si>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</si>
  <si>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</si>
  <si>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</si>
  <si>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</si>
  <si>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</si>
  <si>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</si>
  <si>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</si>
  <si>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</si>
  <si>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</si>
  <si>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</si>
  <si>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</si>
  <si>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</si>
  <si>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</si>
  <si>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</si>
  <si>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</si>
  <si>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</si>
  <si>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</si>
  <si>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</si>
  <si>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</si>
  <si>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</si>
  <si>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</si>
  <si>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</si>
  <si>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</si>
  <si>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</si>
  <si>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</si>
  <si>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</si>
  <si>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</si>
  <si>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</si>
  <si>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</si>
  <si>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</si>
  <si>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</si>
  <si>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</si>
  <si>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</si>
  <si>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</si>
  <si>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</si>
  <si>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</si>
  <si>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</si>
  <si>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</si>
  <si>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</si>
  <si>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</si>
  <si>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</si>
  <si>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</si>
  <si>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</si>
  <si>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</si>
  <si>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</si>
  <si>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</si>
  <si>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</si>
  <si>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</si>
  <si>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</si>
  <si>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</si>
  <si>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</si>
  <si>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</si>
  <si>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</si>
  <si>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</si>
  <si>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</si>
  <si>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</si>
  <si>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</si>
  <si>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</si>
  <si>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</si>
  <si>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</si>
  <si>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</si>
  <si>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</si>
  <si>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</si>
  <si>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</si>
  <si>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</si>
  <si>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</si>
  <si>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</si>
  <si>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</si>
  <si>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</si>
  <si>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</si>
  <si>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</si>
  <si>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</si>
  <si>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</si>
  <si>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</si>
  <si>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</si>
  <si>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</si>
  <si>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</si>
  <si>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</si>
  <si>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</si>
  <si>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</si>
  <si>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</si>
  <si>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</si>
  <si>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</si>
  <si>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</si>
  <si>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</si>
  <si>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</si>
  <si>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</si>
  <si>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</si>
  <si>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</si>
  <si>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</si>
  <si>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</si>
  <si>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</si>
  <si>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</si>
  <si>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</si>
  <si>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</si>
  <si>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</si>
  <si>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</si>
  <si>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</si>
  <si>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</si>
  <si>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</si>
  <si>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</si>
  <si>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</si>
  <si>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</si>
  <si>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</si>
  <si>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</si>
  <si>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</si>
  <si>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</si>
  <si>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</si>
  <si>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</si>
  <si>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</si>
  <si>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</si>
  <si>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</si>
  <si>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</si>
  <si>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</si>
  <si>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</si>
  <si>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</si>
  <si>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</si>
  <si>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</si>
  <si>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</si>
  <si>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</si>
  <si>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</si>
  <si>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</si>
  <si>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</si>
  <si>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</si>
  <si>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</si>
  <si>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</si>
  <si>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</si>
  <si>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</si>
  <si>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</si>
  <si>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</si>
  <si>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</si>
  <si>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</si>
  <si>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</si>
  <si>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</si>
  <si>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</si>
  <si>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</si>
  <si>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</si>
  <si>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</si>
  <si>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</si>
  <si>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</si>
  <si>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</si>
  <si>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</si>
  <si>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</si>
  <si>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</si>
  <si>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</si>
  <si>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</si>
  <si>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</si>
  <si>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</si>
  <si>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</si>
  <si>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</si>
  <si>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</si>
  <si>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</si>
  <si>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</si>
  <si>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</si>
  <si>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</si>
  <si>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</si>
  <si>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</si>
  <si>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</si>
  <si>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</si>
  <si>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</si>
  <si>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</si>
  <si>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</si>
  <si>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</si>
  <si>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</si>
  <si>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</si>
  <si>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</si>
  <si>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</si>
  <si>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</si>
  <si>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</si>
  <si>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</si>
  <si>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</si>
  <si>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</si>
  <si>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</si>
  <si>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</si>
  <si>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</si>
  <si>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</si>
  <si>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</si>
  <si>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</si>
  <si>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</si>
  <si>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</si>
  <si>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</si>
  <si>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</si>
  <si>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</si>
  <si>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</si>
  <si>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</si>
  <si>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</si>
  <si>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</si>
  <si>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</si>
  <si>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</si>
  <si>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</si>
  <si>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</si>
  <si>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</si>
  <si>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</si>
  <si>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</si>
  <si>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</si>
  <si>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</si>
  <si>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</si>
  <si>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</si>
  <si>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</si>
  <si>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</si>
  <si>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</si>
  <si>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</si>
  <si>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</si>
  <si>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</si>
  <si>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</si>
  <si>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</si>
  <si>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</si>
  <si>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</si>
  <si>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</si>
  <si>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</si>
  <si>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</si>
  <si>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</si>
  <si>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</si>
  <si>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</si>
  <si>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</si>
  <si>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</si>
  <si>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</si>
  <si>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</si>
  <si>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</si>
  <si>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</si>
  <si>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</si>
  <si>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</si>
  <si>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</si>
  <si>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</si>
  <si>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</si>
  <si>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</si>
  <si>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</si>
  <si>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</si>
  <si>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</si>
  <si>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</si>
  <si>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</si>
  <si>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</si>
  <si>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</si>
  <si>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</si>
  <si>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</si>
  <si>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</si>
  <si>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</si>
  <si>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</si>
  <si>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</si>
  <si>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</si>
  <si>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</si>
  <si>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</si>
  <si>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</si>
  <si>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</si>
  <si>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</si>
  <si>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</si>
  <si>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</si>
  <si>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</si>
  <si>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</si>
  <si>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</si>
  <si>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</si>
  <si>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</si>
  <si>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</si>
  <si>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</si>
  <si>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</si>
  <si>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</si>
  <si>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</si>
  <si>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</si>
  <si>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</si>
  <si>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</si>
  <si>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</si>
  <si>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</si>
  <si>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</si>
  <si>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</si>
  <si>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</si>
  <si>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</si>
  <si>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</si>
  <si>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</si>
  <si>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</si>
  <si>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</si>
  <si>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</si>
  <si>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</si>
  <si>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</si>
  <si>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</si>
  <si>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</si>
  <si>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</si>
  <si>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</si>
  <si>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</si>
  <si>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</si>
  <si>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</si>
  <si>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</si>
  <si>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</si>
  <si>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</si>
  <si>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</si>
  <si>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</si>
  <si>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</si>
  <si>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</si>
  <si>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</si>
  <si>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</si>
  <si>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</si>
  <si>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</si>
  <si>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</si>
  <si>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</si>
  <si>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</si>
  <si>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</si>
  <si>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</si>
  <si>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</si>
  <si>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</si>
  <si>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</si>
  <si>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</si>
  <si>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</si>
  <si>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</si>
  <si>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</si>
  <si>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</si>
  <si>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</si>
  <si>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</si>
  <si>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</si>
  <si>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</si>
  <si>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</si>
  <si>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</si>
  <si>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</si>
  <si>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</si>
  <si>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</si>
  <si>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</si>
  <si>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</si>
  <si>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</si>
  <si>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</si>
  <si>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</si>
  <si>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</si>
  <si>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</si>
  <si>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</si>
  <si>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</si>
  <si>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</si>
  <si>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</si>
  <si>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</si>
  <si>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</si>
  <si>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</si>
  <si>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</si>
  <si>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</si>
  <si>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</si>
  <si>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</si>
  <si>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</si>
  <si>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</si>
  <si>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</si>
  <si>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</si>
  <si>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</si>
  <si>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</si>
  <si>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</si>
  <si>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</si>
  <si>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</si>
  <si>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</si>
  <si>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</si>
  <si>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</si>
  <si>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</si>
  <si>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</si>
  <si>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</si>
  <si>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</si>
  <si>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</si>
  <si>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</si>
  <si>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</si>
  <si>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</si>
  <si>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</si>
  <si>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</si>
  <si>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</si>
  <si>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</si>
  <si>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</si>
  <si>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</si>
  <si>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</si>
  <si>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</si>
  <si>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</si>
  <si>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</si>
  <si>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</si>
  <si>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</si>
  <si>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</si>
  <si>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</si>
  <si>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</si>
  <si>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</si>
  <si>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</si>
  <si>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</si>
  <si>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</si>
  <si>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</si>
  <si>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</si>
  <si>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</si>
  <si>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</si>
  <si>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</si>
  <si>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</si>
  <si>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</si>
  <si>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</si>
  <si>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</si>
  <si>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</si>
  <si>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</si>
  <si>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</si>
  <si>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</si>
  <si>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</si>
  <si>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</si>
  <si>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</si>
  <si>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</si>
  <si>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</si>
  <si>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</si>
  <si>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</si>
  <si>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</si>
  <si>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</si>
  <si>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</si>
  <si>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</si>
  <si>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</si>
  <si>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</si>
  <si>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</si>
  <si>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</si>
  <si>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</si>
  <si>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</si>
  <si>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</si>
  <si>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</si>
  <si>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</si>
  <si>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</si>
  <si>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</si>
  <si>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</si>
  <si>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</si>
  <si>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</si>
  <si>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</si>
  <si>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</si>
  <si>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</si>
  <si>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</si>
  <si>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</si>
  <si>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</si>
  <si>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</si>
  <si>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</si>
  <si>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</si>
  <si>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</si>
  <si>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</si>
  <si>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</si>
  <si>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</si>
  <si>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</si>
  <si>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</si>
  <si>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</si>
  <si>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</si>
  <si>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</si>
  <si>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</si>
  <si>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</si>
  <si>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</si>
  <si>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</si>
  <si>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</si>
  <si>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</si>
  <si>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</si>
  <si>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</si>
  <si>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</si>
  <si>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</si>
  <si>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</si>
  <si>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</si>
  <si>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</si>
  <si>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</si>
  <si>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</si>
  <si>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</si>
  <si>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</si>
  <si>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</si>
  <si>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</si>
  <si>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</si>
  <si>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</si>
  <si>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</si>
  <si>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</si>
  <si>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</si>
  <si>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</si>
  <si>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</si>
  <si>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</si>
  <si>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</si>
  <si>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</si>
  <si>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</si>
  <si>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</si>
  <si>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</si>
  <si>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</si>
  <si>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</si>
  <si>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</si>
  <si>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</si>
  <si>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</si>
  <si>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</si>
  <si>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</si>
  <si>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</si>
  <si>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</si>
  <si>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</si>
  <si>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</si>
  <si>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</si>
  <si>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</si>
  <si>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</si>
  <si>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</si>
  <si>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</si>
  <si>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</si>
  <si>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</si>
  <si>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</si>
  <si>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</si>
  <si>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</si>
  <si>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</si>
  <si>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</si>
  <si>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</si>
  <si>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</si>
  <si>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</si>
  <si>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</si>
  <si>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</si>
  <si>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</si>
  <si>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</si>
  <si>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</si>
  <si>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</si>
  <si>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</si>
  <si>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</si>
  <si>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</si>
  <si>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</si>
  <si>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</si>
  <si>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</si>
  <si>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</si>
  <si>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</si>
  <si>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</si>
  <si>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</si>
  <si>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</si>
  <si>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</si>
  <si>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</si>
  <si>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</si>
  <si>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</si>
  <si>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</si>
  <si>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</si>
  <si>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</si>
  <si>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</si>
  <si>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</si>
  <si>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</si>
  <si>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</si>
  <si>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</si>
  <si>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</si>
  <si>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</si>
  <si>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</si>
  <si>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</si>
  <si>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</si>
  <si>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</si>
  <si>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</si>
  <si>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</si>
  <si>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</si>
  <si>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</si>
  <si>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</si>
  <si>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</si>
  <si>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</si>
  <si>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</si>
  <si>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</si>
  <si>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</si>
  <si>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</si>
  <si>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</si>
  <si>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</si>
  <si>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</si>
  <si>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</si>
  <si>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</si>
  <si>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</si>
  <si>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</si>
  <si>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</si>
  <si>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</si>
  <si>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</si>
  <si>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</si>
  <si>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</si>
  <si>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</si>
  <si>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</si>
  <si>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</si>
  <si>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</si>
  <si>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</si>
  <si>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</si>
  <si>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</si>
  <si>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</si>
  <si>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</si>
  <si>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</si>
  <si>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</si>
  <si>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</si>
  <si>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</si>
  <si>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</si>
  <si>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</si>
  <si>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</si>
  <si>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</si>
  <si>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</si>
  <si>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</si>
  <si>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</si>
  <si>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</si>
  <si>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</si>
  <si>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</si>
  <si>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</si>
  <si>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</si>
  <si>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</si>
  <si>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</si>
  <si>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</si>
  <si>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</si>
  <si>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</si>
  <si>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</si>
  <si>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</si>
  <si>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</si>
  <si>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</si>
  <si>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</si>
  <si>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</si>
  <si>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</si>
  <si>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</si>
  <si>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</si>
  <si>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</si>
  <si>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</si>
  <si>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</si>
  <si>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</si>
  <si>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</si>
  <si>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</si>
  <si>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</si>
  <si>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</si>
  <si>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</si>
  <si>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</si>
  <si>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</si>
  <si>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</si>
  <si>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</si>
  <si>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</si>
  <si>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</si>
  <si>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</si>
  <si>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</si>
  <si>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</si>
  <si>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</si>
  <si>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</si>
  <si>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</si>
  <si>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</si>
  <si>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</si>
  <si>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</si>
  <si>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</si>
  <si>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</si>
  <si>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</si>
  <si>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</si>
  <si>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</si>
  <si>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</si>
  <si>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</si>
  <si>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</si>
  <si>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</si>
  <si>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</si>
  <si>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</si>
  <si>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</si>
  <si>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</si>
  <si>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</si>
  <si>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</si>
  <si>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</si>
  <si>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</si>
  <si>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</si>
  <si>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</si>
  <si>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</si>
  <si>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</si>
  <si>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</si>
  <si>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</si>
  <si>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</si>
  <si>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</si>
  <si>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</si>
  <si>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</si>
  <si>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</si>
  <si>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</si>
  <si>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</si>
  <si>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</si>
  <si>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</si>
  <si>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</si>
  <si>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</si>
  <si>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</si>
  <si>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</si>
  <si>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</si>
  <si>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</si>
  <si>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</si>
  <si>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</si>
  <si>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</si>
  <si>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</si>
  <si>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</si>
  <si>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</si>
  <si>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</si>
  <si>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</si>
  <si>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</si>
  <si>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</si>
  <si>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</si>
  <si>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</si>
  <si>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</si>
  <si>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</si>
  <si>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</si>
  <si>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</si>
  <si>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</si>
  <si>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</si>
  <si>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</si>
  <si>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</si>
  <si>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</si>
  <si>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</si>
  <si>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</si>
  <si>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</si>
  <si>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</si>
  <si>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</si>
  <si>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</si>
  <si>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</si>
  <si>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</si>
  <si>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</si>
  <si>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</si>
  <si>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</si>
  <si>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</si>
  <si>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</si>
  <si>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</si>
  <si>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</si>
  <si>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</si>
  <si>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</si>
  <si>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</si>
  <si>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</si>
  <si>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</si>
  <si>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</si>
  <si>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</si>
  <si>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</si>
  <si>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</si>
  <si>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</si>
  <si>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</si>
  <si>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</si>
  <si>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</si>
  <si>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</si>
  <si>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</si>
  <si>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</si>
  <si>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</si>
  <si>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</si>
  <si>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</si>
  <si>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</si>
  <si>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</si>
  <si>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</si>
  <si>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</si>
  <si>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</si>
  <si>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</si>
  <si>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</si>
  <si>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</si>
  <si>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</si>
  <si>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</si>
  <si>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</si>
  <si>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</si>
  <si>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</si>
  <si>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</si>
  <si>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</si>
  <si>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</si>
  <si>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</si>
  <si>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</si>
  <si>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</si>
  <si>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</si>
  <si>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</si>
  <si>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</si>
  <si>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</si>
  <si>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</si>
  <si>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</si>
  <si>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</si>
  <si>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</si>
  <si>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</si>
  <si>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</si>
  <si>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</si>
  <si>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</si>
  <si>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</si>
  <si>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</si>
  <si>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</si>
  <si>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</si>
  <si>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</si>
  <si>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</si>
  <si>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</si>
  <si>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</si>
  <si>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</si>
  <si>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</si>
  <si>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</si>
  <si>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</si>
  <si>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</si>
  <si>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</si>
  <si>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</si>
  <si>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</si>
  <si>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</si>
  <si>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</si>
  <si>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</si>
  <si>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</si>
  <si>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</si>
  <si>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</si>
  <si>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</si>
  <si>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</si>
  <si>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</si>
  <si>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</si>
  <si>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</si>
  <si>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</si>
  <si>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</si>
  <si>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</si>
  <si>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</si>
  <si>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</si>
  <si>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</si>
  <si>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</si>
  <si>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</si>
  <si>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</si>
  <si>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</si>
  <si>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</si>
  <si>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</si>
  <si>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</si>
  <si>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</si>
  <si>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</si>
  <si>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</si>
  <si>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</si>
  <si>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</si>
  <si>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</si>
  <si>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</si>
  <si>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</si>
  <si>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</si>
  <si>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</si>
  <si>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</si>
  <si>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</si>
  <si>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</si>
  <si>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</si>
  <si>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</si>
  <si>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</si>
  <si>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</si>
  <si>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</si>
  <si>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</si>
  <si>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</si>
  <si>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</si>
  <si>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</si>
  <si>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</si>
  <si>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</si>
  <si>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</si>
  <si>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</si>
  <si>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</si>
  <si>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</si>
  <si>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</si>
  <si>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</si>
  <si>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</si>
  <si>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</si>
  <si>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</si>
  <si>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</si>
  <si>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</si>
  <si>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</si>
  <si>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</si>
  <si>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</si>
  <si>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</si>
  <si>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</si>
  <si>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</si>
  <si>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</si>
  <si>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</si>
  <si>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</si>
  <si>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</si>
  <si>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</si>
  <si>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</si>
  <si>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</si>
  <si>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</si>
  <si>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</si>
  <si>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</si>
  <si>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</si>
  <si>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</si>
  <si>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</si>
  <si>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</si>
  <si>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</si>
  <si>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</si>
  <si>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</si>
  <si>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</si>
  <si>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</si>
  <si>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</si>
  <si>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</si>
  <si>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</si>
  <si>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</si>
  <si>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</si>
  <si>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</si>
  <si>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</si>
  <si>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</si>
  <si>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</si>
  <si>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</si>
  <si>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</si>
  <si>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</si>
  <si>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</si>
  <si>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</si>
  <si>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</si>
  <si>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</si>
  <si>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</si>
  <si>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</si>
  <si>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</si>
  <si>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</si>
  <si>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</si>
  <si>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</si>
  <si>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</si>
  <si>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</si>
  <si>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</si>
  <si>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</si>
  <si>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</si>
  <si>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</si>
  <si>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</si>
  <si>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</si>
  <si>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</si>
  <si>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</si>
  <si>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</si>
  <si>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</si>
  <si>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</si>
  <si>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</si>
  <si>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</si>
  <si>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</si>
  <si>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</si>
  <si>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</si>
  <si>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</si>
  <si>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</si>
  <si>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</si>
  <si>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</si>
  <si>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</si>
  <si>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</si>
  <si>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</si>
  <si>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</si>
  <si>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</si>
  <si>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</si>
  <si>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</si>
  <si>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</si>
  <si>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</si>
  <si>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</si>
  <si>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</si>
  <si>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</si>
  <si>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</si>
  <si>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</si>
  <si>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</si>
  <si>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</si>
  <si>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</si>
  <si>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</si>
  <si>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</si>
  <si>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</si>
  <si>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</si>
  <si>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</si>
  <si>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</si>
  <si>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</si>
  <si>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</si>
  <si>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</si>
  <si>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</si>
  <si>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</si>
  <si>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</si>
  <si>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</si>
  <si>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</si>
  <si>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</si>
  <si>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</si>
  <si>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</si>
  <si>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</si>
  <si>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</si>
  <si>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</si>
  <si>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</si>
  <si>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</si>
  <si>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</si>
  <si>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</si>
  <si>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</si>
  <si>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</si>
  <si>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</si>
  <si>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</si>
  <si>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</si>
  <si>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</si>
  <si>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</si>
  <si>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</si>
  <si>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</si>
  <si>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</si>
  <si>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</si>
  <si>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</si>
  <si>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</si>
  <si>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</si>
  <si>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</si>
  <si>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</si>
  <si>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</si>
  <si>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</si>
  <si>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</si>
  <si>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</si>
  <si>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</si>
  <si>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</si>
  <si>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</si>
  <si>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</si>
  <si>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</si>
  <si>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</si>
  <si>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</si>
  <si>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</si>
  <si>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</si>
  <si>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</si>
  <si>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</si>
  <si>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</si>
  <si>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</si>
  <si>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</si>
  <si>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</si>
  <si>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</si>
  <si>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</si>
  <si>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</si>
  <si>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</si>
  <si>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</si>
  <si>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</si>
  <si>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</si>
  <si>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</si>
  <si>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</si>
  <si>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</si>
  <si>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</si>
  <si>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</si>
  <si>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</si>
  <si>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</si>
  <si>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</si>
  <si>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</si>
  <si>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</si>
  <si>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</si>
  <si>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</si>
  <si>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</si>
  <si>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</si>
  <si>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</si>
  <si>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</si>
  <si>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</si>
  <si>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</si>
  <si>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</si>
  <si>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</si>
  <si>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</si>
  <si>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</si>
  <si>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</si>
  <si>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</si>
  <si>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</si>
  <si>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</si>
  <si>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</si>
  <si>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</si>
  <si>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</si>
  <si>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</si>
  <si>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</si>
  <si>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</si>
  <si>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</si>
  <si>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</si>
  <si>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</si>
  <si>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</si>
  <si>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</si>
  <si>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</si>
  <si>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</si>
  <si>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</si>
  <si>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</si>
  <si>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</si>
  <si>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</si>
  <si>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</si>
  <si>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</si>
  <si>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</si>
  <si>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</si>
  <si>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</si>
  <si>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</si>
  <si>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</si>
  <si>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</si>
  <si>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</si>
  <si>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</si>
  <si>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</si>
  <si>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</si>
  <si>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</si>
  <si>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</si>
  <si>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</si>
  <si>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</si>
  <si>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</si>
  <si>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</si>
  <si>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</si>
  <si>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</si>
  <si>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</si>
  <si>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</si>
  <si>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</si>
  <si>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</si>
  <si>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</si>
  <si>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</si>
  <si>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</si>
  <si>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</si>
  <si>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</si>
  <si>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</si>
  <si>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</si>
  <si>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</si>
  <si>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</si>
  <si>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</si>
  <si>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</si>
  <si>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</si>
  <si>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</si>
  <si>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</si>
  <si>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</si>
  <si>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</si>
  <si>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</si>
  <si>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</si>
  <si>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</si>
  <si>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</si>
  <si>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</si>
  <si>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</si>
  <si>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</si>
  <si>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</si>
  <si>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</si>
  <si>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</si>
  <si>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</si>
  <si>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</si>
  <si>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</si>
  <si>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</si>
  <si>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</si>
  <si>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</si>
  <si>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</si>
  <si>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</si>
  <si>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</si>
  <si>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</si>
  <si>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</si>
  <si>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</si>
  <si>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</si>
  <si>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</si>
  <si>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</si>
  <si>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</si>
  <si>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</si>
  <si>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</si>
  <si>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</si>
  <si>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</si>
  <si>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</si>
  <si>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</si>
  <si>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</si>
  <si>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</si>
  <si>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</si>
  <si>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</si>
  <si>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</si>
  <si>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</si>
  <si>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</si>
  <si>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</si>
  <si>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</si>
  <si>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</si>
  <si>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</si>
  <si>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</si>
  <si>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</si>
  <si>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</si>
  <si>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</si>
  <si>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</si>
  <si>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</si>
  <si>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</si>
  <si>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</si>
  <si>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</si>
  <si>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</si>
  <si>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</si>
  <si>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</si>
  <si>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</si>
  <si>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</si>
  <si>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</si>
  <si>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</si>
  <si>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</si>
  <si>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</si>
  <si>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</si>
  <si>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</si>
  <si>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</si>
  <si>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</si>
  <si>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</si>
  <si>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</si>
  <si>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</si>
  <si>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</si>
  <si>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</si>
  <si>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</si>
  <si>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</si>
  <si>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</si>
  <si>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</si>
  <si>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</si>
  <si>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</si>
  <si>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</si>
  <si>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</si>
  <si>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</si>
  <si>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</si>
  <si>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</si>
  <si>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</si>
  <si>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</si>
  <si>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</si>
  <si>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</si>
  <si>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</si>
  <si>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</si>
  <si>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</si>
  <si>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</si>
  <si>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</si>
  <si>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</si>
  <si>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</si>
  <si>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</si>
  <si>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</si>
  <si>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</si>
  <si>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</si>
  <si>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</si>
  <si>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</si>
  <si>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</si>
  <si>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</si>
  <si>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</si>
  <si>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</si>
  <si>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</si>
  <si>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</si>
  <si>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</si>
  <si>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</si>
  <si>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</si>
  <si>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</si>
  <si>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</si>
  <si>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</si>
  <si>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</si>
  <si>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</si>
  <si>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</si>
  <si>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</si>
  <si>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</si>
  <si>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</si>
  <si>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</si>
  <si>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</si>
  <si>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</si>
  <si>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</si>
  <si>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</si>
  <si>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</si>
  <si>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</si>
  <si>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</si>
  <si>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</si>
  <si>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</si>
  <si>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</si>
  <si>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</si>
  <si>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</si>
  <si>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</si>
  <si>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</si>
  <si>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</si>
  <si>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</si>
  <si>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</si>
  <si>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</si>
  <si>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</si>
  <si>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</si>
  <si>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</si>
  <si>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</si>
  <si>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</si>
  <si>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</si>
  <si>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</si>
  <si>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</si>
  <si>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</si>
  <si>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</si>
  <si>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</si>
  <si>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</si>
  <si>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</si>
  <si>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</si>
  <si>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</si>
  <si>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</si>
  <si>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</si>
  <si>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</si>
  <si>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</si>
  <si>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</si>
  <si>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</si>
  <si>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</si>
  <si>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</si>
  <si>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</si>
  <si>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</si>
  <si>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</si>
  <si>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</si>
  <si>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</si>
  <si>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</si>
  <si>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</si>
  <si>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</si>
  <si>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</si>
  <si>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</si>
  <si>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</si>
  <si>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</si>
  <si>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</si>
  <si>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</si>
  <si>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</si>
  <si>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</si>
  <si>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</si>
  <si>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</si>
  <si>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</si>
  <si>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</si>
  <si>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</si>
  <si>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</si>
  <si>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</si>
  <si>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</si>
  <si>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</si>
  <si>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</si>
  <si>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</si>
  <si>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</si>
  <si>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</si>
  <si>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</si>
  <si>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</si>
  <si>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</si>
  <si>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</si>
  <si>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</si>
  <si>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</si>
  <si>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</si>
  <si>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</si>
  <si>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</si>
  <si>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</si>
  <si>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</si>
  <si>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</si>
  <si>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</si>
  <si>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</si>
  <si>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</si>
  <si>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</si>
  <si>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</si>
  <si>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</si>
  <si>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</si>
  <si>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</si>
  <si>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</si>
  <si>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</si>
  <si>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</si>
  <si>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</si>
  <si>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</si>
  <si>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</si>
  <si>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</si>
  <si>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</si>
  <si>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</si>
  <si>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</si>
  <si>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</si>
  <si>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</si>
  <si>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</si>
  <si>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</si>
  <si>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</si>
  <si>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</si>
  <si>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</si>
  <si>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</si>
  <si>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</si>
  <si>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</si>
  <si>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</si>
  <si>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</si>
  <si>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</si>
  <si>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</si>
  <si>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</si>
  <si>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</si>
  <si>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</si>
  <si>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</si>
  <si>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</si>
  <si>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</si>
  <si>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</si>
  <si>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</si>
  <si>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</si>
  <si>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</si>
  <si>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</si>
  <si>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</si>
  <si>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</si>
  <si>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</si>
  <si>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</si>
  <si>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</si>
  <si>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</si>
  <si>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</si>
  <si>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</si>
  <si>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</si>
  <si>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</si>
  <si>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</si>
  <si>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</si>
  <si>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</si>
  <si>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</si>
  <si>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</si>
  <si>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</si>
  <si>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</si>
  <si>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</si>
  <si>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</si>
  <si>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</si>
  <si>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</si>
  <si>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</si>
  <si>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</si>
  <si>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</si>
  <si>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</si>
  <si>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</si>
  <si>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</si>
  <si>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</si>
  <si>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</si>
  <si>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</si>
  <si>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</si>
  <si>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</si>
  <si>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</si>
  <si>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</si>
  <si>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</si>
  <si>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</si>
  <si>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</si>
  <si>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</si>
  <si>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</si>
  <si>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</si>
  <si>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</si>
  <si>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</si>
  <si>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</si>
  <si>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</si>
  <si>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</si>
  <si>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</si>
  <si>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</si>
  <si>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</si>
  <si>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</si>
  <si>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</si>
  <si>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</si>
  <si>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</si>
  <si>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</si>
  <si>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</si>
  <si>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</si>
  <si>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</si>
  <si>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</si>
  <si>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</si>
  <si>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</si>
  <si>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</si>
  <si>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</si>
  <si>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</si>
  <si>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</si>
  <si>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</si>
  <si>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</si>
  <si>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</si>
  <si>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</si>
  <si>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</si>
  <si>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</si>
  <si>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</si>
  <si>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</si>
  <si>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</si>
  <si>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</si>
  <si>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</si>
  <si>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</si>
  <si>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</si>
  <si>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</si>
  <si>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</si>
  <si>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</si>
  <si>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</si>
  <si>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</si>
  <si>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</si>
  <si>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</si>
  <si>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</si>
  <si>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</si>
  <si>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</si>
  <si>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</si>
  <si>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</si>
  <si>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</si>
  <si>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</si>
  <si>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</si>
  <si>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</si>
  <si>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</si>
  <si>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</si>
  <si>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</si>
  <si>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</si>
  <si>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</si>
  <si>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</si>
  <si>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</si>
  <si>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</si>
  <si>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</si>
  <si>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</si>
  <si>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</si>
  <si>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</si>
  <si>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</si>
  <si>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</si>
  <si>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</si>
  <si>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</si>
  <si>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</si>
  <si>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</si>
  <si>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</si>
  <si>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</si>
  <si>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</si>
  <si>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</si>
  <si>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</si>
  <si>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</si>
  <si>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</si>
  <si>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</si>
  <si>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</si>
  <si>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</si>
  <si>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</si>
  <si>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</si>
  <si>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</si>
  <si>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</si>
  <si>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</si>
  <si>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</si>
  <si>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</si>
  <si>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</si>
  <si>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</si>
  <si>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</si>
  <si>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</si>
  <si>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</si>
  <si>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</si>
  <si>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</si>
  <si>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</si>
  <si>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</si>
  <si>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</si>
  <si>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</si>
  <si>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</si>
  <si>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</si>
  <si>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</si>
  <si>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</si>
  <si>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</si>
  <si>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</si>
  <si>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</si>
  <si>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</si>
  <si>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</si>
  <si>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</si>
  <si>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</si>
  <si>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</si>
  <si>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</si>
  <si>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</si>
  <si>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</si>
  <si>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</si>
  <si>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</si>
  <si>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</si>
  <si>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</si>
  <si>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</si>
  <si>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</si>
  <si>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</si>
  <si>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</si>
  <si>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</si>
  <si>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</si>
  <si>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</si>
  <si>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</si>
  <si>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</si>
  <si>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</si>
  <si>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</si>
  <si>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</si>
  <si>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</si>
  <si>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</si>
  <si>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</si>
  <si>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</si>
  <si>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</si>
  <si>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</si>
  <si>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</si>
  <si>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</si>
  <si>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</si>
  <si>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</si>
  <si>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</si>
  <si>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</si>
  <si>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</si>
  <si>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</si>
  <si>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</si>
  <si>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</si>
  <si>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</si>
  <si>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</si>
  <si>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</si>
  <si>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</si>
  <si>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</si>
  <si>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</si>
  <si>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</si>
  <si>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</si>
  <si>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</si>
  <si>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</si>
  <si>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</si>
  <si>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</si>
  <si>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</si>
  <si>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</si>
  <si>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</si>
  <si>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</si>
  <si>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</si>
  <si>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</si>
  <si>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</si>
  <si>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</si>
  <si>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</si>
  <si>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</si>
  <si>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</si>
  <si>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</si>
  <si>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</si>
  <si>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</si>
  <si>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</si>
  <si>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</si>
  <si>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</si>
  <si>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</si>
  <si>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</si>
  <si>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</si>
  <si>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</si>
  <si>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</si>
  <si>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</si>
  <si>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</si>
  <si>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</si>
  <si>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</si>
  <si>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</si>
  <si>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</si>
  <si>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</si>
  <si>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</si>
  <si>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</si>
  <si>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</si>
  <si>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</si>
  <si>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</si>
  <si>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</si>
  <si>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</si>
  <si>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</si>
  <si>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</si>
  <si>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</si>
  <si>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</si>
  <si>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</si>
  <si>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</si>
  <si>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</si>
  <si>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</si>
  <si>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</si>
  <si>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</si>
  <si>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</si>
  <si>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</si>
  <si>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</si>
  <si>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</si>
  <si>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</si>
  <si>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</si>
  <si>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</si>
  <si>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</si>
  <si>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</si>
  <si>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</si>
  <si>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</si>
  <si>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</si>
  <si>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</si>
  <si>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</si>
  <si>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</si>
  <si>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</si>
  <si>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</si>
  <si>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</si>
  <si>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</si>
  <si>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</si>
  <si>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</si>
  <si>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</si>
  <si>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</si>
  <si>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</si>
  <si>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</si>
  <si>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</si>
  <si>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</si>
  <si>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</si>
  <si>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</si>
  <si>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</si>
  <si>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</si>
  <si>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</si>
  <si>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</si>
  <si>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</si>
  <si>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</si>
  <si>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</si>
  <si>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</si>
  <si>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</si>
  <si>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</si>
  <si>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</si>
  <si>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</si>
  <si>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</si>
  <si>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</si>
  <si>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</si>
  <si>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</si>
  <si>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</si>
  <si>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</si>
  <si>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</si>
  <si>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</si>
  <si>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</si>
  <si>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</si>
  <si>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</si>
  <si>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</si>
  <si>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</si>
  <si>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</si>
  <si>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</si>
  <si>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</si>
  <si>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</si>
  <si>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</si>
  <si>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</si>
  <si>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</si>
  <si>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</si>
  <si>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</si>
  <si>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</si>
  <si>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</si>
  <si>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</si>
  <si>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</si>
  <si>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</si>
  <si>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</si>
  <si>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</si>
  <si>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</si>
  <si>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</si>
  <si>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</si>
  <si>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</si>
  <si>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</si>
  <si>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</si>
  <si>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</si>
  <si>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</si>
  <si>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</si>
  <si>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</si>
  <si>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</si>
  <si>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</si>
  <si>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</si>
  <si>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</si>
  <si>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</si>
  <si>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</si>
  <si>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</si>
  <si>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</si>
  <si>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</si>
  <si>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</si>
  <si>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</si>
  <si>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</si>
  <si>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</si>
  <si>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</si>
  <si>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</si>
  <si>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</si>
  <si>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</si>
  <si>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</si>
  <si>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</si>
  <si>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</si>
  <si>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</si>
  <si>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</si>
  <si>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</si>
  <si>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</si>
  <si>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</si>
  <si>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</si>
  <si>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</si>
  <si>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</si>
  <si>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</si>
  <si>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</si>
  <si>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</si>
  <si>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</si>
  <si>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</si>
  <si>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</si>
  <si>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</si>
  <si>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</si>
  <si>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</si>
  <si>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</si>
  <si>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</si>
  <si>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</si>
  <si>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</si>
  <si>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</si>
  <si>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</si>
  <si>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</si>
  <si>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</si>
  <si>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</si>
  <si>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</si>
  <si>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</si>
  <si>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</si>
  <si>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</si>
  <si>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</si>
  <si>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</si>
  <si>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</si>
  <si>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</si>
  <si>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</si>
  <si>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</si>
  <si>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</si>
  <si>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</si>
  <si>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</si>
  <si>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</si>
  <si>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</si>
  <si>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</si>
  <si>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</si>
  <si>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</si>
  <si>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</si>
  <si>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</si>
  <si>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</si>
  <si>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</si>
  <si>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</si>
  <si>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</si>
  <si>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</si>
  <si>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</si>
  <si>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</si>
  <si>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</si>
  <si>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</si>
  <si>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</si>
  <si>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</si>
  <si>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</si>
  <si>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</si>
  <si>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</si>
  <si>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</si>
  <si>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</si>
  <si>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</si>
  <si>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</si>
  <si>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</si>
  <si>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</si>
  <si>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</si>
  <si>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</si>
  <si>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</si>
  <si>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</si>
  <si>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</si>
  <si>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</si>
  <si>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</si>
  <si>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</si>
  <si>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</si>
  <si>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</si>
  <si>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</si>
  <si>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</si>
  <si>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</si>
  <si>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</si>
  <si>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</si>
  <si>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</si>
  <si>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</si>
  <si>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</si>
  <si>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</si>
  <si>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</si>
  <si>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</si>
  <si>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</si>
  <si>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</si>
  <si>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</si>
  <si>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</si>
  <si>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</si>
  <si>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</si>
  <si>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</si>
  <si>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</si>
  <si>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</si>
  <si>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</si>
  <si>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</si>
  <si>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</si>
  <si>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</si>
  <si>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</si>
  <si>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</si>
  <si>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</si>
  <si>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</si>
  <si>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</si>
  <si>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</si>
  <si>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</si>
  <si>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</si>
  <si>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</si>
  <si>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</si>
  <si>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</si>
  <si>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</si>
  <si>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</si>
  <si>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</si>
  <si>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</si>
  <si>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</si>
  <si>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</si>
  <si>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</si>
  <si>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</si>
  <si>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</si>
  <si>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</si>
  <si>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</si>
  <si>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</si>
  <si>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</si>
  <si>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</si>
  <si>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</si>
  <si>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</si>
  <si>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</si>
  <si>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</si>
  <si>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</si>
  <si>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</si>
  <si>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</si>
  <si>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</si>
  <si>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</si>
  <si>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</si>
  <si>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</si>
  <si>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</si>
  <si>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</si>
  <si>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</si>
  <si>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</si>
  <si>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</si>
  <si>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</si>
  <si>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</si>
  <si>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</si>
  <si>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</si>
  <si>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</si>
  <si>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</si>
  <si>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</si>
  <si>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</si>
  <si>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</si>
  <si>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</si>
  <si>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</si>
  <si>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</si>
  <si>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</si>
  <si>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</si>
  <si>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</si>
  <si>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</si>
  <si>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</si>
  <si>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</si>
  <si>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</si>
  <si>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</si>
  <si>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</si>
  <si>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</si>
  <si>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</si>
  <si>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</si>
  <si>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</si>
  <si>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</si>
  <si>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</si>
  <si>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</si>
  <si>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</si>
  <si>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</si>
  <si>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</si>
  <si>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</si>
  <si>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</si>
  <si>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</si>
  <si>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</si>
  <si>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</si>
  <si>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</si>
  <si>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</si>
  <si>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</si>
  <si>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</si>
  <si>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</si>
  <si>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</si>
  <si>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</si>
  <si>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</si>
  <si>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</si>
  <si>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</si>
  <si>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</si>
  <si>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</si>
  <si>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</si>
  <si>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</si>
  <si>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</si>
  <si>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</si>
  <si>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</si>
  <si>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</si>
  <si>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</si>
  <si>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</si>
  <si>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</si>
  <si>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</si>
  <si>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</si>
  <si>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</si>
  <si>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</si>
  <si>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</si>
  <si>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</si>
  <si>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</si>
  <si>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</si>
  <si>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</si>
  <si>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</si>
  <si>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</si>
  <si>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</si>
  <si>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</si>
  <si>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</si>
  <si>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</si>
  <si>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</si>
  <si>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</si>
  <si>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</si>
  <si>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</si>
  <si>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</si>
  <si>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</si>
  <si>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</si>
  <si>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</si>
  <si>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</si>
  <si>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</si>
  <si>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</si>
  <si>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</si>
  <si>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</si>
  <si>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</si>
  <si>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</si>
  <si>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</si>
  <si>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</si>
  <si>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</si>
  <si>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</si>
  <si>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</si>
  <si>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</si>
  <si>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</si>
  <si>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</si>
  <si>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</si>
  <si>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</si>
  <si>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</si>
  <si>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</si>
  <si>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</si>
  <si>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</si>
  <si>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</si>
  <si>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</si>
  <si>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</si>
  <si>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</si>
  <si>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</si>
  <si>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</si>
  <si>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</si>
  <si>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</si>
  <si>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</si>
  <si>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</si>
  <si>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</si>
  <si>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</si>
  <si>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</si>
  <si>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</si>
  <si>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</si>
  <si>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</si>
  <si>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</si>
  <si>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</si>
  <si>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</si>
  <si>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</si>
  <si>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</si>
  <si>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</si>
  <si>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</si>
  <si>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</si>
  <si>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</si>
  <si>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</si>
  <si>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</si>
  <si>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</si>
  <si>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</si>
  <si>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</si>
  <si>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</si>
  <si>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</si>
  <si>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</si>
  <si>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</si>
  <si>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</si>
  <si>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</si>
  <si>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</si>
  <si>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</si>
  <si>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</si>
  <si>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</si>
  <si>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</si>
  <si>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</si>
  <si>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</si>
  <si>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</si>
  <si>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</si>
  <si>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</si>
  <si>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</si>
  <si>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</si>
  <si>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</si>
  <si>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</si>
  <si>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</si>
  <si>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</si>
  <si>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</si>
  <si>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</si>
  <si>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</si>
  <si>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</si>
  <si>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</si>
  <si>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</si>
  <si>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</si>
  <si>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</si>
  <si>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</si>
  <si>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</si>
  <si>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</si>
  <si>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</si>
  <si>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</si>
  <si>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</si>
  <si>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</si>
  <si>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</si>
  <si>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</si>
  <si>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</si>
  <si>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</si>
  <si>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</si>
  <si>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</si>
  <si>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</si>
  <si>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</si>
  <si>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</si>
  <si>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</si>
  <si>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</si>
  <si>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</si>
  <si>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</si>
  <si>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</si>
  <si>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</si>
  <si>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</si>
  <si>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</si>
  <si>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</si>
  <si>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</si>
  <si>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</si>
  <si>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</si>
  <si>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</si>
  <si>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</si>
  <si>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</si>
  <si>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</si>
  <si>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</si>
  <si>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</si>
  <si>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</si>
  <si>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</si>
  <si>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</si>
  <si>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</si>
  <si>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</si>
  <si>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</si>
  <si>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</si>
  <si>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</si>
  <si>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</si>
  <si>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</si>
  <si>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</si>
  <si>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</si>
  <si>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</si>
  <si>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</si>
  <si>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</si>
  <si>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</si>
  <si>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</si>
  <si>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</si>
  <si>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</si>
  <si>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</si>
  <si>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</si>
  <si>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</si>
  <si>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</si>
  <si>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</si>
  <si>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</si>
  <si>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</si>
  <si>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</si>
  <si>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</si>
  <si>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</si>
  <si>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</si>
  <si>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</si>
  <si>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</si>
  <si>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</si>
  <si>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</si>
  <si>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</si>
  <si>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</si>
  <si>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</si>
  <si>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</si>
  <si>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</si>
  <si>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</si>
  <si>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</si>
  <si>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</si>
  <si>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</si>
  <si>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</si>
  <si>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</si>
  <si>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</si>
  <si>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</si>
  <si>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</si>
  <si>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</si>
  <si>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</si>
  <si>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</si>
  <si>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</si>
  <si>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</si>
  <si>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</si>
  <si>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</si>
  <si>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</si>
  <si>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</si>
  <si>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</si>
  <si>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</si>
  <si>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</si>
  <si>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</si>
  <si>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</si>
  <si>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</si>
  <si>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</si>
  <si>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</si>
  <si>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</si>
  <si>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</si>
  <si>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</si>
  <si>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</si>
  <si>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</si>
  <si>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</si>
  <si>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</si>
  <si>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</si>
  <si>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</si>
  <si>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</si>
  <si>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</si>
  <si>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</si>
  <si>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</si>
  <si>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</si>
  <si>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</si>
  <si>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</si>
  <si>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</si>
  <si>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</si>
  <si>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</si>
  <si>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</si>
  <si>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</si>
  <si>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</si>
  <si>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</si>
  <si>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</si>
  <si>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</si>
  <si>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</si>
  <si>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</si>
  <si>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</si>
  <si>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</si>
  <si>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</si>
  <si>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</si>
  <si>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</si>
  <si>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</si>
  <si>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</si>
  <si>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</si>
  <si>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</si>
  <si>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</si>
  <si>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</si>
  <si>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</si>
  <si>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</si>
  <si>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</si>
  <si>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</si>
  <si>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</si>
  <si>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</si>
  <si>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</si>
  <si>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</si>
  <si>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</si>
  <si>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</si>
  <si>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</si>
  <si>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</si>
  <si>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</si>
  <si>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</si>
  <si>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</si>
  <si>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</si>
  <si>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</si>
  <si>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</si>
  <si>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</si>
  <si>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</si>
  <si>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</si>
  <si>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</si>
  <si>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</si>
  <si>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</si>
  <si>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</si>
  <si>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</si>
  <si>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</si>
  <si>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</si>
  <si>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</si>
  <si>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</si>
  <si>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</si>
  <si>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</si>
  <si>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</si>
  <si>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</si>
  <si>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</si>
  <si>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</si>
  <si>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</si>
  <si>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</si>
  <si>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</si>
  <si>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</si>
  <si>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</si>
  <si>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</si>
  <si>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</si>
  <si>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</si>
  <si>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</si>
  <si>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</si>
  <si>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</si>
  <si>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</si>
  <si>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</si>
  <si>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</si>
  <si>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</si>
  <si>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</si>
  <si>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</si>
  <si>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</si>
  <si>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</si>
  <si>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</si>
  <si>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</si>
  <si>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</si>
  <si>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</si>
  <si>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</si>
  <si>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</si>
  <si>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</si>
  <si>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</si>
  <si>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</si>
  <si>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</si>
  <si>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</si>
  <si>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</si>
  <si>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</si>
  <si>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</si>
  <si>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</si>
  <si>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</si>
  <si>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</si>
  <si>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</si>
  <si>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</si>
  <si>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</si>
  <si>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</si>
  <si>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</si>
  <si>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</si>
  <si>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</si>
  <si>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</si>
  <si>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</si>
  <si>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</si>
  <si>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</si>
  <si>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</si>
  <si>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</si>
  <si>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</si>
  <si>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</si>
  <si>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</si>
  <si>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</si>
  <si>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</si>
  <si>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</si>
  <si>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</si>
  <si>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</si>
  <si>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</si>
  <si>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</si>
  <si>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</si>
  <si>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</si>
  <si>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</si>
  <si>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</si>
  <si>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</si>
  <si>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</si>
  <si>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</si>
  <si>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</si>
  <si>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</si>
  <si>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</si>
  <si>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</si>
  <si>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</si>
  <si>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</si>
  <si>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</si>
  <si>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</si>
  <si>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</si>
  <si>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</si>
  <si>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</si>
  <si>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</si>
  <si>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</si>
  <si>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</si>
  <si>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</si>
  <si>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</si>
  <si>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</si>
  <si>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</si>
  <si>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</si>
  <si>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</si>
  <si>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</si>
  <si>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</si>
  <si>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</si>
  <si>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</si>
  <si>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</si>
  <si>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</si>
  <si>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</si>
  <si>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</si>
  <si>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</si>
  <si>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</si>
  <si>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</si>
  <si>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</si>
  <si>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</si>
  <si>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</si>
  <si>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</si>
  <si>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</si>
  <si>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</si>
  <si>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</si>
  <si>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</si>
  <si>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</si>
  <si>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</si>
  <si>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</si>
  <si>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</si>
  <si>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</si>
  <si>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</si>
  <si>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</si>
  <si>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</si>
  <si>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</si>
  <si>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</si>
  <si>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</si>
  <si>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</si>
  <si>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</si>
  <si>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</si>
  <si>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</si>
  <si>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</si>
  <si>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</si>
  <si>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</si>
  <si>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</si>
  <si>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</si>
  <si>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</si>
  <si>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</si>
  <si>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</si>
  <si>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</si>
  <si>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</si>
  <si>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</si>
  <si>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</si>
  <si>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</si>
  <si>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</si>
  <si>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</si>
  <si>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</si>
  <si>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</si>
  <si>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</si>
  <si>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</si>
  <si>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</si>
  <si>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</si>
  <si>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</si>
  <si>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</si>
  <si>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</si>
  <si>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</si>
  <si>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</si>
  <si>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</si>
  <si>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</si>
  <si>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</si>
  <si>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</si>
  <si>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</si>
  <si>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</si>
  <si>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</si>
  <si>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</si>
  <si>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</si>
  <si>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</si>
  <si>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</si>
  <si>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</si>
  <si>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</si>
  <si>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</si>
  <si>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</si>
  <si>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</si>
  <si>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</si>
  <si>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</si>
  <si>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</si>
  <si>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</si>
  <si>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</si>
  <si>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</si>
  <si>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</si>
  <si>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</si>
  <si>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</si>
  <si>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</si>
  <si>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</si>
  <si>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</si>
  <si>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</si>
  <si>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</si>
  <si>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</si>
  <si>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</si>
  <si>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</si>
  <si>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</si>
  <si>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</si>
  <si>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</si>
  <si>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</si>
  <si>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</si>
  <si>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</si>
  <si>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</si>
  <si>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</si>
  <si>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</si>
  <si>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</si>
  <si>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</si>
  <si>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</si>
  <si>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</si>
  <si>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</si>
  <si>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</si>
  <si>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</si>
  <si>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</si>
  <si>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</si>
  <si>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</si>
  <si>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</si>
  <si>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</si>
  <si>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</si>
  <si>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</si>
  <si>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</si>
  <si>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</si>
  <si>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</si>
  <si>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</si>
  <si>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</si>
  <si>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</si>
  <si>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</si>
  <si>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</si>
  <si>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</si>
  <si>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</si>
  <si>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</si>
  <si>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</si>
  <si>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</si>
  <si>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</si>
  <si>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</si>
  <si>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</si>
  <si>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</si>
  <si>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</si>
  <si>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</si>
  <si>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</si>
  <si>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</si>
  <si>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</si>
  <si>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</si>
  <si>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</si>
  <si>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</si>
  <si>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</si>
  <si>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</si>
  <si>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</si>
  <si>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</si>
  <si>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</si>
  <si>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</si>
  <si>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</si>
  <si>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</si>
  <si>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</si>
  <si>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</si>
  <si>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</si>
  <si>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</si>
  <si>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</si>
  <si>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</si>
  <si>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</si>
  <si>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</si>
  <si>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</si>
  <si>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</si>
  <si>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</si>
  <si>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</si>
  <si>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</si>
  <si>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</si>
  <si>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</si>
  <si>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</si>
  <si>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</si>
  <si>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</si>
  <si>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</si>
  <si>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</si>
  <si>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</si>
  <si>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</si>
  <si>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</si>
  <si>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</si>
  <si>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</si>
  <si>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</si>
  <si>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</si>
  <si>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</si>
  <si>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</si>
  <si>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</si>
  <si>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</si>
  <si>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</si>
  <si>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</si>
  <si>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</si>
  <si>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</si>
  <si>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</si>
  <si>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</si>
  <si>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</si>
  <si>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</si>
  <si>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</si>
  <si>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</si>
  <si>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</si>
  <si>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</si>
  <si>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</si>
  <si>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</si>
  <si>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</si>
  <si>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</si>
  <si>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</si>
  <si>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</si>
  <si>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</si>
  <si>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</si>
  <si>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</si>
  <si>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</si>
  <si>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</si>
  <si>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</si>
  <si>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</si>
  <si>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</si>
  <si>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</si>
  <si>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</si>
  <si>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</si>
  <si>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</si>
  <si>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</si>
  <si>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</si>
  <si>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</si>
  <si>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</si>
  <si>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</si>
  <si>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</si>
  <si>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</si>
  <si>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</si>
  <si>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</si>
  <si>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</si>
  <si>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</si>
  <si>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</si>
  <si>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</si>
  <si>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</si>
  <si>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</si>
  <si>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</si>
  <si>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</si>
  <si>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</si>
  <si>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</si>
  <si>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</si>
  <si>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</si>
  <si>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</si>
  <si>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</si>
  <si>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</si>
  <si>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</si>
  <si>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</si>
  <si>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</si>
  <si>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</si>
  <si>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</si>
  <si>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</si>
  <si>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</si>
  <si>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</si>
  <si>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</si>
  <si>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</si>
  <si>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</si>
  <si>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</si>
  <si>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</si>
  <si>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</si>
  <si>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</si>
  <si>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</si>
  <si>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</si>
  <si>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</si>
  <si>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</si>
  <si>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</si>
  <si>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</si>
  <si>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</si>
  <si>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</si>
  <si>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</si>
  <si>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</si>
  <si>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</si>
  <si>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</si>
  <si>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</si>
  <si>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</si>
  <si>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</si>
  <si>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</si>
  <si>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</si>
  <si>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</si>
  <si>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</si>
  <si>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</si>
  <si>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</si>
  <si>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</si>
  <si>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</si>
  <si>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</si>
  <si>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</si>
  <si>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</si>
  <si>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</si>
  <si>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</si>
  <si>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</si>
  <si>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</si>
  <si>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</si>
  <si>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</si>
  <si>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</si>
  <si>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</si>
  <si>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</si>
  <si>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</si>
  <si>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</si>
  <si>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</si>
  <si>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</si>
  <si>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</si>
  <si>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</si>
  <si>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</si>
  <si>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</si>
  <si>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</si>
  <si>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</si>
  <si>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</si>
  <si>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</si>
  <si>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</si>
  <si>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</si>
  <si>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</si>
  <si>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</si>
  <si>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</si>
  <si>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</si>
  <si>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</si>
  <si>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</si>
  <si>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</si>
  <si>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</si>
  <si>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</si>
  <si>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</si>
  <si>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</si>
  <si>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</si>
  <si>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</si>
  <si>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</si>
  <si>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</si>
  <si>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</si>
  <si>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</si>
  <si>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</si>
  <si>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</si>
  <si>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</si>
  <si>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</si>
  <si>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</si>
  <si>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</si>
  <si>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</si>
  <si>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</si>
  <si>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</si>
  <si>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</si>
  <si>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</si>
  <si>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</si>
  <si>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</si>
  <si>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</si>
  <si>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</si>
  <si>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</si>
  <si>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</si>
  <si>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</si>
  <si>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</si>
  <si>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</si>
  <si>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</si>
  <si>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</si>
  <si>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</si>
  <si>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</si>
  <si>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</si>
  <si>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</si>
  <si>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</si>
  <si>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</si>
  <si>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</si>
  <si>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</si>
  <si>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</si>
  <si>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</si>
  <si>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</si>
  <si>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</si>
  <si>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</si>
  <si>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</si>
  <si>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</si>
  <si>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</si>
  <si>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</si>
  <si>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</si>
  <si>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</si>
  <si>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</si>
  <si>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</si>
  <si>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</si>
  <si>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</si>
  <si>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</si>
  <si>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</si>
  <si>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</si>
  <si>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</si>
  <si>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</si>
  <si>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</si>
  <si>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</si>
  <si>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</si>
  <si>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</si>
  <si>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</si>
  <si>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</si>
  <si>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</si>
  <si>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</si>
  <si>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</si>
  <si>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</si>
  <si>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</si>
  <si>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</si>
  <si>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</si>
  <si>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</si>
  <si>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</si>
  <si>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</si>
  <si>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</si>
  <si>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</si>
  <si>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</si>
  <si>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</si>
  <si>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</si>
  <si>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</si>
  <si>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</si>
  <si>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</si>
  <si>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</si>
  <si>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</si>
  <si>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</si>
  <si>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</si>
  <si>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</si>
  <si>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</si>
  <si>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</si>
  <si>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</si>
  <si>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</si>
  <si>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</si>
  <si>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</si>
  <si>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</si>
  <si>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</si>
  <si>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</si>
  <si>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</si>
  <si>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</si>
  <si>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</si>
  <si>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</si>
  <si>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</si>
  <si>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</si>
  <si>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</si>
  <si>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</si>
  <si>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</si>
  <si>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</si>
  <si>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</si>
  <si>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</si>
  <si>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</si>
  <si>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</si>
  <si>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</si>
  <si>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</si>
  <si>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</si>
  <si>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</si>
  <si>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</si>
  <si>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</si>
  <si>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</si>
  <si>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</si>
  <si>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</si>
  <si>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</si>
  <si>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</si>
  <si>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</si>
  <si>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</si>
  <si>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</si>
  <si>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</si>
  <si>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</si>
  <si>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</si>
  <si>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</si>
  <si>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</si>
  <si>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</si>
  <si>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</si>
  <si>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</si>
  <si>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</si>
  <si>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</si>
  <si>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</si>
  <si>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</si>
  <si>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</si>
  <si>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</si>
  <si>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</si>
  <si>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</si>
  <si>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</si>
  <si>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</si>
  <si>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</si>
  <si>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</si>
  <si>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</si>
  <si>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</si>
  <si>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</si>
  <si>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</si>
  <si>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</si>
  <si>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</si>
  <si>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</si>
  <si>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</si>
  <si>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</si>
  <si>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</si>
  <si>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</si>
  <si>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</si>
  <si>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</si>
  <si>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</si>
  <si>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</si>
  <si>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</si>
  <si>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</si>
  <si>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</si>
  <si>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</si>
  <si>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</si>
  <si>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</si>
  <si>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</si>
  <si>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</si>
  <si>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</si>
  <si>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</si>
  <si>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</si>
  <si>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</si>
  <si>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</si>
  <si>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</si>
  <si>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</si>
  <si>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</si>
  <si>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</si>
  <si>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</si>
  <si>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</si>
  <si>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</si>
  <si>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</si>
  <si>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</si>
  <si>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</si>
  <si>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</si>
  <si>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</si>
  <si>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</si>
  <si>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</si>
  <si>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</si>
  <si>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</si>
  <si>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</si>
  <si>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</si>
  <si>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</si>
  <si>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</si>
  <si>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</si>
  <si>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</si>
  <si>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</si>
  <si>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</si>
  <si>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</si>
  <si>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</si>
  <si>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</si>
  <si>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</si>
  <si>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</si>
  <si>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</si>
  <si>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</si>
  <si>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</si>
  <si>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</si>
  <si>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</si>
  <si>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</si>
  <si>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</si>
  <si>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</si>
  <si>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</si>
  <si>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</si>
  <si>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</si>
  <si>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</si>
  <si>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</si>
  <si>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</si>
  <si>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</si>
  <si>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</si>
  <si>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</si>
  <si>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</si>
  <si>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</si>
  <si>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</si>
  <si>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</si>
  <si>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</si>
  <si>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</si>
  <si>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</si>
  <si>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</si>
  <si>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</si>
  <si>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</si>
  <si>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</si>
  <si>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</si>
  <si>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</si>
  <si>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</si>
  <si>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</si>
  <si>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</si>
  <si>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</si>
  <si>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</si>
  <si>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</si>
  <si>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</si>
  <si>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</si>
  <si>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</si>
  <si>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</si>
  <si>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</si>
  <si>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</si>
  <si>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</si>
  <si>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</si>
  <si>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</si>
  <si>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</si>
  <si>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</si>
  <si>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</si>
  <si>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</si>
  <si>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</si>
  <si>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</si>
  <si>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</si>
  <si>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</si>
  <si>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</si>
  <si>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</si>
  <si>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</si>
  <si>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</si>
  <si>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</si>
  <si>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</si>
  <si>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</si>
  <si>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</si>
  <si>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</si>
  <si>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</si>
  <si>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</si>
  <si>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</si>
  <si>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</si>
  <si>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</si>
  <si>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</si>
  <si>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</si>
  <si>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</si>
  <si>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</si>
  <si>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</si>
  <si>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</si>
  <si>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</si>
  <si>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 xml:space="preserve"> </t>
  </si>
  <si>
    <t>2011</t>
  </si>
  <si>
    <t>2012</t>
  </si>
  <si>
    <t>2013</t>
  </si>
  <si>
    <t>2014</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</si>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</sst>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quot;K&quot;"/>
    <numFmt numFmtId="174" formatCode="_([$$-409]* #,##0.000_);_([$$-409]* \(#,##0.000\);_([$$-409]* &quot;-&quot;??_);_(@_)"/>
    <numFmt numFmtId="181"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Lato Black"/>
      <family val="2"/>
    </font>
  </fonts>
  <fills count="2">
    <fill>
      <patternFill patternType="none"/>
    </fill>
    <fill>
      <patternFill patternType="gray125"/>
    </fill>
  </fills>
  <borders count="9">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0">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6" xfId="0" applyBorder="1" applyAlignment="1">
      <alignment horizontal="left"/>
    </xf>
    <xf numFmtId="165" fontId="0" fillId="0" borderId="1" xfId="0" applyNumberFormat="1" applyBorder="1"/>
    <xf numFmtId="165" fontId="0" fillId="0" borderId="7" xfId="0" applyNumberFormat="1" applyBorder="1"/>
    <xf numFmtId="165" fontId="0" fillId="0" borderId="6" xfId="0" applyNumberFormat="1" applyBorder="1"/>
    <xf numFmtId="165" fontId="0" fillId="0" borderId="8" xfId="0" applyNumberFormat="1" applyBorder="1"/>
    <xf numFmtId="0" fontId="0" fillId="0" borderId="2" xfId="0" applyBorder="1" applyAlignment="1">
      <alignment horizontal="left"/>
    </xf>
    <xf numFmtId="0" fontId="1" fillId="0" borderId="0" xfId="0" applyFont="1"/>
    <xf numFmtId="165" fontId="0" fillId="0" borderId="0" xfId="0" applyNumberFormat="1"/>
    <xf numFmtId="10" fontId="0" fillId="0" borderId="3" xfId="0" applyNumberFormat="1" applyBorder="1"/>
    <xf numFmtId="10" fontId="0" fillId="0" borderId="4" xfId="0" applyNumberFormat="1" applyBorder="1"/>
    <xf numFmtId="10" fontId="0" fillId="0" borderId="5"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3" xfId="0" applyNumberFormat="1" applyBorder="1"/>
    <xf numFmtId="0" fontId="0" fillId="0" borderId="4" xfId="0" applyNumberFormat="1" applyBorder="1"/>
    <xf numFmtId="0" fontId="0" fillId="0" borderId="5" xfId="0" applyNumberFormat="1" applyBorder="1"/>
    <xf numFmtId="44" fontId="0" fillId="0" borderId="0" xfId="1" applyNumberFormat="1" applyFont="1"/>
    <xf numFmtId="174" fontId="0" fillId="0" borderId="0" xfId="1" applyNumberFormat="1" applyFont="1"/>
    <xf numFmtId="181" fontId="0" fillId="0" borderId="0" xfId="0" applyNumberFormat="1"/>
    <xf numFmtId="10" fontId="0" fillId="0" borderId="0" xfId="2" applyNumberFormat="1" applyFont="1"/>
    <xf numFmtId="164" fontId="6" fillId="0" borderId="0" xfId="0" applyNumberFormat="1" applyFont="1" applyAlignment="1">
      <alignment horizontal="center"/>
    </xf>
  </cellXfs>
  <cellStyles count="3">
    <cellStyle name="Currency" xfId="1" builtinId="4"/>
    <cellStyle name="Normal" xfId="0" builtinId="0"/>
    <cellStyle name="Percent" xfId="2" builtinId="5"/>
  </cellStyles>
  <dxfs count="125">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ont>
        <color theme="0"/>
      </font>
      <fill>
        <patternFill>
          <bgColor theme="1"/>
        </patternFill>
      </fill>
      <border diagonalUp="0" diagonalDown="0">
        <left/>
        <right/>
        <top/>
        <bottom/>
        <vertical/>
        <horizontal/>
      </border>
    </dxf>
    <dxf>
      <font>
        <color theme="0"/>
      </font>
      <fill>
        <patternFill>
          <bgColor theme="1" tint="0.14996795556505021"/>
        </patternFill>
      </fill>
      <border diagonalUp="0" diagonalDown="0">
        <left/>
        <right/>
        <top/>
        <bottom/>
        <vertical/>
        <horizontal/>
      </border>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defaultTableStyle="TableStyleMedium2" defaultPivotStyle="PivotStyleLight16">
    <tableStyle name="AB" pivot="0" table="0" count="10" xr9:uid="{B054922B-4485-4D44-96F0-AA791DB2C119}">
      <tableStyleElement type="wholeTable" dxfId="111"/>
      <tableStyleElement type="headerRow" dxfId="110"/>
    </tableStyle>
    <tableStyle name="Data-style" pivot="0" count="3" xr9:uid="{00000000-0011-0000-FFFF-FFFF00000000}">
      <tableStyleElement type="headerRow" dxfId="124"/>
      <tableStyleElement type="firstRowStripe" dxfId="123"/>
      <tableStyleElement type="secondRowStripe" dxfId="122"/>
    </tableStyle>
  </tableStyles>
  <colors>
    <mruColors>
      <color rgb="FFF3E5D7"/>
    </mruColors>
  </colors>
  <extLst>
    <ext xmlns:x14="http://schemas.microsoft.com/office/spreadsheetml/2009/9/main" uri="{46F421CA-312F-682f-3DD2-61675219B42D}">
      <x14:dxfs count="8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tint="0.34998626667073579"/>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1" tint="0.34998626667073579"/>
              <bgColor theme="1"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tint="0.34998626667073579"/>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1" tint="0.34998626667073579"/>
              <bgColor theme="1"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tint="0.34998626667073579"/>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1" tint="0.34998626667073579"/>
              <bgColor theme="1"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tint="0.34998626667073579"/>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0" tint="-0.499984740745262"/>
              <bgColor theme="1"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tint="0.34998626667073579"/>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499984740745262"/>
              <bgColor theme="1" tint="4.9989318521683403E-2"/>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tint="0.34998626667073579"/>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499984740745262"/>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499984740745262"/>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499984740745262"/>
              <bgColor theme="0" tint="-4.9989318521683403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'Combo chart'!$C$3</c:f>
              <c:strCache>
                <c:ptCount val="1"/>
                <c:pt idx="0">
                  <c:v>Sum of Profit</c:v>
                </c:pt>
              </c:strCache>
            </c:strRef>
          </c:tx>
          <c:spPr>
            <a:solidFill>
              <a:schemeClr val="accent2"/>
            </a:solidFill>
            <a:ln>
              <a:noFill/>
            </a:ln>
            <a:effectLst/>
          </c:spP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-393.57349999999997</c:v>
                </c:pt>
                <c:pt idx="1">
                  <c:v>21.528400000000008</c:v>
                </c:pt>
                <c:pt idx="2">
                  <c:v>-761.70379999999977</c:v>
                </c:pt>
                <c:pt idx="3">
                  <c:v>-1675.3040000000008</c:v>
                </c:pt>
                <c:pt idx="4">
                  <c:v>-35.054000000000087</c:v>
                </c:pt>
                <c:pt idx="5">
                  <c:v>-249.55479999999989</c:v>
                </c:pt>
                <c:pt idx="6">
                  <c:v>485.12360000000001</c:v>
                </c:pt>
                <c:pt idx="7">
                  <c:v>505.51470000000006</c:v>
                </c:pt>
                <c:pt idx="8">
                  <c:v>547.7615999999997</c:v>
                </c:pt>
                <c:pt idx="9">
                  <c:v>602.81359999999984</c:v>
                </c:pt>
                <c:pt idx="10">
                  <c:v>272.41159999999996</c:v>
                </c:pt>
                <c:pt idx="11">
                  <c:v>5919.846700000001</c:v>
                </c:pt>
              </c:numCache>
            </c:numRef>
          </c:val>
          <c:extLst>
            <c:ext xmlns:c16="http://schemas.microsoft.com/office/drawing/2014/chart" uri="{C3380CC4-5D6E-409C-BE32-E72D297353CC}">
              <c16:uniqueId val="{00000001-00B0-4E03-9871-69EF2C030E2D}"/>
            </c:ext>
          </c:extLst>
        </c:ser>
        <c:dLbls>
          <c:showLegendKey val="0"/>
          <c:showVal val="0"/>
          <c:showCatName val="0"/>
          <c:showSerName val="0"/>
          <c:showPercent val="0"/>
          <c:showBubbleSize val="0"/>
        </c:dLbls>
        <c:axId val="1881399071"/>
        <c:axId val="188139571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2132.3440000000001</c:v>
                </c:pt>
                <c:pt idx="1">
                  <c:v>73.012</c:v>
                </c:pt>
                <c:pt idx="2">
                  <c:v>8806.2390000000014</c:v>
                </c:pt>
                <c:pt idx="3">
                  <c:v>1978.1279999999997</c:v>
                </c:pt>
                <c:pt idx="4">
                  <c:v>4781.2880000000005</c:v>
                </c:pt>
                <c:pt idx="5">
                  <c:v>2469.3960000000006</c:v>
                </c:pt>
                <c:pt idx="6">
                  <c:v>4239.2160000000003</c:v>
                </c:pt>
                <c:pt idx="7">
                  <c:v>4832.8107999999993</c:v>
                </c:pt>
                <c:pt idx="8">
                  <c:v>11711.2256</c:v>
                </c:pt>
                <c:pt idx="9">
                  <c:v>3057.6259999999997</c:v>
                </c:pt>
                <c:pt idx="10">
                  <c:v>6991.2307999999994</c:v>
                </c:pt>
                <c:pt idx="11">
                  <c:v>15634.517</c:v>
                </c:pt>
              </c:numCache>
            </c:numRef>
          </c:val>
          <c:extLst>
            <c:ext xmlns:c16="http://schemas.microsoft.com/office/drawing/2014/chart" uri="{C3380CC4-5D6E-409C-BE32-E72D297353CC}">
              <c16:uniqueId val="{00000000-00B0-4E03-9871-69EF2C030E2D}"/>
            </c:ext>
          </c:extLst>
        </c:ser>
        <c:dLbls>
          <c:showLegendKey val="0"/>
          <c:showVal val="0"/>
          <c:showCatName val="0"/>
          <c:showSerName val="0"/>
          <c:showPercent val="0"/>
          <c:showBubbleSize val="0"/>
        </c:dLbls>
        <c:gapWidth val="219"/>
        <c:overlap val="-27"/>
        <c:axId val="1881400031"/>
        <c:axId val="1881400991"/>
      </c:barChart>
      <c:catAx>
        <c:axId val="188140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00991"/>
        <c:crosses val="autoZero"/>
        <c:auto val="1"/>
        <c:lblAlgn val="ctr"/>
        <c:lblOffset val="100"/>
        <c:noMultiLvlLbl val="0"/>
      </c:catAx>
      <c:valAx>
        <c:axId val="1881400991"/>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00031"/>
        <c:crosses val="autoZero"/>
        <c:crossBetween val="between"/>
      </c:valAx>
      <c:valAx>
        <c:axId val="1881395711"/>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399071"/>
        <c:crosses val="max"/>
        <c:crossBetween val="between"/>
      </c:valAx>
      <c:catAx>
        <c:axId val="1881399071"/>
        <c:scaling>
          <c:orientation val="minMax"/>
        </c:scaling>
        <c:delete val="1"/>
        <c:axPos val="b"/>
        <c:numFmt formatCode="General" sourceLinked="1"/>
        <c:majorTickMark val="out"/>
        <c:minorTickMark val="none"/>
        <c:tickLblPos val="nextTo"/>
        <c:crossAx val="18813957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C08-4361-9710-E8C1B1CFA8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8C-4A84-9D3C-A12F93CAAA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9C08-4361-9710-E8C1B1CFA8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0.29043753365424752</c:v>
                </c:pt>
                <c:pt idx="1">
                  <c:v>0.40012457037288834</c:v>
                </c:pt>
                <c:pt idx="2">
                  <c:v>0.30943789597286425</c:v>
                </c:pt>
              </c:numCache>
            </c:numRef>
          </c:val>
          <c:extLst>
            <c:ext xmlns:c16="http://schemas.microsoft.com/office/drawing/2014/chart" uri="{C3380CC4-5D6E-409C-BE32-E72D297353CC}">
              <c16:uniqueId val="{00000000-9C08-4361-9710-E8C1B1CFA844}"/>
            </c:ext>
          </c:extLst>
        </c:ser>
        <c:dLbls>
          <c:showLegendKey val="0"/>
          <c:showVal val="1"/>
          <c:showCatName val="0"/>
          <c:showSerName val="0"/>
          <c:showPercent val="0"/>
          <c:showBubbleSize val="0"/>
          <c:showLeaderLines val="1"/>
        </c:dLbls>
        <c:firstSliceAng val="3"/>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Storage</c:v>
                </c:pt>
                <c:pt idx="1">
                  <c:v>Chairs</c:v>
                </c:pt>
                <c:pt idx="2">
                  <c:v>Accessories</c:v>
                </c:pt>
                <c:pt idx="3">
                  <c:v>Phones</c:v>
                </c:pt>
                <c:pt idx="4">
                  <c:v>Binders</c:v>
                </c:pt>
              </c:strCache>
            </c:strRef>
          </c:cat>
          <c:val>
            <c:numRef>
              <c:f>'Top 5'!$B$4:$B$9</c:f>
              <c:numCache>
                <c:formatCode>General</c:formatCode>
                <c:ptCount val="5"/>
                <c:pt idx="0">
                  <c:v>6238.2740000000003</c:v>
                </c:pt>
                <c:pt idx="1">
                  <c:v>6618.0430000000006</c:v>
                </c:pt>
                <c:pt idx="2">
                  <c:v>7690.97</c:v>
                </c:pt>
                <c:pt idx="3">
                  <c:v>11299.903999999999</c:v>
                </c:pt>
                <c:pt idx="4">
                  <c:v>11601.987999999998</c:v>
                </c:pt>
              </c:numCache>
            </c:numRef>
          </c:val>
          <c:extLst>
            <c:ext xmlns:c16="http://schemas.microsoft.com/office/drawing/2014/chart" uri="{C3380CC4-5D6E-409C-BE32-E72D297353CC}">
              <c16:uniqueId val="{00000000-7ECD-423E-B38F-B22141A33F5A}"/>
            </c:ext>
          </c:extLst>
        </c:ser>
        <c:dLbls>
          <c:showLegendKey val="0"/>
          <c:showVal val="0"/>
          <c:showCatName val="0"/>
          <c:showSerName val="0"/>
          <c:showPercent val="0"/>
          <c:showBubbleSize val="0"/>
        </c:dLbls>
        <c:gapWidth val="182"/>
        <c:axId val="1594167663"/>
        <c:axId val="1594174383"/>
      </c:barChart>
      <c:catAx>
        <c:axId val="159416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174383"/>
        <c:crosses val="autoZero"/>
        <c:auto val="1"/>
        <c:lblAlgn val="ctr"/>
        <c:lblOffset val="100"/>
        <c:noMultiLvlLbl val="0"/>
      </c:catAx>
      <c:valAx>
        <c:axId val="1594174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416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7847148724621E-2"/>
          <c:y val="0.18648004957138956"/>
          <c:w val="0.83044305702550758"/>
          <c:h val="0.5897438909429429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2132.3440000000001</c:v>
                </c:pt>
                <c:pt idx="1">
                  <c:v>73.012</c:v>
                </c:pt>
                <c:pt idx="2">
                  <c:v>8806.2390000000014</c:v>
                </c:pt>
                <c:pt idx="3">
                  <c:v>1978.1279999999997</c:v>
                </c:pt>
                <c:pt idx="4">
                  <c:v>4781.2880000000005</c:v>
                </c:pt>
                <c:pt idx="5">
                  <c:v>2469.3960000000006</c:v>
                </c:pt>
                <c:pt idx="6">
                  <c:v>4239.2160000000003</c:v>
                </c:pt>
                <c:pt idx="7">
                  <c:v>4832.8107999999993</c:v>
                </c:pt>
                <c:pt idx="8">
                  <c:v>11711.2256</c:v>
                </c:pt>
                <c:pt idx="9">
                  <c:v>3057.6259999999997</c:v>
                </c:pt>
                <c:pt idx="10">
                  <c:v>6991.2307999999994</c:v>
                </c:pt>
                <c:pt idx="11">
                  <c:v>15634.517</c:v>
                </c:pt>
              </c:numCache>
            </c:numRef>
          </c:val>
          <c:smooth val="0"/>
          <c:extLst>
            <c:ext xmlns:c16="http://schemas.microsoft.com/office/drawing/2014/chart" uri="{C3380CC4-5D6E-409C-BE32-E72D297353CC}">
              <c16:uniqueId val="{00000000-52A4-4823-906E-98D6628E40D3}"/>
            </c:ext>
          </c:extLst>
        </c:ser>
        <c:dLbls>
          <c:showLegendKey val="0"/>
          <c:showVal val="0"/>
          <c:showCatName val="0"/>
          <c:showSerName val="0"/>
          <c:showPercent val="0"/>
          <c:showBubbleSize val="0"/>
        </c:dLbls>
        <c:smooth val="0"/>
        <c:axId val="1594192143"/>
        <c:axId val="1594181103"/>
      </c:lineChart>
      <c:catAx>
        <c:axId val="1594192143"/>
        <c:scaling>
          <c:orientation val="minMax"/>
        </c:scaling>
        <c:delete val="1"/>
        <c:axPos val="b"/>
        <c:numFmt formatCode="General" sourceLinked="1"/>
        <c:majorTickMark val="none"/>
        <c:minorTickMark val="none"/>
        <c:tickLblPos val="nextTo"/>
        <c:crossAx val="1594181103"/>
        <c:crosses val="autoZero"/>
        <c:auto val="1"/>
        <c:lblAlgn val="ctr"/>
        <c:lblOffset val="100"/>
        <c:noMultiLvlLbl val="0"/>
      </c:catAx>
      <c:valAx>
        <c:axId val="1594181103"/>
        <c:scaling>
          <c:orientation val="minMax"/>
        </c:scaling>
        <c:delete val="1"/>
        <c:axPos val="l"/>
        <c:numFmt formatCode="General" sourceLinked="1"/>
        <c:majorTickMark val="none"/>
        <c:minorTickMark val="none"/>
        <c:tickLblPos val="nextTo"/>
        <c:crossAx val="159419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-393.57349999999997</c:v>
                </c:pt>
                <c:pt idx="1">
                  <c:v>21.528400000000008</c:v>
                </c:pt>
                <c:pt idx="2">
                  <c:v>-761.70379999999977</c:v>
                </c:pt>
                <c:pt idx="3">
                  <c:v>-1675.3040000000008</c:v>
                </c:pt>
                <c:pt idx="4">
                  <c:v>-35.054000000000087</c:v>
                </c:pt>
                <c:pt idx="5">
                  <c:v>-249.55479999999989</c:v>
                </c:pt>
                <c:pt idx="6">
                  <c:v>485.12360000000001</c:v>
                </c:pt>
                <c:pt idx="7">
                  <c:v>505.51470000000006</c:v>
                </c:pt>
                <c:pt idx="8">
                  <c:v>547.7615999999997</c:v>
                </c:pt>
                <c:pt idx="9">
                  <c:v>602.81359999999984</c:v>
                </c:pt>
                <c:pt idx="10">
                  <c:v>272.41159999999996</c:v>
                </c:pt>
                <c:pt idx="11">
                  <c:v>5919.846700000001</c:v>
                </c:pt>
              </c:numCache>
            </c:numRef>
          </c:val>
          <c:smooth val="0"/>
          <c:extLst>
            <c:ext xmlns:c16="http://schemas.microsoft.com/office/drawing/2014/chart" uri="{C3380CC4-5D6E-409C-BE32-E72D297353CC}">
              <c16:uniqueId val="{00000000-FED6-4AF4-9684-249B93F58F9F}"/>
            </c:ext>
          </c:extLst>
        </c:ser>
        <c:dLbls>
          <c:showLegendKey val="0"/>
          <c:showVal val="0"/>
          <c:showCatName val="0"/>
          <c:showSerName val="0"/>
          <c:showPercent val="0"/>
          <c:showBubbleSize val="0"/>
        </c:dLbls>
        <c:smooth val="0"/>
        <c:axId val="1594186863"/>
        <c:axId val="1594187343"/>
      </c:lineChart>
      <c:catAx>
        <c:axId val="1594186863"/>
        <c:scaling>
          <c:orientation val="minMax"/>
        </c:scaling>
        <c:delete val="1"/>
        <c:axPos val="b"/>
        <c:numFmt formatCode="General" sourceLinked="1"/>
        <c:majorTickMark val="none"/>
        <c:minorTickMark val="none"/>
        <c:tickLblPos val="nextTo"/>
        <c:crossAx val="1594187343"/>
        <c:crosses val="autoZero"/>
        <c:auto val="1"/>
        <c:lblAlgn val="ctr"/>
        <c:lblOffset val="100"/>
        <c:noMultiLvlLbl val="0"/>
      </c:catAx>
      <c:valAx>
        <c:axId val="1594187343"/>
        <c:scaling>
          <c:orientation val="minMax"/>
        </c:scaling>
        <c:delete val="1"/>
        <c:axPos val="l"/>
        <c:numFmt formatCode="General" sourceLinked="1"/>
        <c:majorTickMark val="none"/>
        <c:minorTickMark val="none"/>
        <c:tickLblPos val="nextTo"/>
        <c:crossAx val="15941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21</c:v>
                </c:pt>
                <c:pt idx="1">
                  <c:v>5</c:v>
                </c:pt>
                <c:pt idx="2">
                  <c:v>84</c:v>
                </c:pt>
                <c:pt idx="3">
                  <c:v>27</c:v>
                </c:pt>
                <c:pt idx="4">
                  <c:v>96</c:v>
                </c:pt>
                <c:pt idx="5">
                  <c:v>74</c:v>
                </c:pt>
                <c:pt idx="6">
                  <c:v>82</c:v>
                </c:pt>
                <c:pt idx="7">
                  <c:v>104</c:v>
                </c:pt>
                <c:pt idx="8">
                  <c:v>205</c:v>
                </c:pt>
                <c:pt idx="9">
                  <c:v>101</c:v>
                </c:pt>
                <c:pt idx="10">
                  <c:v>192</c:v>
                </c:pt>
                <c:pt idx="11">
                  <c:v>102</c:v>
                </c:pt>
              </c:numCache>
            </c:numRef>
          </c:val>
          <c:smooth val="0"/>
          <c:extLst>
            <c:ext xmlns:c16="http://schemas.microsoft.com/office/drawing/2014/chart" uri="{C3380CC4-5D6E-409C-BE32-E72D297353CC}">
              <c16:uniqueId val="{00000000-1BE4-40FD-8DD2-53F4E6D52605}"/>
            </c:ext>
          </c:extLst>
        </c:ser>
        <c:dLbls>
          <c:showLegendKey val="0"/>
          <c:showVal val="0"/>
          <c:showCatName val="0"/>
          <c:showSerName val="0"/>
          <c:showPercent val="0"/>
          <c:showBubbleSize val="0"/>
        </c:dLbls>
        <c:smooth val="0"/>
        <c:axId val="1599644671"/>
        <c:axId val="1599630751"/>
      </c:lineChart>
      <c:catAx>
        <c:axId val="1599644671"/>
        <c:scaling>
          <c:orientation val="minMax"/>
        </c:scaling>
        <c:delete val="1"/>
        <c:axPos val="b"/>
        <c:numFmt formatCode="General" sourceLinked="1"/>
        <c:majorTickMark val="none"/>
        <c:minorTickMark val="none"/>
        <c:tickLblPos val="nextTo"/>
        <c:crossAx val="1599630751"/>
        <c:crosses val="autoZero"/>
        <c:auto val="1"/>
        <c:lblAlgn val="ctr"/>
        <c:lblOffset val="100"/>
        <c:noMultiLvlLbl val="0"/>
      </c:catAx>
      <c:valAx>
        <c:axId val="1599630751"/>
        <c:scaling>
          <c:orientation val="minMax"/>
        </c:scaling>
        <c:delete val="1"/>
        <c:axPos val="l"/>
        <c:numFmt formatCode="General" sourceLinked="1"/>
        <c:majorTickMark val="none"/>
        <c:minorTickMark val="none"/>
        <c:tickLblPos val="nextTo"/>
        <c:crossAx val="159964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6</c:v>
                </c:pt>
                <c:pt idx="1">
                  <c:v>2</c:v>
                </c:pt>
                <c:pt idx="2">
                  <c:v>24</c:v>
                </c:pt>
                <c:pt idx="3">
                  <c:v>6</c:v>
                </c:pt>
                <c:pt idx="4">
                  <c:v>27</c:v>
                </c:pt>
                <c:pt idx="5">
                  <c:v>20</c:v>
                </c:pt>
                <c:pt idx="6">
                  <c:v>22</c:v>
                </c:pt>
                <c:pt idx="7">
                  <c:v>29</c:v>
                </c:pt>
                <c:pt idx="8">
                  <c:v>60</c:v>
                </c:pt>
                <c:pt idx="9">
                  <c:v>27</c:v>
                </c:pt>
                <c:pt idx="10">
                  <c:v>50</c:v>
                </c:pt>
                <c:pt idx="11">
                  <c:v>26</c:v>
                </c:pt>
              </c:numCache>
            </c:numRef>
          </c:val>
          <c:smooth val="0"/>
          <c:extLst>
            <c:ext xmlns:c16="http://schemas.microsoft.com/office/drawing/2014/chart" uri="{C3380CC4-5D6E-409C-BE32-E72D297353CC}">
              <c16:uniqueId val="{00000000-FCAB-45FC-9AEE-0E666748FD4F}"/>
            </c:ext>
          </c:extLst>
        </c:ser>
        <c:dLbls>
          <c:showLegendKey val="0"/>
          <c:showVal val="0"/>
          <c:showCatName val="0"/>
          <c:showSerName val="0"/>
          <c:showPercent val="0"/>
          <c:showBubbleSize val="0"/>
        </c:dLbls>
        <c:smooth val="0"/>
        <c:axId val="1599655711"/>
        <c:axId val="1599653311"/>
      </c:lineChart>
      <c:catAx>
        <c:axId val="1599655711"/>
        <c:scaling>
          <c:orientation val="minMax"/>
        </c:scaling>
        <c:delete val="1"/>
        <c:axPos val="b"/>
        <c:numFmt formatCode="General" sourceLinked="1"/>
        <c:majorTickMark val="none"/>
        <c:minorTickMark val="none"/>
        <c:tickLblPos val="nextTo"/>
        <c:crossAx val="1599653311"/>
        <c:crosses val="autoZero"/>
        <c:auto val="1"/>
        <c:lblAlgn val="ctr"/>
        <c:lblOffset val="100"/>
        <c:noMultiLvlLbl val="0"/>
      </c:catAx>
      <c:valAx>
        <c:axId val="1599653311"/>
        <c:scaling>
          <c:orientation val="minMax"/>
        </c:scaling>
        <c:delete val="1"/>
        <c:axPos val="l"/>
        <c:numFmt formatCode="General" sourceLinked="1"/>
        <c:majorTickMark val="none"/>
        <c:minorTickMark val="none"/>
        <c:tickLblPos val="nextTo"/>
        <c:crossAx val="15996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-0.18457317393441205</c:v>
                </c:pt>
                <c:pt idx="1">
                  <c:v>0.29486111872021048</c:v>
                </c:pt>
                <c:pt idx="2">
                  <c:v>-8.6495926354031458E-2</c:v>
                </c:pt>
                <c:pt idx="3">
                  <c:v>-0.84691384986209239</c:v>
                </c:pt>
                <c:pt idx="4">
                  <c:v>-7.3314972869235407E-3</c:v>
                </c:pt>
                <c:pt idx="5">
                  <c:v>-0.10105904439790128</c:v>
                </c:pt>
                <c:pt idx="6">
                  <c:v>0.11443710346441417</c:v>
                </c:pt>
                <c:pt idx="7">
                  <c:v>0.10460055667811373</c:v>
                </c:pt>
                <c:pt idx="8">
                  <c:v>4.6772354893410958E-2</c:v>
                </c:pt>
                <c:pt idx="9">
                  <c:v>0.19715086148534841</c:v>
                </c:pt>
                <c:pt idx="10">
                  <c:v>3.8964755676496904E-2</c:v>
                </c:pt>
                <c:pt idx="11">
                  <c:v>0.37863956398525139</c:v>
                </c:pt>
              </c:numCache>
            </c:numRef>
          </c:val>
          <c:smooth val="0"/>
          <c:extLst>
            <c:ext xmlns:c16="http://schemas.microsoft.com/office/drawing/2014/chart" uri="{C3380CC4-5D6E-409C-BE32-E72D297353CC}">
              <c16:uniqueId val="{00000000-4F7F-46E8-A325-4B7FCDABCA4A}"/>
            </c:ext>
          </c:extLst>
        </c:ser>
        <c:dLbls>
          <c:showLegendKey val="0"/>
          <c:showVal val="0"/>
          <c:showCatName val="0"/>
          <c:showSerName val="0"/>
          <c:showPercent val="0"/>
          <c:showBubbleSize val="0"/>
        </c:dLbls>
        <c:smooth val="0"/>
        <c:axId val="1599643231"/>
        <c:axId val="1599644191"/>
      </c:lineChart>
      <c:catAx>
        <c:axId val="1599643231"/>
        <c:scaling>
          <c:orientation val="minMax"/>
        </c:scaling>
        <c:delete val="1"/>
        <c:axPos val="b"/>
        <c:numFmt formatCode="General" sourceLinked="1"/>
        <c:majorTickMark val="none"/>
        <c:minorTickMark val="none"/>
        <c:tickLblPos val="nextTo"/>
        <c:crossAx val="1599644191"/>
        <c:crosses val="autoZero"/>
        <c:auto val="1"/>
        <c:lblAlgn val="ctr"/>
        <c:lblOffset val="100"/>
        <c:noMultiLvlLbl val="0"/>
      </c:catAx>
      <c:valAx>
        <c:axId val="1599644191"/>
        <c:scaling>
          <c:orientation val="minMax"/>
        </c:scaling>
        <c:delete val="1"/>
        <c:axPos val="l"/>
        <c:numFmt formatCode="General" sourceLinked="1"/>
        <c:majorTickMark val="none"/>
        <c:minorTickMark val="none"/>
        <c:tickLblPos val="nextTo"/>
        <c:crossAx val="15996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7847148724621E-2"/>
          <c:y val="0.18648004957138956"/>
          <c:w val="0.83044305702550758"/>
          <c:h val="0.58974389094294299"/>
        </c:manualLayout>
      </c:layout>
      <c:lineChart>
        <c:grouping val="standard"/>
        <c:varyColors val="0"/>
        <c:ser>
          <c:idx val="0"/>
          <c:order val="0"/>
          <c:tx>
            <c:strRef>
              <c:f>KPI!$B$3</c:f>
              <c:strCache>
                <c:ptCount val="1"/>
                <c:pt idx="0">
                  <c:v>Total</c:v>
                </c:pt>
              </c:strCache>
            </c:strRef>
          </c:tx>
          <c:spPr>
            <a:ln w="44450"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2132.3440000000001</c:v>
                </c:pt>
                <c:pt idx="1">
                  <c:v>73.012</c:v>
                </c:pt>
                <c:pt idx="2">
                  <c:v>8806.2390000000014</c:v>
                </c:pt>
                <c:pt idx="3">
                  <c:v>1978.1279999999997</c:v>
                </c:pt>
                <c:pt idx="4">
                  <c:v>4781.2880000000005</c:v>
                </c:pt>
                <c:pt idx="5">
                  <c:v>2469.3960000000006</c:v>
                </c:pt>
                <c:pt idx="6">
                  <c:v>4239.2160000000003</c:v>
                </c:pt>
                <c:pt idx="7">
                  <c:v>4832.8107999999993</c:v>
                </c:pt>
                <c:pt idx="8">
                  <c:v>11711.2256</c:v>
                </c:pt>
                <c:pt idx="9">
                  <c:v>3057.6259999999997</c:v>
                </c:pt>
                <c:pt idx="10">
                  <c:v>6991.2307999999994</c:v>
                </c:pt>
                <c:pt idx="11">
                  <c:v>15634.517</c:v>
                </c:pt>
              </c:numCache>
            </c:numRef>
          </c:val>
          <c:smooth val="0"/>
          <c:extLst>
            <c:ext xmlns:c16="http://schemas.microsoft.com/office/drawing/2014/chart" uri="{C3380CC4-5D6E-409C-BE32-E72D297353CC}">
              <c16:uniqueId val="{00000000-54B3-408C-A9C5-F711B0CA05EA}"/>
            </c:ext>
          </c:extLst>
        </c:ser>
        <c:dLbls>
          <c:showLegendKey val="0"/>
          <c:showVal val="0"/>
          <c:showCatName val="0"/>
          <c:showSerName val="0"/>
          <c:showPercent val="0"/>
          <c:showBubbleSize val="0"/>
        </c:dLbls>
        <c:smooth val="0"/>
        <c:axId val="1594192143"/>
        <c:axId val="1594181103"/>
      </c:lineChart>
      <c:catAx>
        <c:axId val="1594192143"/>
        <c:scaling>
          <c:orientation val="minMax"/>
        </c:scaling>
        <c:delete val="1"/>
        <c:axPos val="b"/>
        <c:numFmt formatCode="General" sourceLinked="1"/>
        <c:majorTickMark val="none"/>
        <c:minorTickMark val="none"/>
        <c:tickLblPos val="nextTo"/>
        <c:crossAx val="1594181103"/>
        <c:crosses val="autoZero"/>
        <c:auto val="1"/>
        <c:lblAlgn val="ctr"/>
        <c:lblOffset val="100"/>
        <c:noMultiLvlLbl val="0"/>
      </c:catAx>
      <c:valAx>
        <c:axId val="1594181103"/>
        <c:scaling>
          <c:orientation val="minMax"/>
        </c:scaling>
        <c:delete val="1"/>
        <c:axPos val="l"/>
        <c:numFmt formatCode="General" sourceLinked="1"/>
        <c:majorTickMark val="none"/>
        <c:minorTickMark val="none"/>
        <c:tickLblPos val="nextTo"/>
        <c:crossAx val="159419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44450" cap="rnd">
              <a:solidFill>
                <a:schemeClr val="bg1">
                  <a:lumMod val="7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-393.57349999999997</c:v>
                </c:pt>
                <c:pt idx="1">
                  <c:v>21.528400000000008</c:v>
                </c:pt>
                <c:pt idx="2">
                  <c:v>-761.70379999999977</c:v>
                </c:pt>
                <c:pt idx="3">
                  <c:v>-1675.3040000000008</c:v>
                </c:pt>
                <c:pt idx="4">
                  <c:v>-35.054000000000087</c:v>
                </c:pt>
                <c:pt idx="5">
                  <c:v>-249.55479999999989</c:v>
                </c:pt>
                <c:pt idx="6">
                  <c:v>485.12360000000001</c:v>
                </c:pt>
                <c:pt idx="7">
                  <c:v>505.51470000000006</c:v>
                </c:pt>
                <c:pt idx="8">
                  <c:v>547.7615999999997</c:v>
                </c:pt>
                <c:pt idx="9">
                  <c:v>602.81359999999984</c:v>
                </c:pt>
                <c:pt idx="10">
                  <c:v>272.41159999999996</c:v>
                </c:pt>
                <c:pt idx="11">
                  <c:v>5919.846700000001</c:v>
                </c:pt>
              </c:numCache>
            </c:numRef>
          </c:val>
          <c:smooth val="0"/>
          <c:extLst>
            <c:ext xmlns:c16="http://schemas.microsoft.com/office/drawing/2014/chart" uri="{C3380CC4-5D6E-409C-BE32-E72D297353CC}">
              <c16:uniqueId val="{00000000-13CE-4989-A49E-07F00C9D2133}"/>
            </c:ext>
          </c:extLst>
        </c:ser>
        <c:dLbls>
          <c:showLegendKey val="0"/>
          <c:showVal val="0"/>
          <c:showCatName val="0"/>
          <c:showSerName val="0"/>
          <c:showPercent val="0"/>
          <c:showBubbleSize val="0"/>
        </c:dLbls>
        <c:smooth val="0"/>
        <c:axId val="1594186863"/>
        <c:axId val="1594187343"/>
      </c:lineChart>
      <c:catAx>
        <c:axId val="1594186863"/>
        <c:scaling>
          <c:orientation val="minMax"/>
        </c:scaling>
        <c:delete val="1"/>
        <c:axPos val="b"/>
        <c:numFmt formatCode="General" sourceLinked="1"/>
        <c:majorTickMark val="none"/>
        <c:minorTickMark val="none"/>
        <c:tickLblPos val="nextTo"/>
        <c:crossAx val="1594187343"/>
        <c:crosses val="autoZero"/>
        <c:auto val="1"/>
        <c:lblAlgn val="ctr"/>
        <c:lblOffset val="100"/>
        <c:noMultiLvlLbl val="0"/>
      </c:catAx>
      <c:valAx>
        <c:axId val="1594187343"/>
        <c:scaling>
          <c:orientation val="minMax"/>
        </c:scaling>
        <c:delete val="1"/>
        <c:axPos val="l"/>
        <c:numFmt formatCode="General" sourceLinked="1"/>
        <c:majorTickMark val="none"/>
        <c:minorTickMark val="none"/>
        <c:tickLblPos val="nextTo"/>
        <c:crossAx val="159418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047619047619049E-2"/>
          <c:y val="0.26666666666666666"/>
          <c:w val="0.86031746031746037"/>
          <c:h val="0.46666666666666667"/>
        </c:manualLayout>
      </c:layout>
      <c:lineChart>
        <c:grouping val="standard"/>
        <c:varyColors val="0"/>
        <c:ser>
          <c:idx val="0"/>
          <c:order val="0"/>
          <c:tx>
            <c:strRef>
              <c:f>KPI!$H$3</c:f>
              <c:strCache>
                <c:ptCount val="1"/>
                <c:pt idx="0">
                  <c:v>Total</c:v>
                </c:pt>
              </c:strCache>
            </c:strRef>
          </c:tx>
          <c:spPr>
            <a:ln w="44450" cap="rnd">
              <a:solidFill>
                <a:schemeClr val="bg1">
                  <a:lumMod val="7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21</c:v>
                </c:pt>
                <c:pt idx="1">
                  <c:v>5</c:v>
                </c:pt>
                <c:pt idx="2">
                  <c:v>84</c:v>
                </c:pt>
                <c:pt idx="3">
                  <c:v>27</c:v>
                </c:pt>
                <c:pt idx="4">
                  <c:v>96</c:v>
                </c:pt>
                <c:pt idx="5">
                  <c:v>74</c:v>
                </c:pt>
                <c:pt idx="6">
                  <c:v>82</c:v>
                </c:pt>
                <c:pt idx="7">
                  <c:v>104</c:v>
                </c:pt>
                <c:pt idx="8">
                  <c:v>205</c:v>
                </c:pt>
                <c:pt idx="9">
                  <c:v>101</c:v>
                </c:pt>
                <c:pt idx="10">
                  <c:v>192</c:v>
                </c:pt>
                <c:pt idx="11">
                  <c:v>102</c:v>
                </c:pt>
              </c:numCache>
            </c:numRef>
          </c:val>
          <c:smooth val="0"/>
          <c:extLst>
            <c:ext xmlns:c16="http://schemas.microsoft.com/office/drawing/2014/chart" uri="{C3380CC4-5D6E-409C-BE32-E72D297353CC}">
              <c16:uniqueId val="{00000000-4E0C-4B02-919D-4078D8E06EDF}"/>
            </c:ext>
          </c:extLst>
        </c:ser>
        <c:dLbls>
          <c:showLegendKey val="0"/>
          <c:showVal val="0"/>
          <c:showCatName val="0"/>
          <c:showSerName val="0"/>
          <c:showPercent val="0"/>
          <c:showBubbleSize val="0"/>
        </c:dLbls>
        <c:smooth val="0"/>
        <c:axId val="1599644671"/>
        <c:axId val="1599630751"/>
      </c:lineChart>
      <c:catAx>
        <c:axId val="1599644671"/>
        <c:scaling>
          <c:orientation val="minMax"/>
        </c:scaling>
        <c:delete val="1"/>
        <c:axPos val="b"/>
        <c:numFmt formatCode="General" sourceLinked="1"/>
        <c:majorTickMark val="none"/>
        <c:minorTickMark val="none"/>
        <c:tickLblPos val="nextTo"/>
        <c:crossAx val="1599630751"/>
        <c:crosses val="autoZero"/>
        <c:auto val="1"/>
        <c:lblAlgn val="ctr"/>
        <c:lblOffset val="100"/>
        <c:noMultiLvlLbl val="0"/>
      </c:catAx>
      <c:valAx>
        <c:axId val="1599630751"/>
        <c:scaling>
          <c:orientation val="minMax"/>
        </c:scaling>
        <c:delete val="1"/>
        <c:axPos val="l"/>
        <c:numFmt formatCode="General" sourceLinked="1"/>
        <c:majorTickMark val="none"/>
        <c:minorTickMark val="none"/>
        <c:tickLblPos val="nextTo"/>
        <c:crossAx val="159964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44450" cap="rnd">
              <a:solidFill>
                <a:schemeClr val="bg1">
                  <a:lumMod val="7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6</c:v>
                </c:pt>
                <c:pt idx="1">
                  <c:v>2</c:v>
                </c:pt>
                <c:pt idx="2">
                  <c:v>24</c:v>
                </c:pt>
                <c:pt idx="3">
                  <c:v>6</c:v>
                </c:pt>
                <c:pt idx="4">
                  <c:v>27</c:v>
                </c:pt>
                <c:pt idx="5">
                  <c:v>20</c:v>
                </c:pt>
                <c:pt idx="6">
                  <c:v>22</c:v>
                </c:pt>
                <c:pt idx="7">
                  <c:v>29</c:v>
                </c:pt>
                <c:pt idx="8">
                  <c:v>60</c:v>
                </c:pt>
                <c:pt idx="9">
                  <c:v>27</c:v>
                </c:pt>
                <c:pt idx="10">
                  <c:v>50</c:v>
                </c:pt>
                <c:pt idx="11">
                  <c:v>26</c:v>
                </c:pt>
              </c:numCache>
            </c:numRef>
          </c:val>
          <c:smooth val="0"/>
          <c:extLst>
            <c:ext xmlns:c16="http://schemas.microsoft.com/office/drawing/2014/chart" uri="{C3380CC4-5D6E-409C-BE32-E72D297353CC}">
              <c16:uniqueId val="{00000000-F7D6-4E64-A06B-0CEC156CEB74}"/>
            </c:ext>
          </c:extLst>
        </c:ser>
        <c:dLbls>
          <c:showLegendKey val="0"/>
          <c:showVal val="0"/>
          <c:showCatName val="0"/>
          <c:showSerName val="0"/>
          <c:showPercent val="0"/>
          <c:showBubbleSize val="0"/>
        </c:dLbls>
        <c:smooth val="0"/>
        <c:axId val="1599655711"/>
        <c:axId val="1599653311"/>
      </c:lineChart>
      <c:catAx>
        <c:axId val="1599655711"/>
        <c:scaling>
          <c:orientation val="minMax"/>
        </c:scaling>
        <c:delete val="1"/>
        <c:axPos val="b"/>
        <c:numFmt formatCode="General" sourceLinked="1"/>
        <c:majorTickMark val="none"/>
        <c:minorTickMark val="none"/>
        <c:tickLblPos val="nextTo"/>
        <c:crossAx val="1599653311"/>
        <c:crosses val="autoZero"/>
        <c:auto val="1"/>
        <c:lblAlgn val="ctr"/>
        <c:lblOffset val="100"/>
        <c:noMultiLvlLbl val="0"/>
      </c:catAx>
      <c:valAx>
        <c:axId val="1599653311"/>
        <c:scaling>
          <c:orientation val="minMax"/>
        </c:scaling>
        <c:delete val="1"/>
        <c:axPos val="l"/>
        <c:numFmt formatCode="General" sourceLinked="1"/>
        <c:majorTickMark val="none"/>
        <c:minorTickMark val="none"/>
        <c:tickLblPos val="nextTo"/>
        <c:crossAx val="159965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12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41275" cap="rnd">
              <a:solidFill>
                <a:schemeClr val="bg1">
                  <a:lumMod val="7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-0.18457317393441205</c:v>
                </c:pt>
                <c:pt idx="1">
                  <c:v>0.29486111872021048</c:v>
                </c:pt>
                <c:pt idx="2">
                  <c:v>-8.6495926354031458E-2</c:v>
                </c:pt>
                <c:pt idx="3">
                  <c:v>-0.84691384986209239</c:v>
                </c:pt>
                <c:pt idx="4">
                  <c:v>-7.3314972869235407E-3</c:v>
                </c:pt>
                <c:pt idx="5">
                  <c:v>-0.10105904439790128</c:v>
                </c:pt>
                <c:pt idx="6">
                  <c:v>0.11443710346441417</c:v>
                </c:pt>
                <c:pt idx="7">
                  <c:v>0.10460055667811373</c:v>
                </c:pt>
                <c:pt idx="8">
                  <c:v>4.6772354893410958E-2</c:v>
                </c:pt>
                <c:pt idx="9">
                  <c:v>0.19715086148534841</c:v>
                </c:pt>
                <c:pt idx="10">
                  <c:v>3.8964755676496904E-2</c:v>
                </c:pt>
                <c:pt idx="11">
                  <c:v>0.37863956398525139</c:v>
                </c:pt>
              </c:numCache>
            </c:numRef>
          </c:val>
          <c:smooth val="0"/>
          <c:extLst>
            <c:ext xmlns:c16="http://schemas.microsoft.com/office/drawing/2014/chart" uri="{C3380CC4-5D6E-409C-BE32-E72D297353CC}">
              <c16:uniqueId val="{00000000-9E50-4635-BD4B-F5E6CCEA84D1}"/>
            </c:ext>
          </c:extLst>
        </c:ser>
        <c:dLbls>
          <c:showLegendKey val="0"/>
          <c:showVal val="0"/>
          <c:showCatName val="0"/>
          <c:showSerName val="0"/>
          <c:showPercent val="0"/>
          <c:showBubbleSize val="0"/>
        </c:dLbls>
        <c:smooth val="0"/>
        <c:axId val="1599643231"/>
        <c:axId val="1599644191"/>
      </c:lineChart>
      <c:catAx>
        <c:axId val="1599643231"/>
        <c:scaling>
          <c:orientation val="minMax"/>
        </c:scaling>
        <c:delete val="1"/>
        <c:axPos val="b"/>
        <c:numFmt formatCode="General" sourceLinked="1"/>
        <c:majorTickMark val="none"/>
        <c:minorTickMark val="none"/>
        <c:tickLblPos val="nextTo"/>
        <c:crossAx val="1599644191"/>
        <c:crosses val="autoZero"/>
        <c:auto val="1"/>
        <c:lblAlgn val="ctr"/>
        <c:lblOffset val="100"/>
        <c:noMultiLvlLbl val="0"/>
      </c:catAx>
      <c:valAx>
        <c:axId val="1599644191"/>
        <c:scaling>
          <c:orientation val="minMax"/>
        </c:scaling>
        <c:delete val="1"/>
        <c:axPos val="l"/>
        <c:numFmt formatCode="General" sourceLinked="1"/>
        <c:majorTickMark val="none"/>
        <c:minorTickMark val="none"/>
        <c:tickLblPos val="nextTo"/>
        <c:crossAx val="159964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6708268609282"/>
          <c:y val="5.3068021085136564E-2"/>
          <c:w val="0.49303003791192768"/>
          <c:h val="0.73934774387785163"/>
        </c:manualLayout>
      </c:layout>
      <c:areaChart>
        <c:grouping val="stacked"/>
        <c:varyColors val="0"/>
        <c:ser>
          <c:idx val="1"/>
          <c:order val="1"/>
          <c:tx>
            <c:strRef>
              <c:f>'Combo chart'!$C$3</c:f>
              <c:strCache>
                <c:ptCount val="1"/>
                <c:pt idx="0">
                  <c:v>Sum of Profit</c:v>
                </c:pt>
              </c:strCache>
            </c:strRef>
          </c:tx>
          <c:spPr>
            <a:solidFill>
              <a:schemeClr val="accent3">
                <a:lumMod val="40000"/>
                <a:lumOff val="60000"/>
              </a:schemeClr>
            </a:solidFill>
            <a:ln>
              <a:noFill/>
            </a:ln>
            <a:effectLst/>
          </c:spP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-393.57349999999997</c:v>
                </c:pt>
                <c:pt idx="1">
                  <c:v>21.528400000000008</c:v>
                </c:pt>
                <c:pt idx="2">
                  <c:v>-761.70379999999977</c:v>
                </c:pt>
                <c:pt idx="3">
                  <c:v>-1675.3040000000008</c:v>
                </c:pt>
                <c:pt idx="4">
                  <c:v>-35.054000000000087</c:v>
                </c:pt>
                <c:pt idx="5">
                  <c:v>-249.55479999999989</c:v>
                </c:pt>
                <c:pt idx="6">
                  <c:v>485.12360000000001</c:v>
                </c:pt>
                <c:pt idx="7">
                  <c:v>505.51470000000006</c:v>
                </c:pt>
                <c:pt idx="8">
                  <c:v>547.7615999999997</c:v>
                </c:pt>
                <c:pt idx="9">
                  <c:v>602.81359999999984</c:v>
                </c:pt>
                <c:pt idx="10">
                  <c:v>272.41159999999996</c:v>
                </c:pt>
                <c:pt idx="11">
                  <c:v>5919.846700000001</c:v>
                </c:pt>
              </c:numCache>
            </c:numRef>
          </c:val>
          <c:extLst>
            <c:ext xmlns:c16="http://schemas.microsoft.com/office/drawing/2014/chart" uri="{C3380CC4-5D6E-409C-BE32-E72D297353CC}">
              <c16:uniqueId val="{00000000-08E7-4992-ADE2-53B8FCF7624F}"/>
            </c:ext>
          </c:extLst>
        </c:ser>
        <c:dLbls>
          <c:showLegendKey val="0"/>
          <c:showVal val="0"/>
          <c:showCatName val="0"/>
          <c:showSerName val="0"/>
          <c:showPercent val="0"/>
          <c:showBubbleSize val="0"/>
        </c:dLbls>
        <c:axId val="1881399071"/>
        <c:axId val="1881395711"/>
      </c:areaChart>
      <c:barChart>
        <c:barDir val="col"/>
        <c:grouping val="clustered"/>
        <c:varyColors val="0"/>
        <c:ser>
          <c:idx val="0"/>
          <c:order val="0"/>
          <c:tx>
            <c:strRef>
              <c:f>'Combo chart'!$B$3</c:f>
              <c:strCache>
                <c:ptCount val="1"/>
                <c:pt idx="0">
                  <c:v>Sum of Sales</c:v>
                </c:pt>
              </c:strCache>
            </c:strRef>
          </c:tx>
          <c:spPr>
            <a:solidFill>
              <a:srgbClr val="00B0F0"/>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2132.3440000000001</c:v>
                </c:pt>
                <c:pt idx="1">
                  <c:v>73.012</c:v>
                </c:pt>
                <c:pt idx="2">
                  <c:v>8806.2390000000014</c:v>
                </c:pt>
                <c:pt idx="3">
                  <c:v>1978.1279999999997</c:v>
                </c:pt>
                <c:pt idx="4">
                  <c:v>4781.2880000000005</c:v>
                </c:pt>
                <c:pt idx="5">
                  <c:v>2469.3960000000006</c:v>
                </c:pt>
                <c:pt idx="6">
                  <c:v>4239.2160000000003</c:v>
                </c:pt>
                <c:pt idx="7">
                  <c:v>4832.8107999999993</c:v>
                </c:pt>
                <c:pt idx="8">
                  <c:v>11711.2256</c:v>
                </c:pt>
                <c:pt idx="9">
                  <c:v>3057.6259999999997</c:v>
                </c:pt>
                <c:pt idx="10">
                  <c:v>6991.2307999999994</c:v>
                </c:pt>
                <c:pt idx="11">
                  <c:v>15634.517</c:v>
                </c:pt>
              </c:numCache>
            </c:numRef>
          </c:val>
          <c:extLst>
            <c:ext xmlns:c16="http://schemas.microsoft.com/office/drawing/2014/chart" uri="{C3380CC4-5D6E-409C-BE32-E72D297353CC}">
              <c16:uniqueId val="{00000001-08E7-4992-ADE2-53B8FCF7624F}"/>
            </c:ext>
          </c:extLst>
        </c:ser>
        <c:dLbls>
          <c:showLegendKey val="0"/>
          <c:showVal val="0"/>
          <c:showCatName val="0"/>
          <c:showSerName val="0"/>
          <c:showPercent val="0"/>
          <c:showBubbleSize val="0"/>
        </c:dLbls>
        <c:gapWidth val="70"/>
        <c:overlap val="-27"/>
        <c:axId val="1881400031"/>
        <c:axId val="1881400991"/>
      </c:barChart>
      <c:catAx>
        <c:axId val="18814000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1400991"/>
        <c:crosses val="autoZero"/>
        <c:auto val="1"/>
        <c:lblAlgn val="ctr"/>
        <c:lblOffset val="100"/>
        <c:noMultiLvlLbl val="0"/>
      </c:catAx>
      <c:valAx>
        <c:axId val="18814009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solidFill>
                      <a:schemeClr val="bg1"/>
                    </a:solidFill>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1400031"/>
        <c:crosses val="autoZero"/>
        <c:crossBetween val="between"/>
      </c:valAx>
      <c:valAx>
        <c:axId val="18813957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1399071"/>
        <c:crosses val="max"/>
        <c:crossBetween val="between"/>
      </c:valAx>
      <c:catAx>
        <c:axId val="1881399071"/>
        <c:scaling>
          <c:orientation val="minMax"/>
        </c:scaling>
        <c:delete val="1"/>
        <c:axPos val="b"/>
        <c:numFmt formatCode="General" sourceLinked="1"/>
        <c:majorTickMark val="out"/>
        <c:minorTickMark val="none"/>
        <c:tickLblPos val="nextTo"/>
        <c:crossAx val="188139571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953271028037382"/>
              <c:y val="0.140350799640392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8.7227414330218064E-2"/>
              <c:y val="-0.112280639712314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787475163735362E-2"/>
          <c:y val="0.13969269805625192"/>
          <c:w val="0.48053016737393806"/>
          <c:h val="0.81184262365375126"/>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98-45CD-BBF2-325D8894EB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98-45CD-BBF2-325D8894EB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98-45CD-BBF2-325D8894EB05}"/>
              </c:ext>
            </c:extLst>
          </c:dPt>
          <c:dLbls>
            <c:dLbl>
              <c:idx val="0"/>
              <c:layout>
                <c:manualLayout>
                  <c:x val="0.14953271028037382"/>
                  <c:y val="0.140350799640392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98-45CD-BBF2-325D8894EB05}"/>
                </c:ext>
              </c:extLst>
            </c:dLbl>
            <c:dLbl>
              <c:idx val="2"/>
              <c:layout>
                <c:manualLayout>
                  <c:x val="-8.7227414330218064E-2"/>
                  <c:y val="-0.11228063971231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98-45CD-BBF2-325D8894EB0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0.29043753365424752</c:v>
                </c:pt>
                <c:pt idx="1">
                  <c:v>0.40012457037288834</c:v>
                </c:pt>
                <c:pt idx="2">
                  <c:v>0.30943789597286425</c:v>
                </c:pt>
              </c:numCache>
            </c:numRef>
          </c:val>
          <c:extLst>
            <c:ext xmlns:c16="http://schemas.microsoft.com/office/drawing/2014/chart" uri="{C3380CC4-5D6E-409C-BE32-E72D297353CC}">
              <c16:uniqueId val="{00000006-1E98-45CD-BBF2-325D8894EB05}"/>
            </c:ext>
          </c:extLst>
        </c:ser>
        <c:dLbls>
          <c:showLegendKey val="0"/>
          <c:showVal val="1"/>
          <c:showCatName val="0"/>
          <c:showSerName val="0"/>
          <c:showPercent val="0"/>
          <c:showBubbleSize val="0"/>
          <c:showLeaderLines val="1"/>
        </c:dLbls>
        <c:firstSliceAng val="3"/>
        <c:holeSize val="60"/>
      </c:doughnutChart>
      <c:spPr>
        <a:noFill/>
        <a:ln>
          <a:noFill/>
        </a:ln>
        <a:effectLst/>
      </c:spPr>
    </c:plotArea>
    <c:legend>
      <c:legendPos val="r"/>
      <c:layout>
        <c:manualLayout>
          <c:xMode val="edge"/>
          <c:yMode val="edge"/>
          <c:x val="0.69471778644491866"/>
          <c:y val="6.2718020324342968E-2"/>
          <c:w val="0.2969748407617272"/>
          <c:h val="0.3552654481196584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2"/>
            </a:solidFill>
            <a:ln>
              <a:noFill/>
            </a:ln>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Storage</c:v>
                </c:pt>
                <c:pt idx="1">
                  <c:v>Chairs</c:v>
                </c:pt>
                <c:pt idx="2">
                  <c:v>Accessories</c:v>
                </c:pt>
                <c:pt idx="3">
                  <c:v>Phones</c:v>
                </c:pt>
                <c:pt idx="4">
                  <c:v>Binders</c:v>
                </c:pt>
              </c:strCache>
            </c:strRef>
          </c:cat>
          <c:val>
            <c:numRef>
              <c:f>'Top 5'!$B$4:$B$9</c:f>
              <c:numCache>
                <c:formatCode>General</c:formatCode>
                <c:ptCount val="5"/>
                <c:pt idx="0">
                  <c:v>6238.2740000000003</c:v>
                </c:pt>
                <c:pt idx="1">
                  <c:v>6618.0430000000006</c:v>
                </c:pt>
                <c:pt idx="2">
                  <c:v>7690.97</c:v>
                </c:pt>
                <c:pt idx="3">
                  <c:v>11299.903999999999</c:v>
                </c:pt>
                <c:pt idx="4">
                  <c:v>11601.987999999998</c:v>
                </c:pt>
              </c:numCache>
            </c:numRef>
          </c:val>
          <c:extLst>
            <c:ext xmlns:c16="http://schemas.microsoft.com/office/drawing/2014/chart" uri="{C3380CC4-5D6E-409C-BE32-E72D297353CC}">
              <c16:uniqueId val="{00000000-A76F-431C-91D3-05303B07CC7D}"/>
            </c:ext>
          </c:extLst>
        </c:ser>
        <c:dLbls>
          <c:dLblPos val="outEnd"/>
          <c:showLegendKey val="0"/>
          <c:showVal val="1"/>
          <c:showCatName val="0"/>
          <c:showSerName val="0"/>
          <c:showPercent val="0"/>
          <c:showBubbleSize val="0"/>
        </c:dLbls>
        <c:gapWidth val="72"/>
        <c:axId val="1594167663"/>
        <c:axId val="1594174383"/>
      </c:barChart>
      <c:catAx>
        <c:axId val="15941676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94174383"/>
        <c:crosses val="autoZero"/>
        <c:auto val="1"/>
        <c:lblAlgn val="ctr"/>
        <c:lblOffset val="100"/>
        <c:noMultiLvlLbl val="0"/>
      </c:catAx>
      <c:valAx>
        <c:axId val="1594174383"/>
        <c:scaling>
          <c:orientation val="minMax"/>
        </c:scaling>
        <c:delete val="1"/>
        <c:axPos val="b"/>
        <c:numFmt formatCode="General" sourceLinked="1"/>
        <c:majorTickMark val="out"/>
        <c:minorTickMark val="none"/>
        <c:tickLblPos val="nextTo"/>
        <c:crossAx val="159416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BE14B841-01F9-4206-88CB-5727C19E7D46}">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_xlchart.v5.7</cx:f>
        <cx:nf>_xlchart.v5.6</cx:nf>
      </cx:numDim>
    </cx:data>
  </cx:chartData>
  <cx:chart>
    <cx:plotArea>
      <cx:plotAreaRegion>
        <cx:series layoutId="regionMap" uniqueId="{26A44C58-704D-4A96-BA50-0986A131B676}">
          <cx:tx>
            <cx:txData>
              <cx:f>_xlchart.v5.6</cx:f>
              <cx:v>Sales</cx:v>
            </cx:txData>
          </cx:tx>
          <cx:dataId val="0"/>
          <cx:layoutPr>
            <cx:geography cultureLanguage="en-US" cultureRegion="US" attribution="Powered by Bing">
              <cx:geoCache provider="{E9337A44-BEBE-4D9F-B70C-5C5E7DAFC167}">
                <cx:binary>1HvZkttGtu2vOPR8Uc556GifiAuQrFGloSS1rRdESSpjRgKJGV9/F8SyW0WrJXeE74kwH4pRBMDc
uce1107+8+P8j4/lw73/Ya7KuvvHx/mnZ2nfN//48cfuY/pQ3XdnVfbRu8792p99dNWP7tdfs48P
P37y91NWJz8yQsWPH9N73z/Mz/7nn/i25MHduI/3febqV8ODX14/dEPZd9+49tVLP9x/qrJ6l3W9
zz729Kdnl2WZ1S7rnv3wUPdZv7xZmoefnj2569kPP55+1x/W/aGEaP3wCc8KckaZoIYrYY+vZz+U
rk4eLwfGnlFhFJdG/n79uPbtfYXn/4xEn+W5//TJP3QdtvT5/csnn8iPCzfPfvjohrrf9JZAhT89
e1tn/cOnH+76+/4Bm886Fx1viNy2ibd3n3f941PN/88/Tz6AHk4++cI4p0r73qU/2qb+lN3X93+d
abg9s9RaYaQhn1/8xDTqjBmqreXseF3+tvajab4v0H+wzG8Pnhrm9m9pmOv7urv/C0OGmzNhhGZW
66Pe6VO7WHPGDaGG8MeQ0U/t8n15vm6W3547sco1nP/vGC5u+gtjRbAzooWSWoivxorlZxIXFCWP
19VTm1x+R5qvW+T41Ik9Lv/v39Iez7OPaZbc17/p5S8oLeLMaKGtNshi28s8jRMjzzQnFgns8fqJ
Tf6MRF+3y7+fPLHN88u/qW26zg0+++tsgxzGlUZhEfQYL+ypbSw7E1pzTdmjbU5qy/Ps+xL9J9v8
9uSpbV78TW1T1w+d6//KZKbOuLBUcPtY+E8LjDij1nDCGaz2JRh7nv0JWf6TWX5/9NQuf8+qf/vw
wd93xV9pFnommaZca/X1mLFnhhLNGN9KDV4n+ezPSPR14/z7yRPb3O7/ljHzoijvU1f9hbbh8kwa
LoAAjqonpyGjUf8RMkSj3Hx+PY2cPyPR123z7ydPbPPi+m9pmzcP818KlumZUNwIQx8Lzalh7Bnn
fMPS7GgXgIQvU9p3xfm6VR4fOzHJm5//lib5V9Z9dHWX/bXYTHFrJVfk93g4afs1rCKlRcxsL/Se
X5rlT4n0ddN88eiJef7190Rn5/6+/vTDG0CA8jcl/Sfw/P+RfiD/i2t/u908+slRBU/u/C+pKfAf
Ej20Fvyxzz7hP6w9Q5fN4ceP1JX4TQVH/uOENPrPYn3dT08ef7KT/yVG6j+7y++U3u6+v99/5gK/
IKy+ffXzdsFQnjz6GN9ftdtRd5effnrGBLT8O8O4fcWTvHCitJPnHu67/qdngVJnVnOObh3WA87d
gNL0sF2imp1JyiwxlksplEE1qJ3v05+eaXrGpdAwN0gvhnYEHdH2OTVnIMAk2hQKcGY1079TsC9d
uSRInL9t+PH/H+qheumyuu9+esbhU83xtm1324qUEasoZ1pZbhgEaD7evwbNi7vp/ylp7ms6FfLB
0Lgf7J41ognKiDRjtr6TcmiKexF42R3qdukWsevZLNM5ClxMPiS1F3UQOTYX+sqmchl2hQ3q9mKy
Vdk9L2XVBEvoilk2H2TR57PbQVdlzqNEa0Ef9OyW4XWZzrq8N0Y28Ude8VbdJiprGx5WNOsgimik
r16klPRTvUtK6YsmdJOsqhuqlxYiJ1VFl2tW8Tr/NehGh2e+MOlXlAT+6omOLLFMWAnGWMF8jMAj
vtSRplU2pCo1D/Hk6ry96CtRiotSjJ3XF2uX9NkUrVlTZr+WJM5YfPj28hRdztP1t86UM8ENh6Ug
zNP115ybThGVfcppwYss6h2XPA2tZUGbH/w8Jb7f+bRPRBoGIlib+uUk+NKxiIpVTfyqV2ndFaFz
Lff01krT4tq3hdx08G8/ksJYQvnWQsPDBcH/T2WclnXO/CqLC10HvpCRrirN3ytfpL7e/bdLCcKN
ZsoIptGcnJijilm1DIlKLuCvQX85ysJxEs6srfD27aUQmF/sSmgCrIZpgOWKokFFsD3d1ZxmAUs9
Dz6pwI+E7ZJVJ7o9lEb0WKv2vVLvC0niHpX+9yTy8qi3L8PyxOO2dYUF5cokYeh8T9dthsVpF3Dz
KVkQSSocSVN2P6ciZnUSTnk2ZC/qGCOdPkxTx5j6zrbtH7atAWCFYVZIw5AZnm47kWMWkDnlnwJd
6pZHciJK3h/V7dZMl7dZQB19zot2Ge6KjpA1Dbs0K79rAOS5pwaQTGEgII2SCtrgJwboVUbypajj
j7Fda+nPXdtU8bIP4qqzy/li/AyrfFv3f9y80UahszLEEtRaAI0voz3VaVzmC/GfhJqQuw4LVSst
DtJPQyf2mYmFeu8HaL0NOwX3fO/IMnq7HzNHmuk7jkBP8rMm0hKB2Ef64SgS5kSaxK65tE0ffEgz
r6vgYu7TLcyr2aUYGg1TLlYRZVW3sCacLeOQSmYkHe6qRuVLVAfU13e2SiuEYSudZ6+rMau7D9/W
2Rbd/45+oSnlBEy0kFSjMmG29lRnwxQbT9p1/jD73sMJyFAQKIvME5dBOHs+BncNK9otaPppC9c6
a5Lhv1UWpQqkOCfKGsEFEvZTMUzLun7plPtQlzJAZcqRk9cpHBfSL/KaxxLVrEsGX9xXuaxRJ3xT
eSovTJAHYxG2KWrIVs+WFE/V2VqO12IuGld9J1nSUx+jm5KQwbRhsLBSJ9ly5lPd2HrlH7qYqaDa
533XlMPLdu2zpo6mdmkhXKCrEdfc0lZu2ZliXYK7qWniy876Mk+ial3Jcl2lbd3HYW2JivtokCQo
X6vKJmsVMW5nJHoW5Autr8hqS3xrkcVT234nYVB0tU8cgClqrLIKRUAqCWd9qnl4Zt2O9di819LJ
XEYNMRKuGMeDtT6iqw5QsOLlmD3LQeDa8Dl7NzQ2uDRPPVftYZj49wNanGZxBgxlEUiUMr4lkhO3
KOaiq+LUNe8bjyhq97wrjHjOaMqXa94NC9Rh47Fc31XpvCw6HFI/tWmEhD+p10m7xsGFr0S+vvPB
0Klbk6kN9sxirEp7XgxyM4/ruIULLaOW4+vG58X6bi1VMRUhKcutFGfQPgzkapviQ7544CtTzTNs
x2W+4K1bSdKbXSM73h2UHjbbFXOSATa1n5e3JgmWKTRuzvEVDpAIkmdBvSGevpFVcT93qm6bgx09
He8Ed2t/430R+7AsK8+qKEjiar5IBCDDL7WpY/FuJCOFk2mTAD2Nbe0AvL6dG05TOLSvQUOhcxFa
SU5PXIPHS51Q25TvV1p1PkGhJrrpwsnlrrzkQzshUXx7xdNsxLapGKOo21Sgdp+u2HnSpVPFp1/4
OmzOOA1iS3+s0wWKtxpbqd7HOV/hhBMb+i55rpFY4KffFmMD6U+CgmulmEbhkowwAez/NChWPg5t
YFX1rhJ11fOwd4MMHlybtshGadHVdO9j7bKXY2cSZJwmlS7ZJ6ZnowuN1lM5hj1L2usyNupu5r40
S9hNVI2vexOQLGrlOrtrOBFJw5yIOGtCESu6BXtK4IduTIEuLuO86LfIH4XkLxjqfbOEvPB8Hs+/
vePTvGY4ChTgBna99anodJ7uuFBxWk9tp9+OQ00AzaX3DNB8XDe/FQBZ4iKl0wy3nQvL8Zb0n/F6
oJrNpfmQTyy+i2e1uTRrs7XyF1nD+JYi27Uj9NCWY9Nl56tcCkRdPFVbp0AXUyE6NW0RRt/eEjvJ
bAYIyKBsIqvBgiD1TlJ1y+tqdXnN3po+5Yitvkk2AfqAD1vofo5jnFdYIFuczluII1duKcU3LQpN
kFI0J3SW20euLcDglzbX4iKbyk0P7TI5dRu3M+7KUr5tcUkq1R2KQHt+aIwfeRctqBfY7ne2doIy
sTULzM4w8zJA7MB7T63VzwXV5eCWtzwZt0zV+xautZZr5j72xBSsDpfetes7zeqtPlaBozDIrKoy
WfZrpWifHCwPhuktUKqHOiadc3gfH1dkkzoLLFxMTGWzZbcBafMiY82EtNYDkWDBrI8J/kPnSKGK
KhFQRd/rNOgjWQ45QiK1LMd/R/1sqXAbgHwLaZ/EqAFcALrSTBo00+QPUJdOq1CLaoM3Y6UdssMR
3rLUzGMRoV9Ok/p7aeGkHG1LCoxMGEFZIgqo6anaSe4AIZtZv+kGCg/pl76HQ6H2Qz8ib4ST+3gK
3NyFquQLFF6OcQ3IgqQHLU1+LvuXWnUmzg9xLwySAQJyfO3Bd6ICVAECv59rFKpHsyXtVEOVc2lq
xAqiaDNHUsybIYI8o3izS27H18RVDpLIokBtKlS/dd/f1rawHJv7Aili81sRQJKgVAAFnXY2gINd
kJB5eZOmiyrjsB8K3kTxROL8VrFV+GXfpl41JrSM2TwNvW+z9oqUA59l2ADtBNc+qQLxPK5SzaN2
cnPykWQluZjiQahdoWtXfhJ5ufrXlVMVzrSttJxeiJGSed2ZvLayiVrgx244TJM0461v03h2oapI
RW848dTu6tpbGuVzP/g4dLNp1zxM69GLOUrmYkQwjKufljKcA5mL/GAZHcSdKvtFJBGZ6TAN542d
UhoDv8VJf9mnGsgs0ms5rSuadbhiczkXSzyEbdfk6jBanfCdrIJ5fTMpx7J3gyiTeMdFz2i0oD91
S6iSvrM7m7GpiBJZJhea8X7XOjKt17GtCTmnE03ZIQk6k5J9U7hKvF3kmBTBW+vIPL+Z+5n3z4Ou
r4PXqBh6+CS9Uv7tqsekdmHjHE27V3Zey+I8zsDZHFYnTOVCiy6bpZH2a9eaD7TKTf0pZY0b5x1c
ZWkf7NBPE4mKcupoftHHdSvNDn2ALNV5XAWFurVUB0VxPqqGdWX6kJqa99DyTLnx4vnK3QiXXqnv
mvQViPxekX1di6bRl4ONs7S8qeVctMk+H5N+Gm8mGSdZdohFNQ3ydVwz3l6qXKSJOcBXFC/CZlwJ
ynrZmWyyYRII1fa7NPZrvlxOSRek2fmUVag2UWEngQQ7Ntkgf3bBoGR3CeeYgjiaOGALvR0aoC4b
9gs3s3pRgpnAW3/8MMiyEteIRVfvo9V1ov2wDq1l41WufJOwCzoHgdbRksti0OdzndOqDKUYt7pI
ZJBhOwmXKCr3c7xghhHlMrUyebFMzdTol3kc5FN50AUPWHNZDIs14wuVc5nZsLV24yS072VavNNJ
HAfrtRBlB00FS4uU/RxZu03ldcBjr8sbmrUZLV/m+ZSbeD/lSATJ3mWUQ3akrE2kZQxKwvYkSZes
3ZGmyL3Z1T0JZP0zS1iN9aq8tPbtkJi2jTz6YGiWmSFDBYmoSrcvgfyALGHb2g3Ti7TD7qMmpTVX
hzydNo3xsi/w5rq0D+7qSm8pX4x9YnRkp97BAdYaeOO8t77Cfc1xq2kvV6ivzcEOadSSLsZqZUrR
ZNY028xDG5Ey+S9azpuea2FzMGTBEHiYIqgLk4qHtkVD0x58lgFpRZOhi26jzKRyCGBBMbTDuz6v
h6yGvoJ0defpsAo6Pze53kTOYOlmvVPwLKzAcan9EAfz5mDKB5vl5RLgs9JWm2rGkeJWlFjTTpBh
xPQLe3zcj/ectx9AI6b4TM6NU3eFFLHlkZgsCKCw0SmFLh69J147i6/UebBtLu6Xz8oY4DU+esS4
Vq5y+493snjOSeaDu0dVB8fbf1Py8T4wBax4rllTQQBaB+n4ochUk/nzrOYLNt2yFUeJw4TxJCN3
aMATZ0N5NJRbxx6uhs578MllTe0Sy5AW6bioF7YaHLQ0sqrELawBx+Yj0BzxaMOCLBvoTSrJ8GGp
E9J+sEcNugYRhLx23FPKMvRoUeNqNdGLZTBbd06Opj26h4qLEvpRIsMTe6nLbfOzWlL4aUL9tkwq
UoUPF9cSnb5dg0wM/RV2yjf1Hh1pHZYBUmKT27fQzHd4DvMaDu/q+nQT/ajQYJ1W/ONK7oTeB0TW
RX65Mqnn5jwhYLTIfsoGh5i2ebIxH90E+2ajZu0HqpIa7tNJIFZs3o8Auy86MPTbF7JxexNjYvBW
1mQLh2qVm/z1oJJ0ejuUSZlkhzox+N605TThF0W3aNpf86OvZHlne33+qHKbjx7izBkv8CWoAA6L
501WoM6PtF0VeQvklptx17RBX2cR6ZIYi8s8dWiZ+rIBt1mCMABlAzOlw6V2yRbOA+orPiuWQeXm
UAAszssVt105u4teOFJVUWlFWY1h3CVgaamlA+5P+7bDG0CjLG+rdsDfpZpAokkyUVBFLSYU5e1Y
9DFIgcnnWJ2miRvfqTqe0QXEy7r5/mSRyvPDzFuGDGN8Wg5mX1YosdV+DurYdpfSolTNvxA158g3
SelcUVw8kuR5X6Y+PwxpiX734yI6wflFk6dQxzn/HDOtMyUU1sVTEa/veGrc1L9t+ZRO6qI/bn22
SQcV8WZeC+yoSKZO7tVKKLJc78WmPjo3m9eAr9pc/Mifmq6YoAE6sG2/fZYxvHk4OO5vM1ChQZiV
K3hlK1hR2xCUxaKq57yhHneohW497CiHDn51JFlWKksfH4a69TG7TOJ2xXesR+otRlsO1rCVogBf
GtMCrW9VoXeqo74EMSGvq0Jt8dSLKcNoISlMj1TJVbyg5nULMk1+QK+3KW/I+EYVsMEUmDDkZZ3g
cb+U2OUvE+BZHFxNced9dmt5vpGUbkC5e66LmKv+lQCNtcT7Oc6DJT2oqZFltwN1QZUINUgg9V4k
nKIlRzG0MP4aiBW7UnW1lY1Kxpu7eeYpnO+oybx3YKJ5RjI+Xk2rrGL9qliHKbjzANNgFdamteo9
8i38K5iaFRrIBdn2EDd1gOSP9nJjqcoMeBXI2lZuat4ru6Qt/SDmUpW3SrXNEh8Ec10f/DplNJ/j
PSoaL2XYleC/g8iUVPt3YCSnon9DkjZPkiiWC0/n15MGtmk/2TEbW/ZLFxtQE+e+GMbKRgFbu+Ld
KgYmXDigOsxo9il1wJRaSzvQAV5e5ZZFIz4M9BjqCfO2efe4k6Mt2yYHQRxJyZdtW5/TTVmOW/6z
S7JlE6D/LXizrtruqD+z93HOts8kJQHuWJJluzHmYCeqPTr3bbaRlXGDUE6AFuPbtV9os88RqFtU
2mq78uiywJTIRFZiMoQRwGc+fEunQRL5efFch5R5Yl4OqU4mF06kBnsuljW27HJq6y3Kk2Dd6MAO
0y+8CcCy/rJdCfxbEMwfbsFbbpIXGean7x8Xkt6ipLVwleDu2LHVWb7qIszrZhCvimPCKo5EY4tT
bPCGoGw3ErLzyguxq5KqdXGYtmoI7oZMNthzP2E2OV5lLNlgXCpmrKHHchNr+BxwgStQR8JYDluQ
N2wbnu7qad58UscrK7JQpl1dVfs0LxGNh6NCwANvSa/Az07wvaKjQX6dMl5q8x3i66ShB5eD/AAP
Zkhuiv6BVk57zBDAV7O71DkFqXWSzIiGySHNtoHYIqgcQbyk4Zi1m+zf6e6e9nbb8mobnBCco6FY
/6Sx9cPsgqnToKqOqTEHBwwp0Acgkr691AmBjmgiOCSBtUBZ4a/a2vovxtaTKVoTA0r+5iOkmJ2L
2iYW4gVOaG/ebVW6GXXIcljYCS9gssfk+G1ZnlIIOIAH/zFUYvOYfsLP2VNZ4pEz0Ld5cmcxVVPv
M0k3PN51RvP96gCdv6fnPy6Is2MgDpSxDOSiPeEVMVIltKxI/LqdaxSKpEDFv9RLgTT3GNnf3iDd
aLt/N+3bDsHdEonT0YbhFwWnROZc5iKp+1K9fswYU7pupP2i+CLlYRadGQ95E6/+1TDxJd9VQ73l
c+6RGoJuFahH35HoqadDIrRSxqJ4aSsFKLoTonGxJJj0wtvX5TGoJuA6xPg8FDHyembGDCZIxbAg
Mi1HcQC0CNJNkLzh7bBGY4vO/iAr7iRmx0gtS4RU3+J2xEdMb7OFo5+MpuM8qzmm2W9v4tSMMBwG
2URiYkIpNadTVtTdtmdzMN6mXbFlpvUzEGo6WQ+vlsAMAr8b+/NUl8QARAlJYMjtpZQ60ZmegUaY
IcPtY9mbk7TNQ+KQWV3oO/xY4r9bD5Q/NWAWkbgRqn9IB3yKwUSPWX57LEsAyZs1dFEiLuqu3QrG
txc8mUKh2cMJDfx+jG1n+KxCDnoaiTXp0zifG/uR5CB0Hx2QqWIDVZ5XW+M1mbGuIlIJz3SofYmZ
QFgCtHVRz+tZv80ngnTxHbmOR0S+iCCwfTiw8PmXaxxJwJwO/AjBZEVnaXfuV0bSbs/kvJ0nGIhg
g/u1W2uMpCPXJWBHbVjFK/q9sJdJT6tr1FscDUoiVzTgbm6YAHtAXlaxTBJ3saC6S3cbz1lB5yWK
GYZGv3RtW6GR8TkTdbuvymFlfUQcUV21M16CLLvhM3VcvbTHiVyh0E7wF3Fd0XZ+XiTpaHGUZxhV
RsFq5DhCcoFWQWfVrgzyBvnsEWLoAI+lYXEEBsDYBulefU5Ex2ah+KzNKa0Yki+au62QTyMLAEkd
M0D6NRugboAkNehb3pUbHAuO6KTBeBN2I42haxYWXV/RNaw7b+tspxpd5kP4G2nRovCl4SMU+YyB
MBuboN+1NVsZ1u0IbgjdQaHYvjEOS1YF+oLximDekCVROVcdOiIw8mVevuUArpbfqqW3ornMFQm2
dr4bPZjS5dhJ2WnpeLtLi6ECcQoORWNOEOZpb1wcBYNLJlKFLcepJvbStrbR0z5pEZ7tG7nYcXVv
MDHYZlJAcYSpW9d3GAO8yRrwxckOfo4DAYfUt5TmUUUBG39d0Dx25kqqeWLvqZyX3tyC+IqbV7W1
ecH2ed0FBL0sQn/uIxwxwzR8X7sFtt1NM1v9EpIA3MIYAVxRaaJFLPF0U9iu79YQA+UpQz9sjcdk
M0tJdy5I2U8fFKmKJd3FApC5DitdV/7nGtxJMITmODR7zCYtJtqJujEVMm9+qNNSsQE4+DNSAnW9
Ib2l7reycXSN8jOeq3VZoOnyFmdamnD0RFUUuShxGmKwomDhVASjfYM07MxdU9ugPFSZTGSYJsl0
J5dM5rslm+LzTIz8IiN8vaz8PF6Ai3CvtVcsmq1Mb3XWlwSs7+jfxHDqC5FI14WIvvRD7pvy54Rk
bjdbGqObLHl/jnYVpBCr5bVpyHtXIBzrqVE3asqanRZpCuuSwB9yPYt97rLhxZqXPdkDV/d7sxBe
wmNV9TFthjtGRXPtRZBcV2PX72UHEhlHSZKL0Q12l9rJvNJN2mIy32Sfsq6Nd2XaJOEi6nonY9te
mZVVhyWuMcetGynw1WapI5HX+jDhKy8NOqoPfnbDOU4uxJ9aW5TnxUzLNVxsLg9pTtxdI8CuhyVI
li4MuEveTvNq7suglmjGh+rNZFi2J6wnV4LYNAtdEPAbAaLt4PsOPwjKdfwK9F+GE0c9t58ohjXo
SGhDX48sT7NDs9TBnnZV/7obBSgDpIJdt8zDFe/8UoSymkwUaxun5udsZHa5xBmC4WPHRE73bmh6
NCpZlS7hiF9mP5he6moXxIG/qiwOFOwE7fNX88gLdDqVu5ZdT9soNqm7J3nX3MxakOtO0c1DY7lN
QZNxupoBSJ8TXYyX4K+Dq6zgKdsZZL9PdJp4Ha6roSka3yb4ZWra6aENgjliGV3vuy53DGcCGhxr
XNcOnpuWTRnizJMfds06FfOVGpI2CQltstuFaiRiNEXROPGSXwlDyubKz60/sGZg17Ks5hBc7Ts5
LR/JEMe3giJ8xm7odyAHSRYmczXqnVwc3wvd17dNKvwvSzMDVREMqJMuHAqcYiginSWyCYOBi3vM
ll3IWVmfO7T6ISNV/2qmdfGqS5e+iIq+T9626dL+7OemYmE7D3MUU9/kYQ75MDM1YM0QeHO6RmI2
00vLurSM6nXM7/OqWUOMaap3+HF+GzbNSF9ZjAEuG+ZNNHgSX4msFvedUfNNDsZ+xOBADFg07sN4
CFr0lENyo0zgsrCkhb33AWDJzgBh5aHMu/almlRxQKJXKrLZqi966tKXOGmD0xlT6t8yVzfn4zDT
87wZ1b3n8dsJne7bta1Wc942YgnztkoeFijkPO31MOwB5Ja73lsZh160mLkWSR+SdBwvlS2a8xZI
koaJ7uxbW/f2A58b/ib3sfswruP6MMDBd6N27LnA0YBzgkqxa+e2vwNCDEI51eNN4Lvi/Upcfc5L
GuNsFQjh23QhArVsRkYieWbA6MhCXWiMVqKmq/PzQg7+LU5nccg/sitKan7IFe9+AbPWvrR16i/o
Utq7qvLrddLl7X7WSLloZKvsthakv/KDmF7WXezfeGPER16MSA6sXcZbsVQIHrBSLyjvh+vZ6+ky
m2buwLyY+jxWldihwcXJTxAX9nINfHwTx6l/tTKTvjUgP35pV9O/QcFPLhBs+vlKgx6nkFR2KG0s
bzCjpjzqK1vuzLrUHP7u68OaBO5lARL9ZTK7po1wtoMc/JS3vzT9IBK0x+t6460YrnHUqEB/X7k3
CV9thZxdzXuuC3NBMbWLxmYVL8yYcHDrPvgUxAynyG4WKdbMRks1A63u9ABS2twUko+63xPni7IP
S9vEN1PQJC/Bk5S3gVjqd2Xv7/FMAqo2o++6CggmH3R+O9scByhlQ7Mr6xr2fgjiYYrKdCLPcVhn
eJuxcWzPU1ZyEdmU6msRO28OllS1vapS0+wwiRVrOGJivTN2rXSYr70dw4rH9a0LMLG/XoJWQ9eK
TL2/ae2IUQ2dPZ0ua9FWL/gsgle6tlkTqdmnbp/axr/Ok2ys9hjaLul1lRUu2wW+ljjTGP8/9s61
OU4k3da/iA4gExIiTuwPXKpUVbrLliV9yZBlG8jkkiQkZPLrz8J2z0z3Pmd2zPcdMdET3bbkKhUk
77vWs5Z54B3ZMk3bo0t6berjPnr4RTraoR0kfmrDWsmzxFat2zxgmFzyqDN8uYHeIaacmKD6tLJt
cPngt/E1gDseFGuAEfEyY5Wen6MG+5vGOaLVHMUYnKoeYNDVMsfsHIXW78WnjTgeLpmzo5+ac4jD
zj8lFJr+cWxdr4t6mSLzlHqVFGBoqjbVmfZ41crco6l9agi4lyysafswuMDbjitWRZH7bAz96zUV
ts9DDSX+hrU4TgsgblsxQJs6i3Bu8jhg8jx7zk7irnVenG4EP/7et10BpaWTO2elwqi7m2cqkrlw
sYjbEBL5NOB+SGBQ5iZwYVfSwLT1tazhr2ZdD6E232Y79hnpHKwbZoS86hsaDWUFq+9GNhA6C2Eb
e0UqVIgUceLXDKKW0MFJVlrBUDQRc1m4wr+O53C+9aLUsrwTnE4Zo5JATIPq9hwoT39bUowmRCsX
HoeBB6Ssljo0YY4RrvaGHO46YLI1Y3X86Dw6MAxmJnFNm+MknfEbBt9rbPOBQ2hM4rJWrcqiagxs
WsqOBawuVWiHKLoJvCU2n2HHdvxKjAl9r5blbdvq6nNVq7cqVZHIsCZ0TyvojJInXB99PDx8HBKx
hoHFtkvrwvZWk8YcllqnuRrVpjIG0FJlXRd1T7pv40Lr2GUmaSjO12XuPuaKbwc2tDDiKstv4BEm
fh7YaR2LDQ8bep9ONXliQIB00SxQa3A94ILJQLSt34JByQc19lNSToxV19PQD09mnOaqNLZa+Am6
b8Uyr7PpqRvEWIT92B7kyKOnXvpBmc71cJE88m5CaeklVLAdh2qC/ZxiLSrCkC/vvWHmuNkwbDOf
4SFc+OkyTqUK4uEWBOA6n5ReeZZOq2/zUVYip/G0qCwNOg4KFEijOU0x3lzpIFM/bVw33zic6/Eo
4JAVGjflmm1O6ls85fHwb2LZFo3AfIGXwB/x1GkOhqVxbnpVP4umCt6gndkDsJv0OPhpd2CKiXtP
+Dpfurh+8fvucyvAclVY3A4s5OJ1WMN5yCIyDK/E5/psQsJtxrUVSd5A3jxzFeJNVz406sYuOZB5
ciewlpyXNWg+ZE3Ym+RV8CIDsl4v8F6LSI3DiUD0fYZ8Hsr9TLMqI8Ifb2LOCeZWHI77RUg/qNyR
etd3+1PbhtPXYUm8pmzjBlYm5OAhPvVR3wz5pBs7wy3aBsh9bBVBTlqcI1nsNSK6adUUfq3repZZ
2OI1ZKJldZJLfN8cAhauidqp6NTFJmQFVvil1Zi1ZHXu1DB/Udja6lwqQvw3PHhXnaVesi5X3izj
YlbCu2rGKPy8O/+HYFukyRrnqbsosuKrWRKFxwM2z8NgOHimgUfkGuabvigHLCTTFUaaazsZ9VWG
s23yCULhkjVLaz/m2eFewU2JPc0o6JDfFvhOSwZPbSl7sZAzZOYK0FNjNwzzAD+/I+K+8EPH6vlC
Hfa3zMM4MhctH72o9MYO1K6/LdHzPLXtK1OLzeVEpqL1vdG/NSsLnuCPJSm4HsxwWTyvdXtcMVSd
cfr1a2nHuhYY5VKMnuAwvOGW1Gvg5YbvLJ3r/EiVWi3ICIApwUWU07qrBZXLoVpimCGdzIXEkKbL
fY1dcu7GJsRMTXq+vfST6eVdOATrVGCr4BJHWhoPm8p1YKrWHT0/FD29iw3hSSaDsSHvLcBPr88X
L7GCH2B5SevfyHqIhzTHtm2pysxWd5PJGR64kStqOFBJmxnw2NQV/eJ4Jy8u4ZB08slgAVP37YKM
CcksQO3UHLRRY/NSVZIOVbHiVoERgpQQ6XW22HGI50OFWa0/mdp43Y9pnOwSlTUIpq4voxFu2RP3
Q7gnRwXUae4L7ajni3thlMTnQD0AT0aARYaKvwBUx9v/3nkp8/FznETvilTVNnqJdBTWT7/kVk/t
lsHcpru4GQbcqgsip7v5Dsd/dzJwH27sW0W5b+MjyOgN99sYTGnzatRae3XWJ4jLeNhsuVhjPCJw
HM/PpoagkFzPGCjtrS9S39HcVJMZ5XGDP4VPC488MYivJDH90hVROxvXX4jB29sytEqF4ZQDWyEd
fyJzpJq4jIGaNuTsGzO6ASRRM2PGwe5QjQelEoHz2JuHQoIjugmBY2F0VylOTJc2GKISemxm1jmn
oKMu0EKbHFCUaVdaVr2lTVuqFcxMCu2gH5LrDaNfUnKvjTl8rIWnymQBHVNaMrcReoRz1z2rxLSf
PfAxcxYOCMVl1ODeKcGLdN/8XmLKAr9ea1kO8ZTWxaJBmthsC0fYh1ts3E9O/pw21XIPuXO5gpLb
XA8+J7kMY3MjAue6UpEOuNWSwspVXvskUruy04gRjmWkV45mtl9lf9SzDw7RJmrtEa9Z5De1+Vzi
aKUdz2I8R00xk809To23WgwIXltiAsWGyIWKoqOO6dwVvEvsV2/j1qksqNYxeExkI6MCNWr9h0YX
jM4msWA16DdvwTaiRVCXGCf0dGXqSC7fKs/uigsm6rDPN1lXB+THFu4dOhMkwGvCMe1z7tNhKKnz
p6tgGthru7QUgiXjYTXkEBSbCBsqc9Ntl8S+KUI/MvML4AWAD5lW4ORyUBnjggEpCEEGQdy6rbB5
dxkdMYffWFhmNluJZCWTcXv2qmkAjG4ixCNAx6kO8EXozFQkfZTCVPLm+ojkAT4YZisvI6DjrkbV
jiI3EMy+bkAOcG3w9MF4/oD3ualDHCh77/BhFzTlSVoK0BHfPeBHEA+Fqq49HMPTG5bLtX5gotP7
1EXC5goTTHzWlEXNVxyRxB3JQsXjsBJ+A9Cx+lbpAD/5ZN0sgDNuoIxsW2Mz1fjr58RG5n7VbY23
gHgd/F3WDThNWYe4gYzSxwDyIStSMaynAKJFU6ygW76shCLfGMmJXvVUCACGOnoaeTUc5rD3X2I9
BVnKQBLWut3A2E+by5BgcrfIeoZNEZppQSyr7YG4p82SLqcq1uDLpn4D0Fnx1eLlpu0ON2AbzlXP
XHiAxwOn1CcIPBbVQhYcvR4SC002KwZAkFTTiKGgd9MNMcpcV2GwJIUfVYodgDKoT6tlM7jhuce7
hJ/P3qiukyrrMIDfjd4+8U5oLOgzzNSuyWLJUwAlcmzqAg90AXYKcsn91kEByLZYqbiUCxC5gvhd
U26jxddUEYA4gB+dKhaifqxT3Zchn2y+zpF7ZTgtloude62KdlySxynSs8EfF0UjFoIGKlAXDjek
5eElqVvJAPpw12U64OnF8+rwq2sbebaemu5B24kcFFf4jlyL6eEUsNTlTTQJnbOVNq4wqxNT1upk
5qWpm6TF+atJexFB6KLDHK/Rs8drZW+hXEkCMWDoXNaqLnhtUjALWQeU4nYAI+KXbI0cloI0RC5h
5H7UlV0g6k8ysnrN8dzEVIf5vKiJHpP95xbfrWSFDE3Cgd8mbUdeRnASVbaY9pVM3fCi52HIanQa
PjIwkUCdqgWXfKtfK2/1K8xW1ss9TB432iCgM0F3eesr4520wE1d6Eayu9nMw3mORqQ1NJPX0AXY
lcf95BmKccNwGVTxVxVupLTUnx4X7cKTRF9PmIslWfdpze8Av/SQeNg0JVcTqfu42FIPg1PXpPbY
R+HSPiLF2xQa4lahcanTfCSRKTG+BJfeDTXovjV4qbmzLymfg0xNxkf4MZJll7T8B8Bgv6ARnT8n
GPePAeXB1wEM+YuPL4kyz+IHB2j/BamZ5MbCpj+qZcZdl5h3IMbzvTK+41kyD36A+2C7TytPYqIJ
aHfE80D3WDMmUiQMeAm++nodQ/1FQOwoEotFZUTWectsHQzPXtLSJ1ET2uUUqv5JqT6AmQVWUhLy
4QzUf11KBT1If8UDSnZLARcbOaQXbLRDpx41nQYa3c2iHnHKT0my00V6RC4bNr91ohvhNcAyHO6o
AwzjjmuItEVYkMG3c33yTd2J7QQU282feWPX6CPq6SCvxJB0M8051f7sFckS0VXj8JLgUZCMBeEg
0qCJ/QLoXLBhbEx81+Raxtq3J+MsVMwsDm10oLRfk7e472ccKqOSrW1xjkW1HxWY80AaFJ6LqwpI
CgUlBaAYYzy4KIeMNm4agOg0AsxZq+G7P3qOTQUsSaB25aRWJ2t4jk0lwfuoiu8YOK7BETZIJarN
Hx8WksxYYRpiY62fh2TliyhgpSbY+xD6aay4FWKYzFBMa5zEQekrYqbxq5HbErgM30U1Ll8HipEs
21SNk+GKI+go0hyK9f5OaFz5aXusK7uw8Yvxqi2MsoYnEr8Gmp3F9uLNExbmi3ATb+Pc+mnClsO/
t+f+6iXDNQQrgTK93Z2HoYwc419dQ0hlyeyD8//eDWpPAS2/aBAS9RqW8sRqagBvLb71EFVoBCy6
/+EF/NUI3l8ALHXEXFFPApcQptBfX0ATOaSIqoZ9k79eQPeL0ehk2uKK8wb4Yr+c0t/9Cfe/nMdf
PQAfg0IGpap/t7H+41//69PQ4X8/G0L/+R//z14N++dX/Bd65fTPFth/+7uO34e9gGL6+2/aX80/
vhdezO9Xt3co/OVf/ludw5/9BX8rbPhVKvv/+cW/tDn8pWflz5KMve8AGZcEeMY/XPP/1udw+rMK
9J9NDr+/5neXQ0L/gFAM7gAJM8Q4GD7LX1UOXpL8gRoHgBmAQJCGB5jxjy4HGvwBZAsKN8gtRNLQ
pvmPOgfC/thrNfcvS4FzoCLiP6lzoPSvF3OES5hgMIQNHpEwRnb7b9eSgYjfbMghnTjZbEHGtn2P
BOcVOBgfEeF6W3ZZb8JTbzLeskI6CIPruNbdzRZzGFOw7GXJ/Wb5xkzQ3WG07d9SZLCHrALiiMUA
a1ZhBz4fun7r38DlkRNqKMM73azxnGH2I1CR22TLpQBjVU4p8P8mTp4YlNtHbc1y5y/v3aB1Vk/g
1XFf6VcgCAuo66Xtt6P0FQqb2hmeCeofHHwIUoUc3lxPbEZmVslSxaP8WnuSVBnRXQV5K9TIWYSu
OUk7YszibWpuKmc5ORifb7SIdJjQEqYUEiOapCKACQKVf0xrBNdtzetrItiSlMQxPGI9yF1YKTw5
fKhJqddh9rdbMzkfy1M7XSooRh9Jt/SvdG6iNl+SCtmtVY4PTonqPazDMGtEOGTgWw+L6SD7Gog0
tknW2y2ywz1gPeDTawKHCEv7yuA7N/IWoKZ9oC3Z4KVB05yGExKABnOJNPnSG53FdH/8NOw+GKc0
hKPUfdipDTCAd8k9aAh14rOYn4ArTwXqDKeSro5c8U1B5+g92Z+juWKFcJu5JHZt+GmbgvG8bG2N
kGoVpVXWRCO7TvwOu4jGCf1MOtiXeGzqTBgkpeBCLcFLA6DzZfaUPak1GpHQSPGE3kKRAR+Os2HD
3rpavl1vVWC+tNLBIYjSTl+vXI+XOkmWH6lGqj2r3OzJYmppfbfQHuskVh0Bmi7FuBoEbLlpPasx
a8dGvo9OtGU12TE6wiYcuiwU6/QmBBDWfOXjqDJky6v7Pkn74AqnY/NYK0m+hFXXPKRbhD+N+Ew/
BSoE9TvW9BKEYgGNbIb6yiO7weYGVYTzgu4SFyyPVd21edwJ++r1lT5jEE6/r3pl+gA/vKIZxLSk
KSH/pI+piLc1h3A5eC+iAlNRwxpDPCjhXg9tcZMfVA0kRag4lGXlb12RRnOQj13Qf8LnKD+vwVTf
Myummylw9ZnpcEnLYFjH65r3FI0pyAMWuFyHTwkZ/bsKI+ZUeOA+roOhojfjQg0sBQwztzCE0aWd
rR3u8hfbBwgmYbRH4zJ+PBbkjzqDRPXxf0MfVJgnbLo4ET9OAwIaCNf4vu2xmIO/3K4QqVkzjvgM
f3TrQty5jmpxNa7xfZAIWSjKtpyQZnepdfoEQIwt5WQxBXOeuixooeHBuqHpBOEuHPK+m6InA4hS
Za4J5nwGDZzXfePfUtXZ692FONJRgKkdJgRVpatKJLJlmRCDSxH3yyN2DZ9Bl1vaz5YjknMdmxk6
DmumrU0LqjbjP9FtWjvw4Czuo9swGL2r1ehnCjnzwZNJKgsUEawnUGlnZJ3im0EpfexmGRaYRbaj
Mp17APcdngzgzWxIouqUuKl9WDXRjy0YD2wEAnkjkrYlU/ggUYUCv3lqsmCsbzEHZqbDlOvPzfUi
zmpt8J2INx4N42OJzNYr0rER3E/vLESYwb4FBZ4EE76Nt+YWCsVzTQk9AaEe8gA/lgNLk+mu8elr
ahTEr42k5bAu3g0cV35V7ae1M/6XPphVxiuOD9l909NymTf8DPnsX0QTzi4PUukfkIj+bLEJZK0Y
nhPm2KlL1EeETwzZgPDRdzot+Nw+I7FzF69C3M9j/0J5ZDPkd1nj/EMHiGBpSIfqCTbnK5aRzF/l
AmEeSGlmrEqukFKRuYt76HvLNLJsq+MbRI2msybTZRa8Ouy5pWOIJb4IJidB+6IeoWCprM+6YrTB
21Pba22n6QaqDQUlHmQhLqNLjE/72q90CIbF9I8+lL8jskjeESgxriY3bLdOc4GU6RAsWYIB7mF0
Ln0kGwpoigrwx4P07HoHzvkbG2r/LKHGX7DxjqU3rUmXqwiZPRyzo9dlCS6/T8zXVRFhmYALHIXl
Bn66QOeMu23txjFSB4jMycrkXkSn2zBtHiIN25sQWed6WSDFaNnlumu7p6Xl/CEKOYXapaGjoy6k
IPiYUu6vhQxJ/d5a/l5PmLhDcEL3oU3tBeET8hhjX30yK+onZhKfJ9b1uTW4dITnf4mmGk0fHv5R
A0nPQcPB9ZDsAzLm9JhAwcw3Y92BIC+BVgXW/ogn2JXbWk5mM9frTEGoaFAotzhjvGsxNwyMQN2N
j1Fbt8XIenkhbED1Cw/VETUS9QdtW9xb6QC7kUnziIuwvUWmEEGyaN9W+piVTYx9Ehnqe4ZIRTGH
Qp+6jZD7NiEp4lcOqvwavEWIpJRj4MmnLgXgE80s/DIPFMjsGsoAV0YtW0iIfpwHlPUH14QaDjyJ
j4HSzQVuVwoYa3VXfdLYUzzjEWnlFp+8FkzyL6L5f+fk/2dh3z9n3gRR9383Jhff2/f1XX//19n6
19f8HpNZ9IePBiPiozh+x8BiANy/52T8EgPsCnv6ZxXav4zJKMCDw4oZOEV5CzqQ9iIsoI1769ne
QU+DIAK3GoUIAvjkPxmT0bbyV6KZog4kBnMLVj7B2O3/nYWVYqlFgCjRlUNK7AVjU6+w6JPVZHbr
htwy3c0HNbr7dgjxeIeImGO6T/Oe++og0KAjso1swQtvDOTEvpcxCj789bud433dr0WecARQ22rG
UOLtAZ/2jXoIURLTKMS30unoiA9G06ZwVfFDbK54F0VPAiVn19bO220rohldH8bfrtg4cWgJ0EXP
2GRlYQZ4gIhGAF7aPSaUhukLZkmBBDPuas9G4rjixYWYjmN1YhtGvcHT82OfVvQM0PdNsNF7adrO
+1SNfQwZ2PZHk4ZViW4DkqlkUndQK5Ois9MDpttvkSfxJiEkZwgXP9DQyUOKQ7twEQFQDTT86Ffy
h4KDjGBeCk+h9zeAbqqBUDDO6jBu+NPrJXyIUe+SNWy+Qa0AyUwYPjRB8okv5gZKYJ/Vtn9axy24
tis4pVb2SxbC6sM/uuvBddc0US+8g9S1BbM945h+S2NYxeOwZC0hD9LJtzFaRMaG4ckKb3uVCNEV
itR1IRNlsAy4JW+aPscl+MkSXnIGMgCy3v4SQK5G+NbALMiRbcy/I9LzDvMih6cKW8wzuuroc2AJ
8J++RYK8wnaBVhyLRqMZp7AP92lT9wA4N6gc3nkfcd4HGuhPKp0XaILwuHKi2hKkHUyuNbriyZZk
STSPd1Bo9AuVyad4agbwXLo54vkIgIpDk99YGlylY5wAFkk+t5vy8Nwk62cYTNWZIrHPclZN3UOY
cvPh+ciR5YDKyMMMpOW2a8Ya8EdY2wSFMeNWtnX/RLwAGI7udV2EA3nEspUeUCeALBupYzCbMdaj
ZmmKuvUWONN2TI96JEqeKhUAoWqwDAoQpAizLrDSw8CaS4WMH+L02os+MyTJLrSL/TeKN15MDkRH
h32oKSL8LIdDkGiAjMQ6/7K6MZpPg/AxFkVidj+AI27eMdEAJn64lK03baihxFU9lWXLGqIxWla5
6kTwC9H+34P+fzjoIW7sjSb/RhD529/A81tF2b/oT0WE/QHtDLJVgDoRnPS7fPX7qE/RII6DFrmg
39oGHiq/6y3xF1jgMIfHh2AAhDfEEv551qMuE0ExUPJpHP5UUv6Tsx4C5t/O+gRFmSTdMyMwihAY
2SWTf8kKNXGDNghMFWc7BqzJVjXsU7iLL2pkHjY/G9BiN8WelBxHTB4gSHnuL0lki2rCQXWlAYTw
PBna+LxtjPKyXYY9MomF6QF2akePgWDOe5CImX8ZkXCLAGkR8CQOmiWo5nBartu1S5A0BBCN0b/z
N5px8DcICMcMZhtE8NMWbDPNejGk5YaIhC4XhA3rnKwDP08TVwtsJm/8mgrHPhI8kIoZ7kIJpRYo
K+igGS0xSRRGBXxIGl6n4VwXU9rFNyuiVFm3GNznoXdgUwDZxLWLDxIkDponJYR7sLU/3yIc3z12
wrN9iWZOr85FsmONfeRXMD+EemwjtRx3m7MMQJddVSsmsXCfyYI6OWKNwJhWD81wiPooRhL95xj3
c6SzER8PdJ/z2n3iw33cPgWhjcu0pm/Vss+Fg0Ppxj4rmn1qXAZUjdZBeF/vE2W0z5aeg7pg4eje
E+Yh9tmvj8gMA337OZaiTqX+iPdZle5Tq97n16DrwOPEdoRJgopFbOBNdTPtM+9a93hQzvsk7K/l
GA5IUCjd/RCYLQ+LpO4wRU2SV5pNj2GcfkScD0XAA57H+8Qd77N3HW1fUuqBVt/nctVGIG4wqbN9
Zhf79E72OZ7sE32zz/ZKAjXfp/1oiNdiq+yl3YEI4KF4bu/bAZ7V3sMy2O6p3XeHXrZYLPZ9Yp+j
c57KB0D6QM4s9KAGe/5nuW8idArtrdu3E7XvKUGEV4pNpyr8hVeftoRhoWkRBTC56IcU31YIDaFe
BRdSj/7Z+eYbdJb1rkLbyANb+hZPdcvTR7bvUEkI3AUpXCxWqtq2WwqtBKV6iweVzg7H7ecuFuKK
Zvt+FkpKLw4gHgYBeghw2d8Mlmyvi4Z/W3rzXJ+pwNNIUYn9muxb4CjlejT7ZuiN5gKJdEJzVXyD
BWpfH/dNEgs5ZilhvSs8dbFoTrgGC7tvn4ajGCje5mcPmYAatGSyr6kcAOeS2mzC/upWI+7h3d15
2GyDfcVNW/oYjH5b9th+J8WwBmMfRlYXizEM6A6BoIP8uTV3TXiBaQMgev+k3DcAkqid3VdtKA1f
qElhDbqUX6l9IV+hyJZ8X9LRwvWKw3C6C/cF3ttX+VZW0cnt6z39uegLuDAd1z6EzRC3lXdmuyyA
3tjXZRcKDOv0Ea2b4UlMZ/QBXs+7qDDOgPl7EMG73EChO3jgFDCfCeRpVtUc5G95ArsfJ+2D2sWL
ZZcx3CbJCXqxfeh2kaPf5Q61Cx+btPENhRaClO56AhbDJSDRaX1YKWCUwHlXHmrKblca1D32PnSa
rP5TLzwKuWUMdCjuER+BDoNwKZbd5Osworcojrf0kyBgRmgIEaxOGn6PwpTmDrHYd1S50BN8zRGu
U/AeqyVCmAD+2Nuk8Zb9rlYFohjhpWr77uCD7yyUX0FeRdtu2YLAv3c4djEj4rxrB4wIOevd22ZA
qywc5/NicA02zrq31FkoU13jj0+jtk+9H6NoDHzk3dDVNM2WtDXqvop4cCIAcqajQkGUytoIiuC0
ieEENIgPGQqV22JA5ORxFuyHGvw1r0IbHNY6aU0WJahRybx4TjIFVhGpH9p0QBdzdLwhmQT8xgON
Vm+HJJwR3qhHi1u8Vyj9Ms81CgEDeuWW/ifYVRs8W7zxQ3oCFT81FQaFDfUaxndSI6uUCfQPXUmT
iO3aUh0/WNjLT0Rz3CJyxaV30vMSvUworDjXW+embN5I9HXG1d/kARot6jzwOKPZitTU49h6SGbw
wNfnIfST8+gAm8yp6EGAj/MJXFh1hzaF9gmdmGASkOBkx1pyKFTpttavKqFTuYAduQrgOb0nyP9B
A0s0QAnouRQlNjpogMIqFmfbavhpUQnuD7IswLbs5j0oHO0/gPoAnUQ12XozA3S+dyjvhQ4UO6uz
LejBt4sIhQIZtZv5ArxnfB+137zimVz1kDfNzUS27o4j5v4DNbUGLEbLySMqypYvnmy3285nJ6yl
7feuI/G3CI1PTdbUoIXAFy0QklPanCLYpR1O23zC/OAKB56gQ+QDP8VMiDp5NouLrtt4ar8B0BT8
3GFbQSOXatYHPtL4Gc+RtARSXB2McyF4UcYUzwOJuooTaEj7IZsmpTiMKv6cYpO5t5jKcVW62rtv
RDypLCSdfhWOy1vSqgoQAdq8WB6m3XZKgX19o/MoH4EnPbVTu6JAcuv5SQYSELSscbOCjRzvtpGM
PJ/WCc2A4dTwrnSowrxR0DxfETdZvyMkM74llC6H3hOgtL0qrdLMjs4760As932E8yZDSMf7oL6b
7pzugTQSLwGhxJzSVwx9A29pZXskxjZuTiqYyVqIRowOHEwnvoxAgmmWDGR+FHRncDxLxtt4Vu0J
91wjjjA/lEPczI57LUxaEqb9V57OnJZQgKUtgsWLjqalzSOwMf8IzochXGGwYwPDEliUa5GgrGDp
ciJDdu3WeTwHCLtjY6d+4RagSS06HrIdJs/BU9Fy9AGexIDJy6juU+j1k3oIzDQXUxSl11hrTJcx
PsyFZUKdJkbBHOCvytSvUosZMnNlpiBHAefwIlGs25czTR1yMOgg/B5jgLqBdKcKGHBfaVWnn1nd
d++gj4cDqXeMwyJL0kEjlIOXr6nEiYi8nn9qUJN5k26UvS2Rbq9UrVyVh1W0oWaPOPKVrbq+zCDF
n0E3A/5JOmJpNuplyvohRBcDKiImEE4G+QlBagfWjI8LYnJ18A7QKARMFAH4pnx+iNIZ3JhA1ear
2TBAwnhYDa4lf0Jsr2fBt3QMR8DgXVx552QQ/KVJ5/4zxFQ0D5K+thczGXdcBOCcYtMA6jtG5ElU
8v7/sndmO3Ij2Zb9IiZIo3F6dfrsMStCUuiFCKUkzvNktK/vxVDmrcyQWkIB/dLARQGFLGRJ7s7B
7Ng5e69t6jH92FbeTbxM2zopOSH6BofaEZUZhsl7OQRIWT1sjDHoIw59QSNu3YLa0McXf2hdCouN
003yc+BpQfOhbuL3lUS/tiqKpbGxDNuia92n5iEo4vimH4TezUJHJ4FI5oCbfNjqxi44zZvjlWUk
O3fsyq9JJhjTAwDyvrpZ2oE46CuO/e7QPcWOF312ZR3tp9qkK8Pd1H2IKmS8ToTiWEuZxdAwctC7
p12cSeh4MvvSmMFUbbr1vxojKVha7Pm6jtrkQxGp4jFFqngwUwc4rBWNV12D04QH3PUveQffIzap
Ecs5xr1XGuDzu3Y8+mmAkKsScf4ROoDFCDSap4TegIOUqWkEbdFI60tuWM15dqV1xS8scPym6Z+R
Thm5psNwLJsWPW9gV6e2gBgncv2hWdQ8hpawupfYbr071MDGVwvs03fA8v+ekn9zShaQCvGS/99P
yf8J4PtPD/WvP/T3KZmAOYIe6NW8wjkcl97m36dk8w8JQCJw0L64gDjXXunfp2T/DxqUpqB/arum
7ayO9r86omgKGPKbaA3k66kbJcLf0oh/6T8Ivvjrf/8TOG+90Q3QU7XsVc+AOAEFjPkW8dAqQw1t
0SP/aiSipHBidKqOHST4Q5SYlVvSPlrK+irLLWN+SlUlT6pZkgaBKw6TFy+dKmFtFxNTteJ07eoF
syoxCdklFsCs2VkrJF4YPrr+8I8r/ZOvziVo/mGtZ3DPFwZV75m+cBzx9pv7/TgXIP26ix2b6oFq
1QidOQuucHeZN7PBGfy7eOZ7mO5PPhDK5w8fSePY8qSD3sIFtfJGMWQAum9Wk/fFdYOrevCMDOkU
cPJDJhFXQ3ppjfZodWbzHMwtDcVwlBPIV0bZuAOcGOXaKfJSI93oyeOqVG406oMYXHXnVyl0hLoa
FQcXaT0Wwhr0QUZVfcl6C+F+jPZtYpmJOpetATckwDh0+/t4Rq16MdxJPRS43rfC0hD7ocb2GCUx
bWwCfBX0mz3ayFvIiXSHZxdKZOhyR1jeh34c9xGCi+vFTcVjh6MQ+gWYI7yXZXpANR90Oz001g01
KaAojzZgDOYsmOOdtX5zE7NXt22TWDxalpEiSfd6fhtwsfbZSBZ1F7szX0MJAH072xHNs5jmXIeg
LtvkViUl3yigoXxCHZmop651Emz/LQr7RwzGVn8RwNbEjc5nz4COvbjNR0BtVXIeup7nL+4LDVMJ
E8YDAkLxaNiFUB9gByjjky1Wy0PaK74PQFtVnxA2AyibkKToMHINPrpoJv5tw96qdmgDYEQo3ZrT
BrNAltxFk4WJEH9DmWwlSukUH0XlvGQzxd24uMH7Cah8vAlmqyuheLn3iQsgLTT7louULpK7gF58
IMIBI2lzlBo+2o7raI+hg1eO6hQ60bxVNIP1u0XX3NZJOMK6xEDbkzOGTPHorRcnaFMKwLmx60uA
oM/apsVgMOubpvk6iWd9b+BZw238HxNbywR22PXdwktYBLhqaDR4s4fyVxQ7AKDxtnBaCzPAT01t
2hnrlzgbnOtXY5sxedbNPDU0YewcqQt63COoZokZCan+SxVTgTe2CTXU0jyyeD7U3TRPgx8m2cwV
L4soX850fhy1c2oveA+Fqx/uRaoNl/awx2NDt4DLO6el292ag3JsejExipywHFsb6e0i4f/ZyFik
If6cV5Mo/aRGzt+WbBmbZ/6xzL41alYPaWlajzgDi3S1hjkvvYA2ESZ1YD2CO+T2FLnRuhsjmrm3
+ayLkl57jdxnErxcHvBH1EiYLcE4mSiTP/aMwx98lvhuZ2iP1RGYMWzKvDBxpAudMIVXfXeMp6zG
2hwJdSdtp10F8Iu6squRS+/VI5/iItPUG4u3LdgpjvB0jQJsGxxOuvpSJbnoHtGxG8Z7Y/R0ezXQ
WOs4IwV8k2KxWX4hxSzBUyoxCj8gygTJXBodhnicMyc9SRYIjVYY8f+AgBPRJNAC0mJiLkRjwhOO
Cr9QSEsj3h56oMwlXh/kXBncuNpArrx1p/WlAGPH34K9nDUUWat4TEcDQzAyysT9CE94FLcZhTw6
59hCLOWhjb5JXD+LgSiUfCaq3kwdvSjusk+YHuaYym+Mhy8YiIb8Q8cKYSUhWiGn42heVa6POdCI
gp1XxEa3YxjM32TyOJ1pB3HPhwImXcbpVn3wx6jNvzoerhemIQvDmF1pTkLcluw/ut2IMYvdE0xY
H+87MCzTPCUCNQDHCE/nMOZi8xNS436TprF/UxHb+9GZxiistQXyK1ZzaJX1+LRAXtvlQ59seTBW
a22cnGys0Vs7irDAlek0owWyFmebeKVzREvgzle1zJA8f4jRjfZ72TguBxkklxFti4bmQuOb7+li
idAuzU8GgByEU0WOeAPxTZrMnPWtXMSfiz7yvqrYJtoB0/Ut9KWrce7aZZcXnbp3ay/+hCe62jE1
lHhnaTj6bVR9srB87TEqxBGs4RLnyeB16KsX2AG0t+EE6Ly4JnujeBJZ720Csx/22hiYJ05KhRWW
kd1Uzs0tcQjllSOncbeqB+5Z1ptPWTAm7yZZ3M2eqTJmQr3ct0urcL5jiif/JGVS5hZPcyn7eN8N
VXUVsIFti7zV58II8j2cKbo18KjR73v04tPJrh/ZdJqPFWFRyTbTfbX3U7P+kLh4Yy22nmDjuw4q
oDUQ4aZxlc0ACvtTHHn9NyJRui0uSHkUOov3cyHEjRNznNsikK6WjVooB7Y9iqpLizr/4BftUoQZ
3M6TlygwyY51n0V1c1i7CFv6383HLO8aWNliwtq4RNa0W0pvvGkHGb3DCuYewFmRBYO7GXS2of39
srjujQHW8sKCvRzNqgItbKxue8i2u6XvkA4L0AjtuGRHUpjcR2CA+otpFtmFoYm+MIbDXv/rkuiH
Yk6CIeM/8LVhDgVvBcUo220/AzBwVgMneOJzCPSabTah1xF0Zk41tOiiO/76U9eq59+FGPJWonoE
JxMiGN7GVEmoRbj8nODcFqyiqUxZGJpBUGP8+nP+LZdm/M+vcz0+JaDaA63/pvqasBeOfRDDoMjX
CgOlDmt2pZpnB7hk/Jti72cfhj6XFFwKZD94y8i3eIeNmCLw7MMr3tV1Ik994hLOkhJv8Ovf9WMh
S7PM57ohQgcH9jZDpY0DrzGU6Z5tKJ831Ujp7WAVokE11Jfeq/3fPCU/+TyLc4jFY8JU+geGmsW5
v66K0jlrFLDvv29BVWKyYzjgueZtny5c3l//RmaBb54RfhwjRzYVnMg/FOsL4klYzgMyBLeiuvIM
TO6UJRE7cKUEe6DE92WHRjnxz6aRsX38+gv8+JD60AK5zmixCZQy30DQaogMpoI5dB7HtDvOs2Gf
lDXXZNv+z+nvJ0eEn36Kx0DUdS0HDdt6Gf4xcsTnNFdR2rvnGIXGcUmr9OD5YIT/+0/hQAnz0SXa
lJyKf3+KO9iiRZrhngNMw1uXXK5QoMP77x8TZ1XywJaU6N79N1csp2EPmKh2zgID/IHOCg/FtIA2
3S1Yg24GMDX6N0e6H9cv1vT1LUebSmzi25euSieI3oUrz8QMuh+t0Y/P2iSQcDMWTEcrfzGZnPSa
R+TXF/THlx0JPoExFr8WLf7bnxqIOTV144hzPvJ2RzXr5OBitdOZ6/8GxveTn8jDAUMBkASZVW8X
S6+YOz6qFFCKkhLYiVVfdD80z8ihWbHXExxt/vQ31/Vnv4/UPN+Sa+gUDoF/PzCTCc47IWLwXLht
d6xKaZ8K008OHHR++6a/wvb+vR0EdCcciUch8Pwf37TE73yT9eRM/zDwUYyUzrxB9lU8gOXHgJch
RSESijJZzdR1M7VWfzO1kwJlYPSSw0XtvBSx6L+QSGBTdWqGk3d+7jbFby7LjwthYNL6EAEr0hrw
uL7N/3hbq9SZQQZEPOEYy+0wJUfnmYkj++WUYQPZZAFl/a+fNOvHFSLAc0RdSSox+oi38Me4oF9C
9hePOPKwbqcAozWbAeXXF7+z2DKTJlqfd+I5btqxaJ+nydEWFu5APbS9aItDG4+aMCOAZAfovIxt
f/0Ff3ZNWCl5ViyySkzx5q0HE4aI3Oeth7dE0W062ScrNuwz0OMKDQW0zd/chB+eTaa769tAK4dH
VL79wDbt16J/0edJRpClzGz1dbQVj6lqOI3/+tf97MPoGwGqJyqO7eDNrwOoFkBqDpazipW6y6o8
uDJRQBHJQNBi+psP++FW88sYhEnLtNcdz3nz1pVrO7ePzOXsRg4HS9TIPFm8iJwSf/2r3mQVURm5
LJdr8eDw4xDCvHmQCztJFUO+mQqiS/o7kzMcCmW/H/KnyKh1f2myiU6IjKV/lUBlVJxIPLvbMBRk
G6xb9ZCkOX0CY+awFPaWbp6113VHk3ym54Cul70HHbYezzGlAPUR8XI3ICvAkPHrX/Lj/cEnBY8L
ZKaDM+NtKZRWi9+sYKOz0Av4wmok5WomrSM2l/+66sIZwzMgPUnD1sNo+e+Xf4iB3k0q6c4deT0n
n7ihVXTQBjsDvM5FVuq3/cN1W/7HwijZ1sj949X3kEyZP9ylSpe21XaOPLutkl/X7B4s7lHw/rUh
Aiqark6rC+epVkr85iUTbx8RySe7mA1tPlkAnnXsf/9cWURDikAvO1sWnSS9NTPfzRGjunq0xWrc
8T+7Vp7L7VT3Vn8TxDVvoN3F6VEMSxVthMiWB3Ms6SLqfO3XtJ23HixG8uwAAvAcdaRXMfTj77/D
A21U/E1z6hy/s6Ks3LfrewhwxHWtj1dhsBkclqFj4oGVGdO8cHt150AxG0MYJPT9chpH0SZtJ8xL
foye6NoBLdJtTUah9xhPs5vOHYwDSAr37jtsqkb9s8aI4BL+TpyiLW1WYe85Y8B8vWuuhhzZcvgW
PoWnxyJ9oXAYYo5Wgh8JlwazGXrfJuKeF1ujoeGdsQgXCsfGKqwvc+fnNMVBltphoJq1GbrEeXI3
MZGJd57R6vrk1rQoD5ieouToEm0A9KbV/Fvden8VnxMkELUPirWuaRvetYQAy+Ub3XKShXMrRn25
WZAKM6ryDfXA1LlMMMqDA7vK43Ya7nu754ZgH+DtJvClyR9qbbJfdCOgxL0FEvQhN4V/FbuQ/B+8
xuq/qN7kV8x25uivtluN8rprUUzhsS+4zcpM+YP8dOcF9h1NSYIMmHfnIpNXE1dzoqMx0ptL84GI
VLfBKb2lD0LnaljZtQe/XFx7N9kRf+PoJvjDNcjFU6sy2CmqJuEA4hLOs21gVpIWTlLYvbitZjQh
D2veSr/NQYsld0ima/IjF29uQoPQjtM0dSB7t+OwGgYbBBVbfNI8MLjNmnNVTRwkhDen3pWcIgBs
iTLWkCllTelN3RX0tNAB9/qgIGiIjUiRTiN9MlX3aBEvWxz81OEBqxLfFTdG2rE3vNYB9Ox5+nTs
0mpI3Jq+GapG0iMjGiHI+vRSq2/BoKM7X0/q7nsLjgQzvgwxANajzITzkkZJEmG/6Ofm+P21Qva1
oql4Z2bPzvyXyklpvYEksB4tZSUpql9woKEYJMt45zo8RaDAOJklRGsT79mvPXM768fPS4oxaK8Q
u919H80gfX8BdbQWErGktvNrT77ANlg7sR3teWbZHH8UanKNMIztDwUXTcaE3pV3xbh01OSz4PDe
135u9hfyRHlNifNm0lAskgsro0lCMkQ0nt73VcsXsUx6J3sEPP1Dpa1WfRqB4hoosz0CxR58TGbj
taMK69HNwAiF4LfT5atvMMnYZQjU5D0ZA3SBk4XaGG24Ba6D/ZgxQAJRgXYFz4pkmoOqSA6294HC
PB9iJsnDGllZpBOAH2a4uqQ3bxROdi66nm79UtCU3NNB0z4tCQQK59J89bnRIR98GmR6nLL5+47/
v3PS385JeWv+sdP/YK++hnvzFRgFJPF/Dkpf/9Tfg9LgD46ZHBwYhxLdSR3zn0Gp9wcyY5oVYGyY
hb7OUP8elAZ/2GT+OszkxHp0w0b9P4NSG31yYK9Zh6a/glT+u0GpJdZ67R/7t4nK2TdJuOTAYMMb
fKXl/+O4YCd5ANuhMi+VaaCpZ/COsG8LezU6pgNhKLtc2kDbFntqur1CzWDv3GawvypVeD15Pil6
ghGWi1qgIdSb1s70B/LWJO6CgOpqO/fW59gX8VOpRi9MY9f5MEk5XCMfGu70DDpln9aZEzORNbzr
eOZfhpOrguZgQH47dsRWXbxMYeJUzn3RDfZnY5bRcmEahQsADvCAPzGQ1ZOdR6N31WuA0OFYuDOi
GFna45fsdXgroLtELibFIGv2eukRreY91rXOtMPEs8fnOXNmZk3jVBrXuZ06ay1Qes0+596+i6Oi
dENbVDV+7SJKnyxYtJuY+ZcOuxSh7QmZdP/F6+r2nStHgQgHrJBQ2ZeCunyXeiksNrNNs81EW/+A
feBxye38zkVbgxE1WOzrxcuicjsoOz1CvhkgUBIWsRss40XlAI18Ez3Jid2CjaIK7B1xbKto00c5
TaOydXaaY+aDZRbO9RQwj7KG0bNImgtaTv06iN5r0rDeNZ4TPXbDIvxTFw22sYU37BSXopeszB7S
2I8Tsp0dWk4vhLzjcQ2aadOOqjq7QV1cIPgwCB/LOV0rm4jZ8LLMlwGorx9CPUp2Hqa5h7aKJXqX
KGY6A2t6jeKkWySG+bhks662NI+mJJTRGsYDIPQI0kZ8bDTpkBswcPoxKLxCboZ4xkcE38wv3qcd
mLCnmGwzWGYje6xCpAO0rO8PzEZASZ2S2AFZToybgxoz7nUXc+ewkztOEezKXoYCzC6G9QjunBlV
Oxdv9Yne9YOfRK/K7dWoW88ZbB7oObIGWJO4wYDVaeh9mPqGDS3AEfOu0NFEGozf4EL3HnPlbIn8
OsVjd+0sUMg0xnIvrW9kq+F2OvlBgj85e3m1r6hMn1Ag3SvbQorIx+xjrQbE7MuzReThnhFCtI+m
5R3d9P7Udkmy0+RCXbWlYZ4gZef7IWrFOTAYreSUszsi/7JNKVV6lrSS9rNfYygsFn0yW15NAUX0
KVjEJzjlEHGQK61EdyOUQzbtwZEMw9mx7exEVfa5o5o4d6mMLy2Tia3W5YqMWw6Mz2AI4jWSgPNy
BozbFJAkKTxGYGwa4EJhnCRfHd1+9BRT14DpA7QxU28C2eV+aEp/3gYj3h+yDsE2pQvk4ky/G1Kc
CiuwCjeBg9YUkNgd3z67ZEDnOgaPQ3NC4DF+BRNKVngCRcDjZTu2qKVzjw2yivVwrNv2VM3Ou9Yu
HnI/vcJHTF06mmEm9GPqDlAp++BMUs8DtLoTB5WVl73s4oyrHwNh9Cf51LftwV/UdSYMRcTfqPaI
dofdRCodeCv53rUZ288Yvrek030tpNltRAXmjnbP+I6w6msfqn0YIDRD1OywCKb+NSZwVJfkGG9M
Qj+we1ENgNZhuKVWNxNAXZ6tpl/JkYxgqHv60EgC9FRd8af2wFO1wgzOLsvleQQVvQH8kN0kwZAd
R/oqW94K656wi/sp63er/NXXdXWj0Ba+FOtqlo8R+l8/640LIiz5kIrWPdfNkITcMEoaEiWevRY+
p9FTzgj1LRlK6whKmiNKimMEF9gSOgwuzyP62R1mveAekWSzibUbnPLMe4jc7p4xuLlnmfAvdWbM
XtijTfvAugKwDeE3BG17AKgjRjiwQ46jjhu1N+t2ZKLlJLgJVHDdKRN1gzFsZVY+97GA+RSMt+CC
9iD5AVlkDar5qn8gBZzVBbxPNJrZPrNzfLxGLV9AE9zkdsLugGhUrRjSNBseC9yLe1Hq6N2cz9fY
y8jOg7f+hKzlyYmRV6OXfOl18NGNxUmMjstzPDb7sijUJhHzHvfKqXazA1G9QJ2yVmIJi9vD7Hd/
AjR2dg6oyqM5iMcm8nIe4JxJRolQ8uK0s3mTWPbDGDRXRZ+8d3MY9aLQcJ5XwHff7FwjwEaGzQPH
KCgB1tLG8O/83j70aaYeFLeu3DRTTHSjq/3vqNMC6+kWxwevmgGsVoCS8JZpN7X5mdPxsHemVlw6
Yus2LXmfjM2DGr7oUvhwOEZ9SurhCFb0PKXw0YeCmO04MBAGTsaezawIya7yYLjJgGOhXCGpBvdr
M9SGf7NoU94nJSJG2ibtdTGmBtHNU71rMif53CgXNIYYr1QK+KOaiydLTscqqq9JhGBjzTARiG54
N9EHbVOv/HNS1THwl48kTq7wwQR8dA4AGu9sepkW+4TYxNrLJPIFYbCOviHGhsRwvDbNFuqmdXEI
Stgvhr1AbYntZwxHzQPdo7za4Aatmp2fr+zO0q7uYmPqSZTvsP8N7GuInKvjUsMvtiwLu+oKnRNx
FaHyEBxeRpD1kW08Jca8bs+YTerVkeDjFjA98R6xRnVrxtBNt3IpJNCYRWfjA94B/xT0uT4D8n+S
ymw+G8jL0Z2XaCP2jjfbPYGg1txtpKyX6cg+K3bTEPxZGtOdlXgp2Ih5eOid6m6uDIMDpHGPnHq8
zVX6oQfSsB+Jcj2DL//g97J4BKpyFgbiFxqXr5yC9hPLqzzO1hK9YF/vduigupMN14kIhyk5uIBt
N77f5GGZw29P++kZmnC/q0w07CDy8vdYOck1nXr/mzs68XZkjE/il128QJZZ3nmzgZBk9J/tnIjh
0i+99x7uW4IMXDMUXpI9VnFF2tBM8zTwihIPjCJ1gqjSec8NA1Ki7HyPnpoFOeDrxZxgdiVC1C7/
vJCF9hAE1fQBdsAOKHdyU5iQJpeJLRsRs1WGftrJhENxJzeN2RWXXuv6mI2jpEao4mtLFMchjyB0
O16zY8BRPyCOgCQr/GS8h67oH7Xnth8MHRzrYVGPUx9j4wnSIEX7n6eAxIcvbe7/yepc7Fski1vO
cADUM+viVnZwaIIOPxMiL+L1XDYIDtcwAOyJfG9B+8WoM4HSwkaNI5z2KrOIHcG1tlyVcg6Oc22p
rZe0fxZxuUqvi9S6a5rJescC2SMYg7yDCe0ViCurGF1FKXM2r96onltGl5fYhf1XUAu+N+F1gD73
Cx9Rg1zsd2ViW59pqKDWTiusNHpAAR9h4TJom+/oe+V7EawsNCZsFMDT2Ruhs6YQ7ypb3EYcVMCm
kr03RueEUX1J5RHibJkwVpSRRV/y0qGR2AOXiyGiU4ha1xRaYVlN7wHdnFwxf2GM5ZJa4Oltybxs
N0bxKk4hY0IrJ9iwSR64a2eSpIcN0EgginWdbZQcP02DJFBeA1OtmgjHXkFmHc4P9r+8PiaygqcS
NQOWbas42ggNMNRk07nC1UZe4k2WZDYyIRdDUYMuOU3IzsgG5k25FyAzS/bF1HYPXTLJg2l9hpVO
wYQegqS/6ImuE86xFq+IIe0tWWoN4vlu4094ISCB4xFsi6OueO7KDuQSgzUrrI2qCVM5bdEXtSwn
qYNn0Z02fQuUA7rppzkYrlwK/L3pc4nLoHlSgL93nhmgDErJOnLhO2aWj4hOURqibSPtJAaUHKIp
ONW1fAgQlxzc2P6zqMYnVDXOreHq+6HknCIGZ9krdJBwS0HaAWDe2I3TXRvkwew7bYj3DN1wxxRl
+aSGngbKaqwjk0gynEKfbtdoQxIGqtCFajprpX4q2wZFFDotHHdR+iXvwFMoT99rxJs7AiI3iwlG
1VV+9ORZxVWbjPKmw/Ycjm31jeIXuT5hT1am6xBeleCWTkgd+2Svi7F8IpIu3RZyjPetrIKdxIVA
0e1D7DOyghgmFpdlzss9MAMMFX702eyBkgQYtw4JGST37YIUMiD3JFwKj6rHaoJbs8luKrWMN8Ks
w7Ju51D33dozMZcbkQVnw4LSrl08kt7qyWF0N18x9f1Sc94oLONZ+PolbuAWW/14xTEXW0mWo6zR
J7B80w5V2qFIvhk+XhrL7c0rq8+aY5t3d+CgL5VKWB6TlowQQEP7puF4i5jOPtgD2Jea/A07yy4g
zNhAM/Ns5v6T4yX2xk71i/LGP6Mx/kxOK89Pbd+Pw7VXR0/1pAfwMlX8ySCGCSVtcRpSrcPY9q50
4H/0m3rbBUF9ICCl3ogY4HcUiQyIl2ldSdncZzPVmdFnJgGsGvdc7sfmTR7VpO9q42504ZVu8lJp
toQs4ueyE7RID5pkv/h+f+p4gj8tXfLVzmeekWjGomWLvtvMslh9/U75XNRZWe/S1Cpv2LKgGKua
cMewrztvK5Kuup8HMRwnQ7UhYVr5IUuNuAsb0ZkJqV4MfQWs9lDR/OSQ07RP8+gXNDqT6URVnZ8C
/CUHGVRyD7M8vhCp5e67anxcOo2iug5uAx+fY5Ua1jcn7ceLTlL33JCpfhTFkp+hRSx7Z5bdowTt
SQCYeOEMn13nFQChKDZvtY4xcfR1TCoYfLQRBfs1LWNcNFqpg437bJtNnJYmT65WMc+HU0rKh12h
+apsuSVjkkNVy7wuBYO1pbdhMN6CVCVH5MVNZu8E/qxbF5nw0SuWz35JG74UHqLdgitGUXtdjUV1
7LLlhDEE2eI83SC/o6zoE9IV8uBTYJrptvU9dJ9lgii3ccg/oq7czjl/fR/MtBM5ZLmKco9TP+7D
jPBiJUJmKNk+gVJzom484dRFqU0o8X5F8ZHDUSzceqfaFXl6yBJsyOTuPYyYHA8chem42Cp7BsYY
UElLM79mq2YXmjkt3AADvVR9hfsvz+RWRJ4DHQ1kKy1vbKKivcBjNjcumstjn0sr7NbkHZSE5mXI
2+Hc1/a3Vo/XCzKszXq2EDq9sVjddzjKyrus4zbWucvomWgvqyjm0EBVtnHrdNjm6Lkvs8zuUoG4
Ma/L69j14HPCFKG+bkMF5WzTK7WvLPMQz/Q7isHhLOMky37MmSiQLYhoNh2+6rpBSThcL/TvN90S
0eEmgSgCwMY8owpLo8Ruh4+cPjXtGrsP0RazKjtmdEzqAj143jgULct55k2FQk+r3RwH1kjH6rYU
gJ8nL/uceg7RIe2dQnl9SonC2XKEvLBEv2+iqdrLUe04avEk0+UHs9nPG94G80ZbozjAqaONotl0
6fmi2rYelsw4+dm405Obh21rVSTpJrr60EqDtsk8z/5e0GNm7XwQZBzwi6Zhl7szJy8fA2fHcXAw
TLKfINPTEcDVnc7nBAvgxpHV52qog/uMxBqukXOAsZZsURzqJxQVd54O8Is1FvDX3tyDJfU2susy
l0xxx9i6hbdsOOBkj4Cbv/pWe9NrcSHy9cW2BF3xl8EqD+Pgf+smiNUmXuVdZeksJKhm22ZVaGVN
Rlzd9K0ZujwsjPxTQmDlrl1b/31jADgHLFxon16JzoJ4W1X0AhIcphtWrU9w4e9APgOJ78fOVch8
pXdbjgQOGdT0DbJabNnzxKF8AljM/4mdHME7hkezAeHXqzXSBePb3EJFKK1LZzrY5zBHjopQmT1d
HBQ4xejgPrO8lh16accrJsrdQfaiCPB/y+6UFi0DEFa1Abew1TklpXGboOmlIh8eDemW/b70UXvu
OyOfu9BmxFZfXM4IMJlbMab7TAZWS5AL18jBbt3Fo7GYVyMWmM99rrx8uIqsoKdj8X3c/P+6X///
FegUEO6vOvGnev5XE55x+/oH/mrCB+YfluN5iDHQxTCc/9up5P7hSkGyr1ilpYKwoP84leyV57Fq
mejQIxuRaA/+diqZf9ggoJBTwQZh+s2f+i+cStL+d/Yv2j3bpuR2URDijPJs+80IeymHYaq81D+b
bQkgmDYB24DIH5Tt5F+ouvVpfnXSegURmfRbV4Ptq9X21XWLbti4o7WHFxcD5oRGf4je5xoCw6Vd
bbvJkGbxCTwRLZKoAuAXtq8mXwBFO2x/3vvFGeb7sWs4rXYLhoYz7tTiy8QjezURFvI+UXWGjfnV
Tzy8eosZGq8IN6aRq/F4Wi3IMKupoNxXZ3K1mpQJUyy+VviW4wIDM6EF04chbeUD1mv8zePURN+I
IyhvOcquOU9Ip8ABZM96NUcDApo+qJgGrFh6ijPbxkEdxA6ZIJ3y7hp3CmC2LnYPqi1W1/QmLMq0
Ti7fSKcw7usqg7HkTWV8MxkCntKrezvGF00jr7bllUiynPAmjsw4h+cxedFNXB1Jeuh3zhQlz9Zi
xyq0/dI/MGOnuAM7UrxDe53cgnzEaY1V6pjORXzAzkKGJVSJg1mTv7bVZelyPot1etBERnqbZcGR
uW6gDCCTHEzlFt9B8GWxTNXAN+k8M6RzBCoCEWkoorw9j1Ge7fBGuXSOEPqHRauCS0cOzCvjpdpw
tPBJSqsDyI2TNz5MXtke4yWpj7lh9p8TAy8CEXRlUYdkTDTv2mIezkyAcHTTM7+vg4LAMaOpilvL
Y9y78WOd3abuUo80XbzpYwFUauOOcvDBoNQebk7sHkT0xF5wRn9E+ktcztmu6KvutiLnLCTUCeu0
7TbtVs6K4aZJ2XQeshLQkZuo+M4fmm+or5aRppluaR8gmfhG5BcdfpKMi3mTSj38WXW2axyjiF5/
NKrsNNlkvRKVntmnpnKnFwb2UGHnDpMuvuA9B9OOdrbd2nurDkDAqNSab/XQx9n71swjNd1rw0/r
ArYLqA7q/yl9mBcvuStJa7SKL9xdMcswKbuUa6tklRj9lUmsaJ3emK5XRmRKtMEWISOjYDlMz7Mz
uwA0LcEUgs+IevaNNTGhV/jGKgQq4WBZ0/9h78yW40aybPsr/QOQORzza8xBBucQReoFRlES5nnG
19/loLJKVGYrLa91v7SVtVlNnVIEEID78bP3WTs/+DktJoyeGewbdtPek84FKIFk12RJxuutQrXw
AJRBQlgWsxAruHPFthFlRqNU93doXhM0tFZuo9Hr2DQMYmoT/VK2nn5VCJSDkXOjML1DSgTNaS5p
7UyihrEg8ukAHob73pGNnK16ElE3OQUy5IGcQB4NKo29aZoOcFftezsi5ls8gnW2jYDw0DjyhlNH
u3szVFmyrywAFCtGt6pLu6m6Cxl32f2k52ZOOott7e04b+81r7mbQ17MpIi/E6L9USVB2qmbYPsr
zE1sE8dWRHFz1jpI9ynBDmvU9XAVjZb+UJsJq5abgUXxoA+sBFv02k9kCPAeOQksQ0sSQXJrmPkj
ckK6DmZebPjhh7gN7m07D7dZQaIsBR7D4ZHgvAFA2D3Us824W2Kru10MZ2xsIfiYyTs6hTlvZWr3
e3xR8t7GOkH075xsJ7O2jng/mWWy0M5Wgdkg7gMa3eLwGE9TZs2fDBTNJ6ZiYlJyAYiMZQjctmud
s+NY3WU52LSPvaBhTYHYA3shsnztVcxECvLmB/ONivUBwhHE+ClYGzkOu4dixoDRaV58GnTNI5al
CcadL+du3RJ7sB4YFSNHNKmuqX2wXNeZGsaWL8IGStsxN7Ib/WxekWLSonD1IuE1zMO7gcbH1p8B
zKwp2Lnb0oh5UaFoeq8RY47cc6OH9oFjYFyHcH1PJK40N3HjDl97YWnbPk9wR7RSbIVb5pvYdAgu
atzsCXqNexu2AfyDgJ//KXatnbQ67dpKxvxG77sIg0IgzlhT0+/NZLbPjh6YDw5Avjs6+sF2glaz
S0sm1TkGu8dYmPRpmVtLtsxhpCy6YYSqYhrFhYtJ9sVoeKQNoxpOEDWQWjAeHkbN0m+axkrWTPh2
vFXD9BDoGcNWmaZH121PT0ZA2yUWK/UPIrTiNTpJsiHvkyUzDW4oueJD5GvRrZZQi62S3nWgfRgB
LetWypXfhvMFkaekRsD8vo5k6n8Mc2ghJG1YzWf4nYxKzVofnWSfNIdG0r8C8zF+ydouWc9GOZ+N
HvNZ6cf09xnXw9YB8vBjFQzyNDMifwJh0Aer1BYxz1sV3lt2R2Mw6OVuLuJyMw0VnFvimsNPZaUi
RGZ8MGFTQD1nYaoO7OjjS5hU6dkITXS+zoZ/NzDGuRac1tcxT+UFPpK7FlU+BrBs6G37JCpbsaom
eyCi+WnSoNIcitGpo09YEPwc6ixjKOxEiXDjm7mAbsiht8u2nW5XG7T/kSQiMc5f3ba3t0w9wjGu
mVeieWDq/apWyXNBOHX7QRC+O47VPkrwhPGQ+kd+ynTT5Xl6ZygUuJUjawVauans+oc39X+68v2/
FwQAkv63hNPLl7x5aX62qUCPVX/kjwrZ/GAx6+lYeEpMZnb0fwNOdSE/CAsH85vVHtPBv6tk3KU/
qmIDyh34O9pt0rCp7kz9n1TFWEp+daUYHk5ZF8uMxcC6/SvRtPJbN42D0b7MJN3gtbQdHW+cDgMG
Vb3RShiVDhANsN6E+pFeU+QTW3CNlxIu1kwymP6QFpXQMmBztlGPzLiO2FIPrs8Tve6M3iIPrgI/
eZ2EJqmRu6zu6dxftwwMhSMIfofqwGw0uw04HGP+OPVm1bwmwXDXmpEDGocYNgLpbGeX4tcBsVbR
K5Lz9KC5M8jPuQ0JSK08PQecwXoYMxGv13QYc5KsrXXcCFq0DvTS5pBWblfdxpqfPNSV7z0z+m2A
XWbTVX2WPi7RI2q8djDlnjQD8AcfgcF1OzKNSBQNjggiQEk13BpF5N4kIFDREJxho3nF8DkiYep2
tlqHxMDJWkd1WKtYA4nvoDBCDeploZX7ZM7SY0zH/LPdWNWTbEgEUvq891p47ms6TteuqGNmHZNs
OvIv/lXf2cZNZEXi4HmOvm1jw1uPKmGJyGuvuuvinNRFMU1i0w4BQ6EU4Uph7AqWRNMHEjvoJJ7l
2pzddqBsHpmYh4iCTWQPk3C68xo5XbAxoiyy4I4aVjgtOoRpHH3lebDu4qTvMWQWUrsJsxxcn2XX
h6YYdbj8bX4OGWjez24HSwJAzbofg5B62G2JQ7Z6+UkrMLzgU5DGTWEG3YbIX7rLeEuOPXnZl/SX
gMFEndltdZl3W+IxaTdo/rgzANEeoECMBTDEav6skZO9c6NU21dRNR+RvuZX8gacY9jo5cMsJv+6
06riVGhBl+3NWZtu0GTtXtd3Y2+2kh7PH/8OyczswyvNkmUJEU8AmyF8ssfYVF/EZQMQ4QI4+5AW
GwcXSOztGKOGjK2rkCQSepsBmRljqnhdjtH/WVH/xvun7HW/azgQOdHW0Wv7X8X3/1oXyBtfoncN
iLc//2N1dVgcBQqiS3Odxhwd53/1IBznAz59ll7K0DeC9L9WVyDRDIwxT4Mvb+k0sEb+sdq6Hxiu
NJgnYNyDwT/7H/UglKnxZwsgjQeBc58zimR1tw115T9PDFHVw/maRnFIeLCz4DujKzfY+Y6x65Jg
kR9gz100wifEoHvSExjJhHz+dPP+YsLQ+3WKQH0FjPyYerhmyRTg+69QMOBVukgZh6KexLVvPk2Y
KBoyE4DnBQlRL4JqjxcVYhqm/6uyDOK9Q64sKKVn8hzXc7jJSy24EkrrLFwa+8QbO0wbhTZTmBaM
ERqSGiLnSpSvWLL4hzgnoZ/SmowbiaeM0EHAXySyfWzmYh9lzarRtpPl4U5rKaKDxD4xWMYY9ixa
MHZa3RjGRkCvnIz8cXIT0Eq6cRhVIcp5lHHRywAdleiU+c5s4aOh4K5IVL+yLKwaRms02yY5mVp3
x+BYt0URWknNa+9s71k3tG0TOC9zwzcADkxoiEGYL9pBxSkJV1hXpBsqsnXd0SbS/HNcDeSCoa73
bfkZ8rXYE6Z7GzQOIXL5lxmufxvTXraHdG/PquXftinpkflrNqLVknQ8ofwNr7miXDGMfMqbwVql
gjw/u+HDZnzxxk2g4l7/s7jkbdROf7O4SBSDvzEWN7zpdfRzwfbjD/3bVyw8BlmXtuVP64kHjt7B
+knJwiLzh51YfLCxttjK5suIOS36f68k9gdGzqVw+AeEy2SX+U/qNrpf75cSpoAcqeYxMRcwY045
+f49rnU7rhSk8WK2iLXg+BPYfbsy4YegJ9hm/yyCzKEVYRX3UTmpCAeMhJUL22Sde128BWkswMYn
87SlcZHchC6P7srWgE4QP7ofvci4aEn+xDUZ0XKyXEYNiUH2TDQtWDqgKa3wsk+HgnwNnM+rQqan
kgzWW3Uq32fCC/c+ja890FasCEGm+ZumS2xCacP6iNPZvuoapRzNTaitjY5RnlU2uPIShPDwOcns
idgVCCCcVLue4GwlhOakYxeVadLJIlv12IkvSTIXL7ic3CtwpWRQ4xZt0cM5EA04m3e0p0he9EeX
8RrbS+kB+oU4YuMxDxzvtdehqKvvThl5N0acu0d6SfW3YOScSbuq1G+jsOz2rUGKC7EUw0WcsLes
poREwbURy2+xKDDcWCBZME8a2EKIcL8ORB5cNuWsveY2kTushgUTIXOVg8isniDMVvfxoOgvodt/
DMu2ffC8llUy1eb6i8LqPCFyJB6GViR02w5gguJCZqLTzZm5ZXJqJRWfLaRpAvORSvelWiBu0hw+
2dJGJOvy9Atn4fbgKfSbriBws8LBRQKg7RxYF0ndlhe1AsaVftqvITk2O2d0G7mpsVGwbk+drPk9
oc1h4mFF5i51/G0KR0fBml5OdDTXdZHZXKiC1wGYAqiniHaxYtuNlZ+eGZgPPyVtFCZYYEqDA/FI
Fm1mW7GOr0kR8xgVhJ5HzZngwKVRQeoPdL1uIe2RpeTvwlnN+Ad4jmnQwOSjWicy0/LG4TtYeBot
JUjXaJWnzOWUcZjfRuCBVibuhlNQF/PGohW6krWbXZWtFp+kZsAHTBZWIDZBZDdLIQT9hSbodYH5
pRoHFXlUWtgYFHiwgHpzmMuZER40bGRlN9evgaN4d4E/hesBfmEZAjIMKWLt2rqOyHZ+zRXwUHCo
WA+xoiD2CohI13O8nGdFSYwVMNFT6ERtoShiNIao6Cm4IrZGOIuhQi72C32xnxL9ufVSH406r7o7
vcurz2zbpA2Ug/6S4F1DgZ9a0oaBrbgHE68B6oLrFTCGALp6CwmSPgtUyM7XjUejF+FlBXLrC/4F
TjM6kzHB2qlnsJJB7hLwAGqSFFOok0yNeWfa4QVWxIVLiYYNo7JUuEpXgSuZbfI+4mT+ogmglnZZ
G1d6Z0/frLLGsd/oepFvfdIBSLdSVMy0VoRMLH71c+sobiY2/JIETGCa+PQYIWgVYpMuPhactr5j
lhn+ZhXxPiMqVqqHb25dBeqk6ocRq+Cdo1lGGzP0UHUV2jMpdOfCEuQacKxj668VBLToFA8UZ5ez
1jwgob3ChcoecGixMESpBOCJmk4tnqWCjM4KN9pLRR71Fgqpo4CkdK2qa7x9DPh5ClhaL+xSX2FM
k4VoWunoNCxmgE79hXnqauBP+4WEajJJe6gE5BHGhEGlmgqaWiz81EahVCcFVY2TOfRWxcJa9RR2
VVMAVluhWCsFZZ3MXL8yFlJru1BbDYvkorWHjnMTApRONsRDZPitBh9ikTbItS7KhyBB5HITb8C3
Sg8og6izsWkLmao/RA5oeuepnlGvukex6iMVZG/vR1pLQW51+0Z1m6Kl8dQsTShN9aM81ZmChjF/
nZd2Va86V4XqYYmlnQUaIL4Zha70FjOtbHpeZg1s+tO8NMMmx8zpjLlTgm13Fb51zbqlheaPvsYZ
PrZv9BhoFUlB9b2dpeLe1p3glmVxBIeRzMc+GB6R3fP7igHq+05vfAKeoth/HMCDPBkM/+F7c3IE
eoYqH93cVsaGgdfKjcr8VnRjdss5geCgIENNiBKTeVW84ViGcHQyLsCyzW63HrMpuu4kafJYSKoY
/T7LkNhE+9TZCZjmBpr+qmEUlVfdw0NH24HSVefrM20gqT9zH1PK3PoPplvbx5hO3Rlp2mVsEfnr
m6FOqflyYG3V2XVSp1iPdLEHDPQIelz4Kz5jZMmptvZLE3ZUZ2EYo5we5kqbD4GeTqjfEw4xxlC2
Vet3YKfUobpT52vZzpyQI47kSEm3VdrBsVJncX85lhNy798P8FExYUs84gWp4Lk6xU/qPB+ok726
n+danfa9eK4PLBfOnlaBdpMsbQEpByaFvDn8inAaHaIRs8mqrsaSzxHtdDGpDoNM6mHvTZ537FX/
ofaL7LZXPQneJ9oTzGjDEV6aFs3SwJiXXsbS1uhUh2NYmh2N6ntwutO3oeqFxFVq3mCc8VElvfHY
sDEymyiH65w2ilD9FH1prViqyxKpfosY/OTYqB4MI/S0Y6KlNRMubRrSE621IYSzi/o4ucXYPXym
3UPMVqvbz1J1e6Tq+7Sg73G2LO2geRiseVvXUhYPOQ0jQHbAxPrQDUugUaqlJHJXhvikB+85Uj0n
5smb6tZeWlGGA4YPUr2dWGsOHpU4SRt7Gl7YpY9FS5qmFhs/d54goYl+VUCUpeGSzKU6YSVBGOsQ
8pm/jmmUzbpkpKOt0yY7dK0WPlmlYUUv0uYVX8OsE9a2HhjUwWWMbjXbV7o+jj1jG0ESie6CR1bW
mNz7HLLjCyjZZ8re8RNTKPlr3I8SrnDnnPUqKC+gAp6B+E7bzKiyI932cu0wyLV2ivHeTmd05e67
GYUvcWs/O93QfYEeRQWB7APS0eqeHU+LD7bjpreVTqSNmWknfhyma2tiYnJmnL8bswU4ty1B/GMr
gQGPozZKD3UxtXeGNSTTGmdyCFS5xmN9du2u3maznO/CmXqHJttgZdr/js3j/1yzWwKGoD39L4DR
n8Yyr799qV+a5F0/5scf+qPdbX0wdFAuPzNqf5hCdGHS7oaRRc7L23jlv05RBkclg5FNmxMWCJif
6bXin5yaGPj55dTkmgTL6HhDKNUBBCm3yc8NmNToNFbZsD8Z2ezRBZw5B6jmoGFW8ZSfIEmaU5kx
rsb6HC5LdaJWbUut341aydOMGOtVzte/goNu30i15o/L8t+qnUAum4I0aqY+5qh7MtWeUS/bR692
Eq91o2updpdk2WjAGMhtCalmzciLcd2qHQm7QLUDWp+x5Yn8tlU7l7dsYoiKySO92+FCEdkIHVP7
nagGaKIi1IAAuIV3n4Zudl/L9tFWeyV2DHZNtX/alTXfsy3X9woPuCPOlo3Kb+nYD0Z7kZQeEHQl
bvVK5jIXxQtJND13SgZzlCAWLdoYdofxtlKCGZyi8BMadjethRLUDCWteaGjPziL3Dba8bYXoOzB
oebjqVbCnItCly1anQ4NDlVeSXhCiXm5kvUE+l4yjvitST1n/EfJfxWxaQlGdkRBKLbogxW/4cdU
iYakfIU7TQmJZMZjxguVvJgqoZHpdGz5sZIfpRIiNRRJXJ/xjhHXhElO5MoGjtRBDAWqJ52hU65k
zXBROFsldk5K9kyog9ctlcqNi139MCl51KnEcDKVZIo+Y7zESkZl8KJ9IFgZbRVwC900WTLdU4fM
f2ZKhp2VIFvpjraBqpffaa0wHlol3DKVnH6fZIOYq2RdWwm8pJ5q10bkABqk2EDXpBpF2vVuKyUO
GzgpdroSjHMlHQ9KRMahoDFMWo8cIprmhrwR6BJKdvYWBTpe1GhPCdMMInJ0qmqdZVlbtOtRydim
ErTzRdu2lcw9KcGb7E4sr3hKsOmbL73s3csFL2caVnlt1nqw7pR8rikhPVSS+rio670S2ksluadK
fBdKhicoIr4VJWiMSIn0iRWXJWkNSPd4tlHx/UXRrxZ1n45Ld0kosEP3B/E/UjYAOKfxRg3oP2GX
Fp9qZRdAaBXbUFkIIocgTs5rVX9Xkwb/XKUlifBaWo6XpRUFZ89MrBu3IizHLYN93zscFkXTchAI
5TaxjBaZv5/xNRJj7XAurJSNCIjsxm5ah/AY5oZoOriExmFERz5hyuZoTTH56kwlYtz2x2rEj1H7
2SPLSHk75el8yINKbDnZWNtIK8UVKac5oTV9yZbJuWZbM9h8Q9R1cFOHptzYlW18TjlCgiBh8uBT
44cObhu3mx6oEgzSy/JU286xHh4s288uupnNHSneGYgw0SqLoIZyEnBVDcYkyThNsmvCa4NHR8+r
EqNl4Zdrs6p8VpKonHFQFV9TXQgXVTsbr4zZySZ+GitKQOT22mNAvoa3Ja7N83GVBkSCR3pM1Rnn
ldwhO8+Mz7nleCdToX+qyQjF1oQzvax2qV3Qkboi6M0dI364gHgTuav7MlB0+2Gy6caMomvEg4+p
d7I/Bk5WtvetavQwaQo1Lr+YS8l48rp1Ge4sN7Sdk+GhjsfAfTWDxA9zBslTMVgfMxgMlbN1S6Yv
dho+mvjr5BBSlOyZB61rNi42t/9INH/TRTXAQqFg//d1wKcX0uHzoC3yn/uoP/7Yj0qArugH+vKK
H4fOwvATDc0/KgFpfnCQQ34INn/0Uj2qAIlGLvhDVBAGX+GHKmNaHyzT0lGu2SLI9/xnGvh7aJTp
QluEok8vlRBMm57qL53UuZirTms6+y7rUwDaeTR2RGY1LbFhQ9V8/unG/IX+8l5+WT7M8zDBCuGZ
GAN+hXoF1mimTtgy7gm99nmBI09YaR6TqK3tlU3j4TkQMFc8hWf+//hoTjGChDzH5qa+r30iLdHx
0uvm3Qxx6Dn3ajDSb0BGB2fL2XBHNlDkcoXw8lXv7fcf/95ooK4cmQjqhcr044f79eMlqd+5B0P3
jvxQUGCupuICBLM15UVUqI8bM/fvaInKaPGT4PbjQ3lUTGilNAl+JRfmZc5sUOnJOwuI9zk3XOMo
MxsAHpAO77FsLfdkRgqkjjYOJicEsPDVLpton2oYiVFyCiX8Kxp1o9Wc7+Z5Nl/Y5mnv+eQ+6ZcY
bBVNfYZmvmqYpgw3Y8qw4pt+899GB7xv9r9dho2j2rKlBQ5uiSr8CR3iDq7RjU4o6QBqPCtk3hzH
tIOg5DYjsH+SNS/HBCzG73+x94bpH5+K9sF5jBeDf3//wNiaoFayaljHeq+fsRBEewKew+9w2iuo
O/N4b5mA/QlFpUJgoPafYSeXz0eQVZBD2Cn4ZVQx/9NV94ytJlUy6ne2BogqUi/M5JFwEPSVfv37
S9X/4kEx4NmqSEk+kL3p/Wf5k4MTUHT6nalQiUxxQSzCowBoyTcMqFeJSQEkbPV2wuBfA8vjZdFi
B9JTgoDx+2/z5xUJe7owWS115Xv+9amVplZ4lfAFs2wVL4np+BC7ZAupHGMj0KXff9pfvSTKss97
yf85aNPvrx3BVkSa0cu7umnRoYlMm9dmAMWuc0DUZ3VsHg3mvC45/POUe+msX2coGQGNYUI9VmpM
8S1BIqgsTLoLMaxNeu8t4CEMe9BTOQM4EelnOZM5Xogesfv9RfyCDV0eFgd1jYANtgpOjb9I63Ea
+J07efqd78ccnzCr14fluRnbrHyu60xbp+7AujdxAzMXKHMQzTAbm8mrDuWUAbuiEQggE64INC3d
F81XtyYZ5Pff8y9WQccwmXMA4OdwGP3la2ojoAbbN/U7C+gdbh11m/USErUufP1cKVL97z9QSZTv
lkCbQ7bpsucK2H0uJd37XzdrAxmLZGruBpX+sKDZfG+0XnzPgHrdCWO8xRIOcsyPfJhaokdKYSBq
8h4ipr5K5OsJ8n7R86QLVgChmI70hFk41TOx3KKGXcNe6VHo4SRwCgQiwz0t2DVOeEgmExzG318V
V/DrZXEl/M7Ayk1i9rDMvb+sma42ZfQU3BUwmNBDprnexKAnboCUTO0hZwxywKLZx+1GWlpKzjZo
6JDTaQAbKOXvFusJQMcagzJz8Rm+rX4mjBhMW0PvjgmCySDiwfJBHRqzR55AOGgfSy0L2o0gJ5o5
ToYBrDURt0DnhBS8GXEzYGTK1OBUEqcFM8xlftflbXjpNhkCVOYW14xBMwjlFrUg7E+m2pM+OcmN
Xkzpq0gamPfUARiJJwbN+H59+HVSZvKLdgJIH7Xs3xeo1Zmh6E/lLUoO0aEjaF6sF0UjNkzF0l3u
HUcrH9EB44HAAcdBYqxCsaqI4bJXteyZqs6soIYdg7+5XtutdL+QtVO7a/ArbXKYx7mll0CfrT7K
aoo0Znh1xjmCDtZs2fsX+KKZAx/o564dTvf1HR0EnWloq82tddUgpKwZzijLW4cmNqPSiMb+xo0H
7zEIO7bdhGfEmVSwhY3XbltlIdIDpQEJDsTW8O0Ky3ppOLRF69xltaEEZCHuoQPcv8HFJ4c2y4ZR
Um3tNj4DDjBxUufkJk7SsTPrIcdj2qedcMoL4n3i6co2iuqkjZ6r74KJPEdMK9HoHqFMhNdMarav
LjSTYhXIUBDOFdcbkjWC61qa9a4GZUJKZfk8CDE/IUxFF5yEx41LHfCFXJiCLJaKGUpP+js5G8Xn
zGusp8LQrFVll+FXHpTxW9D5cbuawyDfiI6fBym6zfd1UEI10p0ecnmQCewsfj4C25o0jXT3ov0K
ddxejxxhy7NmuVFy2ecuc6EQC1MvOzvkTQrsgARDFs4mczKweCu6Cg5sTrw4HqDgZKXLQYKVSEwG
fRkImLTJztCEdK98wm/HoTPzkpg5PmSozN0x20LxM1vjfZEk/EC5BsyaIF+KIVZw86VyYQ5uCRYs
Gb4D1vVxJNmghyYA0jubJuibveOxrngFa8Vbgg1TkmymTEbwd+AUgAhbN/yytj7zo0YxAqMQJNwP
3sDjBaOBnz7pWbKBJN3hG5/b9TzZCks4MHodCQDiLYyGW+Z1rRdCQLzHQQJ7bmYQ+3Zns/AgCZ4c
M4NGVYdYxiveUHdNpCN/PcHhfDlOHMUlZR1tM4XpTgioukzyRJ4rYal/qEi9U9v2rM8sZ76PkdLL
go2ut/wvAZMGAJ4jCh8pFIV+doCr7FyLm1NLdmpAASoyoQ71+Bq9liWG+C4QmlXmnTzVJ5eWzaYe
EZxxu6yR1HDuybfYROHrkLJSuM1XBSrr1sxa6Wc1R9JRcPBts65jWtqozPGW4WwKkM6KpttqqUUS
uOdMCmUJSTJBr193M78IkymsxnLQz70+Q4lRENYu4rhhpLE8L1kztDmAYU6qeqQLZb3o2cRF8Ury
SUnYN19BuI/3sfpPb6DVIKb6FElvvSzRBkzdNV/LlN228oLqOcYljHLGvO79UijM2GTBJcep/ULX
0z3RM+Gnrfgyo3TjryYD79wLyiFG5zRxLUJeaXoV4rqpUwipPEb8dlJ927yo2HgYjj8sgTrARCnC
C0XctfSkfEabZTefEgkV25e0q95A733ByNWxamoQsT1/BgBpMZCrU2mEMq2XAqdTpUoyx+3Xt8MP
Q2nctNgDTQpN1UzXppZU8copmda6GmCPncLMAooEATnds+3wBUs5YgNxtZyJLeZg/S+phs12lS+v
kO5bUFr7sVZlEDtPu6mHO9ccmq9g1fiNSt+luOO/eoFK6spNi7WNpphxTMIs2uuTTmGgIMM2v/Q1
iS3OkcspLo1es++jiRjRFTGDfFv6hyqagB23VY+nlaf6tQgUmDgxO4XL7ClXTTeeuiuIs1p4yBhK
oUqzaUmuiBtyjS08ar6Mb/EAM0rFPWvJmXsc+8g5x4lbpdu2EtEevyTPSApO9IWoQu4pU1Bc/7II
JKkx3pNcwF1hOt47wVcxjpXHG1ba6uOzAZZorN76tNXhpesFkVSKFky5Xx0q3+BXjSS5BCkbOfdh
oASlZeU/LmFgIx6bl9ol2CIR8Di2bwlQgK68U43pGxqWehLNEUrMJVlQ6tmgRt/qdcriQ8Za0Nx6
IykLR5cISp+IM7TonSSc8ZDVuvcYtfPoISLNWgMRrqUoAiNDDSSHIHuABmy90P/Tz1JTMWCYptma
Rlc/D7T76XRJbCv4LGIvxUvtlc92UPKiV/owkqTDFS5Bc0FjswLVQE72y4F3HjRo2brBKxpwRKXJ
mIjVwJH2rHKrzoRd8bPQLQYP6w78TkvFuGyb00znf1MqBrfhhlz7bJXeKZcuvtFOZkB8O04y2E1v
QQuO3iYe9HTe1OrrhDZXkUQA08sOg9M6DwPiTZN8vBfzZPgbx5iNXdekOvmpTcByFCW8XNJE3FyF
TW0ZzMBKOp45DivY3z7M3qF3KhIrLHKqLK9Lrfuxhn2zzgcTVKyGh+PFBJkSEVoJsjrHHnBOSeA5
JlWhFVvst0N6kdEozrYMqcrqgWGJgUfET7jRiBT6dRQva98IaBvdUmeRV/wudSQ3W84rYcYzsdyA
t7VIHdz7WLIuqIW1DlQ42PLsYs9gWxtVwM3oRNMXcNL+3fJ8MjLv72MaAeApKjO5cjqXR8QVHQ+U
lfQXYTDV7o8HIhsy93vpkBy8Zp6hPmgxIJZ0ItEwwHt7Xp6Kt7iuRPr6tW2SyaBX2IdiS3UbkkaL
irWd56DpWitnJSJvW6MvLGlC1FYMEztSF6QNKg4rqq10XZsD/7+JQgjULxMn17rJJfDI6WcLtPCw
0dOAN4socHYYR4Jch2873nZxwWpP8/YGe/OM3WPmoRYag7LrduBVWVZAExpztinwszBv7Gtq+8YM
GKwMZ+C1URsQdp3AmIZ1ifG1WRVBjT+r0lwizXKyBmYeuJbXzKgmPhe1YrzPGPUD+MZR7dEbJwo/
wtjosky9y9PNwCFATLMe9VVNLTQ/9LpLLlrb9Xl4AxlGFMecZfS6FipfwnJRxtn5gdIA7/bn+txa
HUVIoCUe1KYy2uc4wbhexxtuQYI6D507ZjdgzF+Z0gWB4MXNwUrJV3QwOVwOhIt9D4ymYK6lIrLY
5ki97iGvQKRge4yjkh1pioA1tbQ8PSqUyX7E9Md9jkpWucIa5nGvdTFQeyJF+lVQFQSSYxM+RmUZ
Xxkm3ie4Pxb6uCHHA2Oq+bROyzK/8gsmcr0xpV6wFX0aki1PWN3I1iXQrWnFRaUW/wuC7WlEwpai
pupwRW9kmqdHrZB0YeiykQqV+oP2EMSSn6fOSv6VARhukmHN4y0dwIHJw4EFp16o9D01TqZKOqgK
AL2DlgpvrDRgQwPvjDooL1l0g+HxqoLhgeMtar6ej7fiEYAE9YHpD3zTcdlM/JB1e7aiIvlWUGOy
u3glUoHaw3UNEw6mL56g5WAYiCAvL9I0ZrC8blnTChtT5yX9tPrghIV3irzAPA6lp18Ho+U96lrb
fMXvQCqNkZjKdsXvqpRPaJEKPN1lAavVEmvY88nrZd304oTFEXOEsV2CH+B4sKiXvueeCJiPso1f
0r4acIs9J+k4rAocXy91xSvUpjw8TCgmBMZYOztQKzPwM3YgznbhQVph9M3sbUDWVtnxxkEAgfeR
VN5Je6swKnokGjtzluSueQTaxiA+B7axPTScb1Zu19X7om06RpekdDmrtNYL6Gz97Lo6LTtMnNGa
Pg+3xInJz2P4RnKSyGw2Fruf7HNIx3qz8N7Rt3gf5kAtB0vJbInsO2BFZmHxqQms+5njbplllDs+
OTyHdTd+HEN7PoXmFH0suyDZNLwhrM6cduYdG2LnIAtlmAkns9Rua80umAqevdzdGrUxHkiY1l67
0rC+AoucvxGp3H8v0rGh3GYkf0VdJelcKJQTRdk+pbnyZPJ1603n+ykabZXH1bYqxgr46RhdI9G5
myC2o0+oPcGDTY1PvmmWTpukscR+cq3p2jNKRkA1J3ktqom/ycqZcadSzr3gds41TqypCAYA/C1D
UowB9Pbz0lb4j8LzNwqP7knX+KkD8yenx6nooiZ6yV9+Fnh+/KkfAo/LqAyEDxW99EbroF37B/8D
pweHThpRLoMnSub5l2PewOuBTYOhHdD4yk9P6/uHyiP5CwlOw+kuiVWh2fOPJh0N1RD6Cb+t67qK
DjN1y0EO+HOXM5rqoQOEi3Cb+7Co4ljT70VYzVcuh7ldUcVuu7JKR3xpNMc/O6FXH6cs9yHhRP6F
ygIk98HBjiXsfJ+Yc7+WvQ6L0YWGeXZLEDlOiNa8LUTrrfUwHm/0XOu+xbXUsRcE6SNxBS2HAxcu
KKUnhAEzHDe5dPoNMQ1kFQQCn1yb4epDBLUfOrJ8/6YV+L73aHEHTCjdeHEkjTOV4vG+ZRbjoe0L
9OfjWOvjLRgObx9MHS2wtlXXxff+6RH5C63rfefx7fNoO9LuxOPj0MF//3lSg74RJElJsGFtKJbQ
FwUWICeJe/D7T3qvjyyfxF7KeBcRNgQx/ZrlPKNfMUdgpxBcqmYj43hSmcDa3jX86IHAWnM/hbH/
N63cv7g8h/aeYHKWypexqveXFwvZDFnepEeCKiayQTvWpIbJEGvToZpMq99f4l99mmXqNDrJYECR
+eVmBlTIUQ51+6gjfBM1UWfzbrSp5m+61Dv//rMWFP37d4UL422FjIZO+SdJlAo5DTOCHI5VOKZQ
LEIfl3BVZQoDR5ZuOIXjTVd3DIGyjB/mFJP0lti65h9fMw1yUOO0yhl3ocv7/g6nOrto1kHOrrB6
oqw1U7OxA98/e3YJuPH3F/3nZ8gSOpN5khSkvwiSqisg+miw8bHU5/mucOsG4hdvcPn/2Duz5biN
LYt+EW5gHl4LqJEskiVOol4QJC1injMTw9f3An3dbckdcvs+94tsh0WiCkjkcM7ea6dtkR7nIYNI
4dVB4f/Ndf/6YJ1PU1BguAT8uD+HL7EbHWH1tzmEbbjCG8XTHC1JravOZP7PrmWvQfEYHSmd83gR
4P1UNKcEOBoqhdGdoeaElUntedPq/XyVzKP1+Ov7+dN8+3kt3FfcSt/TOa/+9PDySrharzGGlnkZ
jc/TxanMLGVEv77Oj13KfwsLscITi/c5XM0fB4l0y6Fn65IdY91ReTSNYI+J9q0BTCjLuU8zTlII
5URDqQ6YXkyxP0nPv/4MP42d9buCxWGiM1x8YlT7f/wMCil11jmCzwD8NmoNSNErJTI5x6D2T03i
O9HgWvPfzOc/9bw+v/oamOq67G1ZQ3/ugSgsX81CIvwx9WPrGaZcdSIqbb5pUU/ve6slLldoDTx4
Kl6JF8Yj56/j6NbTb1Cjuv69BfB0KmICKJLVwE8DiD+WXLv8+u78b58T/BZbA2Jl0XP8zBhAYBWP
tLu0g2557ts801gIVVcGPCLiI1zc6TkEcurLnrfVmrE468qcOY/VcXyURWNfBSKIj1PmWzeB5g7e
ziXMNY+aNPDU/tef9a+jdm0Ak/iBQMF3/4JD0ANQflS3s2MV6IQfF4k/FWE9DGL76+v89NYzYnwd
NyCTm+nz589rY6aZ3BRtyOCtNRzLCTLHyVQ0zpoQ4dz/+lo/T+efF/M832R1dNYe70/Dc/YHZ6Am
xnTe9EWU+LGK4K7IsORVAYPTIi6bxvnKQGPwArsx2U+NI/7mxhr6Z7/+T6vK+jFoawPlJZuNQFDz
pyWs7FtIrJ0ZH1CG9/PRK00mUxFMVkuqQ7tcYC7ob04aZ2GWScj+qP9wwmbo/0A4V7pzNSQ0nwK8
IndIZky5Gbq8RctYCklxCu7uuUwHuGpZZ35ZSiv+UJMsn/y5XM60dDn5BV3v3gPJge9d+c6Vor7Q
boZqNL84WBPvgRXrBwqexnVa27OM9DbTHhDYLZc5iS25KetU3VZwCl/LeNbfFo1tHISMmUbaVMcf
dF8csqSqDuVkTVX3sAyGjeHLSyVEYa9f9whNYesbOiGUj4PYeCfgw3ocLavtyB4gDyUcptj+KJWw
R4jPk5VuBz9Pz4nFm21TiYuMXmVvMmXybobE+Uigx5t07dg2hnWs+0k4cqKWOz117f1o62yGam+i
ke1Jc8t5zHvxcTD7X6A5Md54+5NiVzQBl2/bXrv4JhlZG0xo3stix040FUFy9tafHZyGj0EpF7pr
NsLa9LJSe8ALNZ9ZZ8qnrpvH28/bG7uj2Jrkd15aq0uLU7N4ZXqMjcS1TqZepfCJgwqrCtzydkur
nNlKGvNVL7DZhWiVtW/Q8hmRjT4ZOtBVYzlQgeXezfS/hrDX9ZTyWmY/y14vtdDEcHlnFaa34pP4
PaT9pWdXtElE9nv21uvBSFpo38/JPljoSNAWY1HIKSM8+rXq0XCY3NvKMrM3COLmzgCn9Zo7tEM3
vDRAVuOsWi7QySfIPQXBXrrqplsaW4psd9vIvpWuYGrCqvRkAHUut9Y6DquxiU/QdUc0Einlq2iZ
VmkQcNplVytU6BuvEgsZPDPo05ij17wRg1oulaPpYJYr9jkyHVD95nwBsn9ybDogPzEc6kPavtIu
xb8/+Yxep6AZ1MfAAw8y5cTgOo324II24zkm9nxOtDI/FX65DRYNR21vT7dIlTp43Z5xSMal2Xa0
U8JZa/pLguvkqPt9fTUmQFlg26FHNgf9bFj1cpL0IA5olOKHRHhbIgyKV7xdxXnmamEcO4BDF29f
ZDSuqSBNaxfVekEDOm5au4LbN4PDKyROfm1aoNoTQkHjod8FEy1s/IBlEXJX8Zpk6hal2HzKjWCX
pnDnIAc2J9pMlJ41SWsdQw39Kb5WWfh9mBZFCc1eYPUcSG0Qjv3Se4N1Tqrstp+ET9CANUVqJpmF
BcfaOV326MZutZ2H1rwqqazqEhNOKxDnEtCkh5RnVhgfhZegRdqbBemXIZ3fgtakWE5fINcqK6Ih
WW/MRZlHUnO+diT01PBY2pKevc+qJlvzW2XZp8Xy1+QVZOVuhpvIdh+Uiq+IhEm+Chg2iJfn6ZSW
FROwve6RKnO+cTPLOotl6C5GVg4nTTnI1Rf3uvA60i0BzefeECCH78xk+A6Crz3MRoNNuI5V3K1l
WjIaG7sxNrGWeNfSKflATUmk7EbN5vLoLOSvTWOJU0zgSLgShtHdslGyyTtxmS8wOZePJNIkj9LU
x/uZ7l8Nl7X1E+rty3wuvMXaxhUmJKrG/m95hRt5Kt3pmFJE56Lsos99on/xadd+8cZ53lqLlNt1
/QEb17TkEeEnr+4QVi+hx5sGIlgDlLQxC1jAwIQPSeFPrIW1O4Su7mVMRTWNXxtz9sZLAu/Q5hx9
YMYU0H3nehcsur2Xo7LbsG/N6nbQxZNXLl1kjJla04H8PEzKxs8jZPx2vnNyE2BdOxQ7XAXO6gYc
dkTxJM8CK9UVOrtIZDFu71ECpAX+G3yz8mnAu1mbQxYq5skj2sn0BC0NnLU5Yu5cVMXAzNk7cEQo
tUs59962mvuvdQO4DXGJepF27X8Ie4I56NaG+WBWjvc8jZiW9rqzxn3IEfhjI9mP1VN3aJcluJm0
zl2VqHNoNQ05hqLzDpyggwO2MBN4P5LF763p+9t2zOdTJ6yzV9n6OYj7kaZlAMbcCWq2MLW3l14Z
XMq4i3HvY5Tn8J+nNmWK3njQMo3qgyiDEw81uJ8cuKEswtAr6f3b79OiDxdPaFQNyJVEuQLaH/jK
NoZLuKYIJM5+9LRy5wIs25KEaT+iNcI+KAZrQ8xBfozzzjxzB7PIwivdEa+4V47DwA7qs0v5IIyr
wLxLutI5OJ1nXa/RGZu+XZz72OmMCKkW1UV9aXclreBXKfhKTDRdqIYxI91Z0EnbFLHj71OikUvy
UQwChYY4ear1ybqRut/c6kvMtj+wGjoSA62a7VwQa0MhVZV7ul7ei1O4FHGaLrmCeuc3URyDi5+1
YP4uOI5f4+2VF2FrKDOslhgPUhRq1nQCZmhwNcq54cQO2wmwEQcAozmVxix4u0R7HvOqvGtdR9zS
5Z8OVjekZAIEPhlrS38c/VrbKCMm2qeb4nMuASzZiareirrz3C2WnO7Zhse6c928+ED3k8UIAdrm
qKEqIhym7J+8of1W8au3fdfQqg6cxSxX+a561Vs7H5kEBu2YwFYvWFx1EXZp7RADtMgrI54pPjf5
lieebYvKfB9xSENjaslKxLBFfkmSzGcvkM0bJgJ1WqZci2j5YP4hJ2o/O+AbbL8Qd4auhre8L5iz
u5JVg0mgp8sQKtvrCudR6LL2hncIwb690UnGTT8QP3cYbxHx8GILGiOW0D46N63Pk9OaN9noyEct
idWb3Wf+SyID/OJ1HWhlNOmL77DsQdD1qpCKSH3QXHs+IW0IEvgC6nkW2Hj0ouoizV9DTvIubzbZ
WBghu6jkBsuBFwmay6FF+wfILOEffCoxHew6189k3JZgQEfWjMacIT2UUrouu8smJbkg76aDEa+g
V7ouMiJgkwigDLr+vQ8RYg4nx4RbG0wsIwbVIcZlGTD7DIv2gLND3wVFw3NjUdhbeitOLQ6x95az
ESeMtIxqreIu0LL4FqNWJk6ZLc459VqzplXVTwfSDeOn2TGtV81stQ/TleN17M/Jg1NDBDcafu1k
T8GjUWdqQ+BS/y1u7YztJBqhbsge2RjHW0GoDKDM7otrPSXJQmNvYXoFwc6gqp50Su4b3de+eGoq
NrlH6p7u+YSSkVDT19ASQYlWm4nNSeR5ZJ8YNRluPmdsIIZ2Q5Rt9laUJgYNjXMymgLRsFQmB8Bi
5k6643exEPjCWZ6YtN4MdgVg6BDYx8kc8L0ZmQI34sidnwRJCKhSi7yY4Yze2LiaHTjoiwFDmF+c
NtLfm3NXbKpqLve2yKb7zsVta0o/Oee1+sBxg0huAUTvEgR4oqmnb3GiTqesn8sD6bEsOJOCp9v2
ct+mApaIACnKGZ9Vh40QQW+NTUJA1u1QLAzXupjyawT0+8IFbWSx4Qo5VBNUM063o6vDVLcn9+D0
XRrqFckQA2FKpfSR8rEVvJuMQUcXRCCiL4bvoqfl3YJB3xtu1sAwD4A6aNWun1uX4D9qB0uiH/Nx
uEhLe81ce9fEKRY7Gdwg0DtVWvcyVgv25/gETPKx7eMzUy4FI8SDV26/fORd8mQEwRfPrPctu+mw
zsvXQM9gvhUUKT0RvKEVHUIswaCeNIPM6DJD+tmYb1NgsLHSEib51DyWbi8iMEe7XLZXU+qN0FDd
d8S/SCIqqtobR+NEkIxSPi/W8j6p7OiiPdh1XklewBzMybMOUg0XPHnHJxKUUYohV8mazNoby1Z1
2ddJYauTIr12ukfdV/Kh85H0pEN271lJevBG/Hd9p+RXzezpko4KEAxnmGtaa9oBG9j6ms86PabM
++oOdg1QqnP9aEhJF8sgMd3Kke5jSOsrnfYN+Nct/JSCbCPIz9dCOVq/I9D8i2O6wW+664Fi0NqS
gg5dzcHX96YyR+tK+NUw5JuOLu9dafbr7zO7In8Fm+2OFC6MWODXF4xobyxwv1PVtJH76XlJhuwA
E4/0EGc8kH7paTd4DLwsGsg1ghkTUDR1h5EjZ0FeUi/N+MXH4vQxxMgHNlyVFoMDrLlnK8JBKjL9
hmNRwrCXUcP0Qp1p7WmAlY5fJCnP25jsaALHTOeKvvx007HGPfldPJ812+GUnHnaVsydq9/kmpOp
rQhmjh3SY1oa8dgjfF1PJ0Y2qe/5Yo63uTsb12R/LTuCfYpTWozxCzAfitwJUdhfjMERsFVxd1Hv
Uvob4irXOYtUrUfeQDQzIU7t8NwRsEy4j+YSWGRY/ZG9Pb9ac2ttmzYc0CNnTkgeNBAI6aMrvqED
MaOsZ/u3sdP2zukX4qxVjSogycOFJf9oFgML6WDFJyt1KArAcjz70qNGsHZqPq+nWhuuWOP2R/Qp
9GyKEnw4usCvn38l8Cvzi+5y7G+8PNjjvVgOEGna16ESnMGm3qRKQBf9lhzNIULAsvZ6ltq9Dwpu
JnhHB0mw6Ag6plDclhNtlImAOlnwnyWqDZ2kjDTYawEfEX1rcXIXBJ9u5QzPhHHwBbKc38g8slwG
Ci93ZDgbXysipdnaFzqfeZz6Y+/U010xsd9dtFQ/LIVczlM7zyKc6LQe7YpaeOtw7OtU2qJDnfNu
z1ZtVVrI0usjAsLHYpMtVEUoXjIZSESDsQ65s7GV0x2LGDMD4x+YG1K7pH2l+IfEu8ipKPrLVdCj
TdgYZSAoyUAKTdc4yGYninG0r8tO6DeOMTrkEi50yBaH4hW5M6fPcafh1N2pnCdgLaJ8KvsSiz6C
Ko5JE6pHlgbI9FpNdQ1Iur1cSrnek5IUQwTfy4VnNd006GtOLkXK0Dba5Wyiltk3aykOxtFy9uYY
EHk5+lHTZMvOtRkBwl4VmYFaf2GZu/cJQrVtkKJ/aMuGev7ag55qT/9a6fwISTb90avX/9sI7pbh
TgxYUobms+IXbdH2BU7UjZr+NTUcOwcHURB9ODDuU43tteFRZ40+C08GAPyPBWvClcoZTdbCL10j
wF8pJdZWxHKuHoW5cjSMMT4pOFSvcapPd6sXvUW+xytsW5Le5CjiU9wazWvhDeIYdJMGcmpQpQ77
t4yNLxwO+Ia16VL+ipOEhEY/Hus9CjnzmnNL/yyC9fZWerkm+HCbEOmbX8ZC5Oy0+ODmUKS/VUvV
ouQlMYylfFCnUsAgFJRcKzhTICAWoECJTkUO+wk4sB7dMZPvm3QGYEdGxtFDtO+k2yFtpZm3H1SP
JlzwdISIedkn3sBYzgSaVnWwFz1JKglygbNFCfzcVip+6ZFROug4FuOqTEzjtrbc+OSUqzRKcPJx
oprpcK/DDRiQovCInXUUjC2lOad1KClg7Vdh4QvOhGMgGSVIL94QerevtCK1JqQXyzvd9E4cNZxO
d1Jnfgxs7lTiJtoDoJ74w4tbvjCGfMZgr8+MPKeNT1lirqova14OGgqwyPM9jn2+m6rvvss5GUWb
MX0dmmz6NimfLtTAhrynlNom25RtBStjm3fkW6n6Jh2FfMj00f+tVXb8kTVTcFIOau1NMrIy2dnY
7WbHm9FbAag/qqCLX3IXbsxmAO2EDK+hwB0hUmnm38vP/y90+BuhAw7E4JdCh9uifMU08YPO4d8/
9G+dQ2D/C4InxiwTwxiRIgEthD+MrDpqBt11aZ2aBHzj8vkfnYO3/h+LHubq4ftvjQPyB9dwgPjR
lzfXn/P/Cd/CcX60sVFqJad8bbSgcjDRjP7cJe5VgcPKNboTCjs82wQushaLnVUJ/+KkddpwOkk0
RIeY+p1t0buSOE7hkJ7tuSai30nj5M0Bu+LFRuMGUeBBzl15xY48y+8EBbtvqs84MC9ufUqNhKDq
MTfZQxZ9hDI4q07mFKNuKwIVCZXX13nbac1Lzep0VjNF/n01G4RLIZ9IltQkDVaNffCispkYSV9n
R9kLpD9f1ThJ/24msJ2XIEuvc7MR9tb6BNoESetnr2rl3MhP5E3TN0Wya1e84LWAQAdJWisr3Q7l
74xpQrRZyG/K1KaDuEPFDIyadYSvm05D74Ue5jSI1axOFvxqwu/WZliNA9kvN7QriPyKANiTVOH/
DsKOS+4nWH960+PqAw30MZJABQwKKisYePydElykmQMzuKgHZyG3NW/I0KwkgYJr7keNpBI+kIZ9
RwQ2IrrUXzrbiOAigJYvXMTA1LOS1kypyBNc1Sz5b0s8zyuPX1RU4iOVNJnNwdBWyd4spri/oaas
HXVUt3d67sebJWDtoC5GRPKQ1sdU09Q+4Xh9X2iuzDakUS0UH+rxYpREBrtYqF69Ni+2YympYxZz
GmVI4XZwSIrrXmPH3gx2RZiikPuiVp3YdDUFFaBw8uij5fIkMZBVVTeR5abJrWNSqFFpOUUunv3I
FoiGczdpDiQCx5ceAe1zXGuCem4MKBXMf3vLiv1ILFlysZJuuCOAzLuUbaFe0gq3DZBJAiTbdLow
HprdrJrsqaRdwn68mZ+LlN5SyDmElccz44goMO8mYKv2lLYTsNjU1W61ibhrZlYt2Cmvt65jNy73
GhueJTI8qhdPbec7Gxwc7mPnGvX9ME8F59E4JaTGycl0oyLee1PYYM461r3puiwesGAhzInjSD1n
P5ZF8mS1jXUVLKxAwB+d8YFCHOV9n1Navu4Oyw9jtF2amx6KzE3S1PUWiSXieczid322eEcWR0Cz
XjTk0rY2tjV518bckibBxqpcmxlS3cokQX03UfXHQC83Ip951pJO+CUt3fqpJ5lrr2KvfRvN9Nno
ehXimfFPPGkK3y25pFS/gWbO5XSJ3SE9kenXPySGtXyVpAURHTlO5nuOS+1KW2qPk09neaeRXe7O
ztvv60J14ATZbdOpWHiCXs622JdfSRYpn+diyZ6tUWRO6HR+8dyh3yNpiTfM1UTPFtwwt4E3il3G
cXdsyG5BFFXucyB9t3VQO6dxIplvg1EzZ2tE1QcaXEYShLPk6QaBQ3ZXx/l0mrR26kMQVhajGLNK
CqIUP5HQhoho5XnbjBIwWwwuhvsiNh6nJ4Kd9RCMzHjCNlVHFrWUJ9vTrFuh9Y/Z0t/nreb9NjkN
YDo9WHM+nJGOR2i2S/7g4YO9qiDPUAsAE+nmAwt0lhwDe/DO89h3vBpyuAf7y3Gm15t3V0LXaGmx
3FlxsLwhtu27jaGt8SXV2CKCTezHJCWf2u1If9yMVUfs3ELHzTYN+SIIh6ubMiGohWrSUhgGiRNT
f6IZlrwO5Hd8L8c140111+jWx63jjlPEucv6atJBPVgUYIhQG8f52pzY9dpk2aEGECaR1IWd6jcG
W8td3xhaSpib31yKfED32lIEQYGP1lQNGTrgMibuZYPJAwe8iVXoSzPaODug81v3SsT+WzFWtMpk
JtEgf/qBYkoVX2zSka4bVTuvVKHwb7hxT+YpqTv81dXKkBg1OW2URwbqI5SsvcAwHmZDG26o8Eu2
RxKaIvZojr1Dlh6bCo3epp0pxaJcb26A+RcMUacJhT69d6x5X4zRnY+JFg8hv5Tdax4PR4cC6l7g
lrrWhJmFgd/CD2FP+NFo9m80IUx28GoQ4dzBPqFQt+3QS/OSa8WZgCX/HFhFcZ3q4PE2+fKe6iac
eH31dU7TY6P391BQdKqqfUrvlT1jhg5slyExovW1BJeOVuIWikCK8WQYhwOGm5uyUAnJhVkc9XVv
PKMZsfc5kJ8d7/t7vtT+l46yYZiSWvuQeAYzSNq3pxFT1bbvY6c8Ow3QHWeo1bmp9eQABnfO6I27
Ym8D3Lwwcquopud5BxKg/62bBjILzdYo2fbY/lOC8/jEJ5wjc2zrsGEv3ZIK41R3VawRg2xilTKA
CoX6oE8RQZTZNdQDj45F3eyFnGRky0m8mH0PjdVvOMt5xTcxGG95R/j1wvJ4rcYqgYQzjClOo45s
pqGh7VilqIytafgwoDoRdTLL+1x3na2y4Wkjj8Ee6HN4xkYT31MEHG44+Yv9GFhEogxZf6uS3DK2
+RJQbbTp3WMoSbXjKK8wCaahU480eu3yGwBXuUtGUpEq9Iic34jYYtr7lvrl977IhiNoSI+CZlFE
ncO/0bQM6Cs77kFlQj9SrrEjTP/mzhQZyRKtlr8HRO8wd6baHp+GtrFxm15yHH5ULPNs14q8O0o2
JFuJnOVACXRF6bLz0sbG2Rdmqq6yqqHHW04wlIWhaZE+Y2ic2kZtLW+o34UzUoW3y4dMJuRXz6l7
GJWFBco5L/bYHmq7opMLwWLXGM57p7cXKX22DiCxQsr4e6ZobTNb+Ighl21S+owwxBd2GKVOA0Fv
bry2v3hrcPjQYW2v5EavCnwUaU2mgeCw3izJru5bQu1JzdtghjApuaQc58tkRxfkbBH19iUYpnFf
uhJG+5wn0WJVF1ogd3OfpTuwBCirGiLh3XK+BEoaEcy0cj/AoIrEAqbKThp8RKk09rWySODVPOtW
I2V1w9zuPVBEzw6EUVI9dozvXexqW+oYcOMroLBm1josZEXKemDJy2gaRCtVc7f1NIYfCcsEcaka
QAQlV2Tt6UY5EvJi0MrjVPXBAeyURoVs8U+VmC9l5nyDsfz4Ka/5/7PU352lCKv55Vnq/DoMr++p
pKIthj8Lx83ff/LfByo3+Bfyc3c9UgG74AjzPwcq7zMdEloQosw/GEB/4IHMf63yVNvnx3T4Bqua
6A88kPEv4IGk5ABhdz/BPv/oUIV278+qJawYSJZArFPioUUW/KQvDKzZ1YpWaw9sUj7SJqGm55Om
nvm4bH6t0/pZE7ZeyQQSj0YKGBJC+R9VhCWRbzZCEa5kLiMlnPZbSwQkucGpDP/5lbgG3VWbAwLw
jB+vlAgNG1WLdECM5CrEUr8dVJVv3G55+scX8pEmwqnncjrX+vFCyiuNoOkXNApD8VGUxQc8vo+c
f/4nl1kxVXCkgr88I+Fia0udqT3EGmCPwCcob5WDh8WU/Qe3jrGKL8ELOK0bn1rHP0FpEpjgdpPy
jRSChGtAZgVte9O/7uv8b77UKpD9aeBRFiCyaOVcuZ/FhD/jbzyF3kcErAHpSBHXlfOXOZmwSHFQ
UZQXf30HV+3dXy5GLgjKcjod6Fl/fFD0gBrezaY9BDAGI2+o+kNO22DTaNkrujJarTYaftD54p8P
Rd8FGIglwbNRQP806N2+IbEwrdtD22XNvcQLQfNZK540Tlx/836tg+0v35HCCLMC/C3e6h+/4yJz
OWdN1R40ic8eyca8zU09vv/1nfxf3uLPrJg/rrKWaP40QCCx2EqTJVeBskLddHoCAVyf6v4/u3V/
+j4/3boRTTx7bK6UlnKO3Cl/ZRkuw//D6/XpZfjx1q2ZOj4jwyM1xvxZiU8yguNXTVsdWmU2Uasr
QBNzK/Dd2dW8DWK9iYygN3Zd4DgHvZ8aMjvBeVj4q0+qAwoXjg0GUX8iIqVv6vHdSzOowdAKianX
jZ30ig8kWtYxWQx1bj30NhSiVv910HSAHfkrcxpDGC8gm5OI5Ry8qasucx+Yz4VnUtaKibNWlZqj
sZqcA1T/YtPMlJ/HnPFceJObgPqRWkU9hmB61eE7FCKtt7Io661AP3hPSIB90oNlfO9iZnli5/ns
rsFVchvbqD+oHO6gnzbEWJb62yf3KRv4PJ9mwCrmSxdoPnYN+8HbxFzY/VBDIpnUAkm0MbBpTJvO
EvS/477dwXeatkR4+PSWyOmudL7dUjFxoe8SONxqk0oGkwu8mnpLvKcMUXIalPPoVYQK0t7JJpmD
UzP2ZoQdODMgJ4I9RAnqlbr5nKTKuZoSI/+W+E355I5E1XeD1b50bmU+x3x3qJAjTs62suXCZ1Jr
EcprAxFa1rz6dVybcrxGHujTMKKWpTHArk/LxLeYW3OVsue/dWX+oRs8U5m75jPH+I9pGON74S7N
cVynxpQy29VMiabAcaivZt4gKNO7PAPlkqPiPDKjixDpK27tpLQ2bAOydIM3saYQj057Y5NseJOg
uqETmdQfLn2XG+Ru3EQ85nUE6R7K6+ewL4cEwZ3OwZNNMEWVjJsQy5R+oU3zvOra5MFfTL5S4mXF
t2Chi1BxJo9iJ11JDwIpfdgsvVvu2QPrLWEGqg0A6sfqaxq3cBJMQ3H0RZ2K0dbV654g82x5Bvrg
PEzgNj9MHK0nviMJ7YKZkx5wd7DpdD41JpZwC6FQHlIYoAvb244qNvh7VbMDRg+7YGotjJwmj0DE
kNw2E6LsZqMlmML13A2ehq7ntbPp06GqYYlb5sDfC6tVcuPAYkmfBCB5tedokL8Go6ntaCios+tx
XETBiMxpUDj1KbWqr0u/FHv8rKLc4csySU9vsQ1DFvULcp/JP+P4RuHrbQna1YvLu8VpHsYdRcLh
UeH0eUly+lzeXDKHTg0ftqdOfMJ4ks0R8hktNAqehJMmxbcuMevTFCf1FniuGSI++DB9WA0x3NwT
H4TueFLNkTYPeLvTyk1vEiD/W5mUwT7XeELUAQr+YFZLfRgxcB7i+1wRxxRR10u/123gHAD3ICtw
V6+rbciv7TCrvVU1tIYCyUBYUFmdRnQwQ7wGvUHeDQej3HOU/C5k70XpMN0jpjyIRqGsnrNTheF4
K2OKUyyF3iWVvJQGKPbtGmlwVqIHHVbwnhNzF3O49opnn/bklR5MO4Rpa3ru1IqwGgsiV0mHoNIq
SgY1syLghbKdIyzzwa3FphILPW89OL85UgjGKcnm83bpmd3QnKi9sa67rc33Nqv8NRs0/9YfYVBg
wvUvlgKK0OCGfaB2bZ0myYgqmFC/ydUYrUMEIuCBr+8McD02FaKKW+J8xnc4hlRVkoE5J7UL/2K4
VKVsvXxFk+dH/cpJc7HgXpaMthgn/TkCWEUlyLGkf4mbor82RslM9rnTQpjVIc6rJNBYSieVKZvI
Hbl0DyELXDQR2aZhjO+pU5MuTfEyCQadEayb2z4rb61WNLt0tHweQtXeDt26r27M5qo0WgbT2KXU
qSvDDguPuwM4AlW8Kw2sZsy6KL1fROEb3/WR2UqtY8TRgUUVscjALEzJTmH6Y45jJ7HRNOHcUGnZ
DRyacfv3ZuiQwLzvBKZntbjNYzZxhxYvrpGYeX1oa9RhJE94hYXhkE9YDR5g2Ma0Ausal4ysLoNk
7tESZo8x4KUvFP44FTRyZyFr3SS1ym6s2NTfAkOKKyJH2I828tYvhvIwuDqpRjjg9xX9mLPos1sL
b9RXLc+H23lKxTnOl+dMt8Znv8AO7xOXTayh4RwWvCLbOu2q21brqX4XL17XV1FmpR9NQl4SWqhH
3uenXlEfQi2CwiKpENvpVntrzwOysgYtPJP7GzHViKY9Fj1k/vZRy1J0/DUzb18z4+gVYJNMN5AV
LDzS9vdJ1rWHdrfwDHacvdC3YecnLsKm0k8pWR4q07H7fU2SiWmk7UibKchRmBFO1UAHM/2OIZIH
1Wp2Bfc/djqKq5ZMo7roKwhUqqNRQpZSVoENRl6A8mWkhtRW5uNQmdWJPADcVLi/27DxZXeyykFG
EmKRWUZwLxrPvZpHE7kEi0/ZM/9V0JEpqY2IrxE1UMSxocClFNQCS01ImGLln2xFn3wTu9LyrJC9
eC+Jlwl672OY89Tf+KRwfm8dN0EUk3jHyfdaA+kXDCt2Nw7B1cPEvD77XoGcUvRC3NUu4GaKxTKg
POsn+VaQi2VTNJEGSQmDMXzzC70QIY3p+zG3KFq3BkFP6+bapsrpzeoEuq2I0JC82b5E75znhEtZ
1cZ2tHRnAjSKmDjUhYA7bdXma0ibvWpirTbnPe+pSVBXTs9Blr44mJ0U26mLX4vUKbbeaBZbU6fW
1ngdehM0CTeSNdrYTEmvRzUMFC1Ewr3c8Lom7wmOZ7kpjEHb/Bd7Z7LkNpJ16Vdp6z3SMLg7ALPu
XpAEySBjDikGbWAhhYR5doxP3x8i86+SlPkrO3tdm8rKIcQg6XC/fu8538ldJC5pbhgXySRNbw/a
jf1NKLZvAdWN5o1LMNco/Fzuat7wMetHcCLeLP/OorW6xX+s43GDc/fHxCgdhrArm/j7Crtblkj0
nZkf0WOx39jjcKUjWG9rigS7HKXlNR0x1In2Ql2R+XSgeeDlWYN0SzaW/3cXtZ/df976+9AhsAA6
rpfdny65bmRHPAP8Pm1hPfYmZpaMPXV08dPn/X04c8z9+orxp5uhb0JSsHklSMJrGvBPHwDanSIa
6xwlHEUYiNuQA4rjuGTAezZgfl38+vWsP91p1hd08Y7hxncc52cDWdlS4AiV5WwoyGEY/LHPJ3Sh
613aFq94DAFoYUy5UdIbb9+PHVxtljrEoMf2sYVPJ8yARUFaHg4TvcS/udg5f/X74TXF0u66Jp2k
n26v9ZRghMIRcIyLQpz6oSu+VU7DMzXC1UKwintgCnIkQYyJUktfAxriMsvQ8Ka2KLQT3gSlTHny
7MbbzTY3z46kIMS/cy/P9CfBKrVpe5kpmOga1WK90X0oj1HIruxMXFwDwXz4AXCveCU4GCCez/8c
SI117+YQxu0mnKf8kQF5+un9VCxp0nvbcaFF/DefxZ/MfqxGXMwKj69SEsvdT4sj6scQ2VWXHfWK
M5EGoBu0qzjDHPHcIP87GpSNjJRjey/RN21JqTv9ern86Z7tO+AcbObeqxUfQ/WPy1OTfa7qxEqO
jHKSgzQi2F9i/Ltt4E8dC16FRoWtHFfYrvvzd87IaQhVWSVHJSieFcFK27JWKNxtn3uGyiqEUymX
B5REw/Ov36C9dgp+uA77lCjO2v9hMLWKOn58h9h9xdDmY3xkshOFBBWDsjHC0P8ErgcJIiE0841v
ALTBR/iY+XODHlmOCC8HGREAX5LHxn5LPCCZTGBrIl1TTgrQfdTf/mValSC3wlVUykCLi+v7b/+f
fvXf9Ksdjgo2jv8eY//h6/Tafd+n/uMn/kv4szaj126cBRHbpfXMuv+X8Ef9RsvWxsdr2eyS65L/
o09NXjsObf6VTQMby+/3gBP5G9E3dJUF54fLc/vPwoXFe4P4u2VpIRHARAHbYwXtQDtZrfLftZ5M
eAVDUxFxOQISexoM4RJPNn/xJju/XiyDcb2BOWYqqgxnlnfVdfXwrIa0eagr46Ex2+7Uc4/akHa2
XImqNy7mEGHeYajS+BaUpfHau24FNbYyudl6ocs4XuJCuy1dOTt3QiSZXTCxzy33YrFaz75mFzSr
j13e2KAMDMI6nUPN1am+Qg4BXHxrDuMyTUitB10I6EdZKvac7qYLyG9s2+Zj7pUamYRbFrl1iv1J
waVFkaMDNzbx1sZwleqThuKKEDotM880uTrPMGUTgITWya1mJvxz1OEUWCqrYpTHSeAdPNud5UWf
kFQRbijc3PRDCHO1J73YzYZmF1eyek3L0HtbmVDubrG7qWuI7KjMQYFxchPzYVpaIm80v0J3IM7Z
PmMsXwiwVH58DlMLhdOoXdntoU6mQ7BU4FdwT6XHIgIlO5WJJvSzdPSRe64XjODPX9gdBMpDVO8J
8vcoz2u+rD69auyyOqb2+JiuuvkUxdXG4tpwJLAP8HoDzuApmRIQujP6e9ebrirRnuNVlE/AXblF
/nDrvKv1ywHhPtSAL3oKR67t48uSym5rNz6dcnpvUwbqUVOwryYAIBmfga61gRNm/QMZ792mxPJ8
6PlIDboZG+nW46FzYyRV+AwQpZFamTyq3AYThRFhWS0JbMXXS9yQqNzrl2o1LwxVeSQXtEY74eym
pSByYLU91GuLDy7oLbcV1PJ29lgj5d0h8q+CrBi+0tJRV5D7w9vRR3XEfNrgek/hgwQcgGufHcQg
qGKX4cZOHcV9GkkSPE2McEQEXUIHba88PdqBK4V5gaYs2ZfTIje9EcVbzJbeZyQMw6EYZPKZ5EXk
JS3WxbqRxn1UzwL5VvQV51x1Iw39AOmBnsHqPDHrgttLUidrFwLDS2KqjVOBntmU+Fi0J8UF+0K8
b1u8AWQ7ia1EOnwYsMJUMisu9OqQQbFEMltEs2IbYqCpVifNIMmbiyLm3b4JW6iqKP+71YAjVyuO
NIc8QC6RbDx7+mCtph1wqY8GLp5ltfMUHZZuqY0nPFrmxsmm9BQ30t8itU6+OWgyPvULEUmW3pD6
KAi4GRoloPOZ2WUxZP1ZKc0T37deg4ZwMb5V3H65YzPAkpsK0FO0a1PMoNu5mIwj+XL9PejL0X3I
YYbewsfAdtOEbXJdM2zYO+TnBWsWcLe18j790KkCL7VpLdEBlJl9KvuoBYDoaF6NhYWgCIfVl361
aJnhMNymq3dr4HJN92A1dHnTNL81NMPMIHKxfvU6KY+2JioTtQdLa9qCODanbcNvSxO4G/U3q8Gs
ieg2rPdq6vv4G9k9Ps/a6Dc4ws2mHq+ZQHYvnWS1kCIlYvwOQ2Ge49IvDsgH4TU3hn0wba6KTTZe
uHNKSGxcsUtM9CIqM2Jq7dCNI8gKvnDdYJD0l/zQRCGJvd7yPFnCf3STerrOU+OVR+rJXhJQAEBu
g6LRJxIgxTVIoWwHmS09l0byFnZeu0vsOnks2hUnrmqZXNntvJqk+sXZLVZh3TZF+BH5ECAFQjf8
y1rk1cnyUXy6znAJELa+F45vPGSIlF7xnCY7GmwNDnMfH1AfxTzGKL3sIKzKaT/ns3mlwrnCJKa7
XaS1vs47+t38OeW+Msz50K5P7RrceFcsg7MPAf4HBgGlBOYOtwgskyCZu+NomTE+g3Ue33gLOGsK
tbvRmV+4N8ijGAr/S2t3d+4kmOt3mTMcHU8/q/epv4nw3naGCwF8FNml5TgwaGv9LayEwHutjTM1
ebz3Vp1BacIRrmG/YHv2VrmCxX7gzfgHvexmMczhCg5ripKsd3dJieBg6sgwGlwb77Owo0Psi2lj
jpD5/BQHdW21h9mIWvZgfeX37FqLg1sJvS0rUU/lhc6E3KixlZvIGu972sn4eqoMMzwiDd6bf2ym
6YC30b8ALRFuK2sCOqn84su8Cj5Mw9HbfhWB4D5udum7MsQHuvABca2/c+j07BqR+7tONxeEddFF
MOpvU+N+LBK3ChYfdYvZ1cnafoCpKkQVxLgp931fTCcYxW9DBgKDDFCUgXm+WUbZbHMmGzdcJAmY
nPhiS3NO9+MqdsGuoY7GKoBp6jLbDGWJyj3KcB16vOcegD39kYz9rlGfllVIU66SmjjTn2jmZ2ek
8lw6ybnCTzySOI4H6pI10B26VZEzZtk3wDz+fqqXT1HNn5q9a3fSWYZQMK3Q3gwpWz+Np88kbY/0
K3V7G8JK3car/GcU3sDhjphemdELypdvWGG/0trK97mkYBgm8VS0PZj5rGsec48/amkRutbIk761
vbC3aUcHRbCJbtxVi1TJPL3zQVnCN1hVSvgh9iPipb4IzR2bacWunQxPtNk4MLTzkCSKnlYE4jad
PPZ1leSf7VUZhUO/uuhFofbQlOctCpZy36VLcWlb9lrgL4J5z/y5i8MZ479ysSfwO4xQCjAgN94j
gLDlNoM+ygeK0QEro9tPJR8Yfd7NoLP0hcc+01d6LL0PjSv5WcecH9o+vFDAK7dG7kNFh1BzK+lN
vriYXJiujVuUgte4UbujgwMSAPdK15AdPEmAu7H46MtsxJ2qgKrAGhVLqGwsoW7ENz2MyA5XBVyi
GCtto8p+w3WES3jme6a/bVU3wMP10Vwml6mb9D7R2TZfcCp9SetQ3yymYxDzR97CMa21cyMx4QbW
koINEJhcB5Q/5DPYg4/1XEpWhFncN54v78cZmRlt2AGPUGjXdGRFl3/D+YBNmAc14julB1RtZrdV
B0K9JI9MqXTFJckncI42l9qBO3igVUwOgTYv6V6kzx36gM9Er524nhHekFZxtG0i5y1XnXwoVWJ/
QSyK7HoRxMdtjKSfLup3ZWaSxWm/m+Q8fTFXDWf9ruZcdZ0hm+fVEBsMDUp1i/L9HNKEJBSc4wA/
sLGkLGc1uG9h5BbbGIjKja9l8iTrVjBGSuQOuXMeyMSpt3VVLznEP7cIKu1U962DxXlL5G13PWXM
RjZmWCFC1gA7dwuga6jeU4cudlXIRlab7sNVOUvakR3U/F64a5RxSGUaFofVdPnEbpY9ccT1z/k4
mQ9ZqsOjmbpwPeRIxRs26oQ5zkg3idHh8+aqnj9GeNFmGtQzbpglbk++YfNAxOaYBTW25ZO96ofj
YrKyzSRKsr6HyAzAArR3mqDjJ9Nb+jdZj8PR6yofN1iqb2gJth8rR7YZz19FBofTqF1WrHR9qqvl
0W91UaVcHzoikeFM+lvuSb2/Y+jkqI1gSjIE2PN1dmYuDefbW1XZY+gt6pmZGIptAhg4Wb1e+DyI
cD42c6vInhG0qa5hx8YvgzsqItzd/iFfSsZXSOCNq7yckhdm2eW+Db1CQMWdwPf1pblLvTTyNtzB
iQaGCFQ8MZ4N7wb+0+NUsL22hf8wFtTGHUHsn7GdVzsjdtO9gltzbt+F8O+aeF0MxQcrRnW8ymEO
4yqeT1cZ/VxoaOZgDra1seTdRra13I+r/D4XsoV1uoTFJh2SLBhSq78syqVH6piWEJqn6NaunXC+
99y0rW6mKCaZ0I8ms1G4+jFuUCwUdezPHWl+vW0zt6PcTLw+YiLUjOKh0pHKGKb3c+W5bXdM/bjw
N0AjhuWcT4KJT5daAbYIYiCcLmYfnTxkyhWGiKOOlXyywej2u2WMavfYZjyLn2kAhTsT3G90mQwD
gzWWcJsGtheNdGQZnW4zyEnsPrqtLgc8ice+8637qdHcBazGOCxSxbtB47fFzVtftKzJHSzy5LJO
mZCG0Gm/FbB4vph0HvEPJ61OD1NRf+gyP0xeLEv02wIAA6QUPIUePeE1rNHzvlYkPB4VqYvGxtIk
MzVJ6z4u6WgGiWJ3DnCKZvvO7pZXk8L6zGRDMm/OMRuSDk86Wn9aAHXe1XVSP8eTKO7H0ZKnpcbP
bBeiZgRpQaKx4oK2TYauvDJDqoMm6w5TNljbtk0r8kqaYoeHSHzsqCIDPdE6X0orDSLOOopz1OmT
3eoAj+aFUZfDruLifq+jxN+3mWm/SjGJI0kO9SbM6CTnFfJMN6niAzNxcKEVqWXMSBhJ0HQdP+c+
xg4U5DfOFONhLpHL8ptsWg3at7bt+UjUckMp1UeXGVfaiQ64GAPWTbOvkagEzYwdmnSv3ARwkMTB
GBZx4Occ4+FkZJ86avoNRrTiaCShg7KVk6QEIsdoJNegMEwDKkC68rdDgd7Xd40b7SzzfU17rJ+y
/GrK+nIro9Jh7DgaOZj0OP5a10pchWECbaFuIkIvDJ7djo2/r5mmEC2AOR0YfJvpgUNnnDGPmv71
MEVZkBINesxUIgM7N9kwu6o6JaZ163kFcexdRzh6v2rk3TJFQT8Tw1pbjXedGQ1RNIWZBVYeElaT
+84LphJ344wdrd4iiYsXsDAvOB3QLQyQOCQEKrQnw5tJ5AfyP3OBCEsWqcXFE3qWhDk0ldHqlXHo
PriR2qmFOaoPtmvg29rY5fRce1wiIprKS/OGC/+5S4d1vfVmFfQa4NsGcnmgPKS3eeKHeGeJ4Miw
tRCuYiKacWbc3kZJfkbQovbvIzE1lwjSS1ZL5x4sM3O3diuSS/DM2S39B9Pc9QLvVDAg0rnuNPU2
oRf2rlnbP5PX1XhKiXFYxoH0+NQzv454SfepTodjIXS/G43GRuDs0hGo2y86nvTJLUhMMsnWOaG/
3MXxXF94tWo4gAFn224x3C1ZHO2jpPnMfY1SbC5XJcCSFhdlXw/ZNhq6+Qm3AF7OYbxyYJ4/Ukp9
SIym2bqtds+xckYCbhcKxwpW2Lg0WLN6o92VQ//Jt5qr0SKNKU7tx9Jgy0sHIfa1Iq9oZB7zFMPW
2jhNW+6YlIDlpTP/YVl1CZL2+pk4s0sI0i8aUREqxPihVdY3IuCo/2aqozKqy4e4sl8cxhQXzlCK
tw7bwc6MWmdXG8XjxKDzW13D5d1HpacwkmDp2BpTjcN9UcW9N2sTGnaUWjtde2iQkL0QiDEMLQ2K
ebxvMG5UqNBDjLI0IMa97AByU/wXFnecCZV47/j3gOAktlpyaRRvD+EPs6xYgwXiGVBm1p5scmnH
JYkmrjoh4CPezlWWyvpmIPaF2SRAG8ZdWWJtlI1LKBg86KlBb8b1tQ1U9oL/w78CU/7Njux7kVZs
Hl4Sn/zazE6z5HC1nPFLmNV9cyC/mIhW1eMucxluy3w6LYmb8ahbjy1H0ja38G319toLrEsQZ/6K
ErdQYfBMUOUlWCBsOFOAT2y2BDW1w3hMq/7oDg1qpOU0seC3OfPNi4zhd+gDtlty2SCHck/AM/We
GGo3cDOVn2pJ+w9perctKfWR+k/ookRDlvRwB9f/zSwSVnw4ywAG310j1lTkYnYvSoGHxzV0fODu
QgNxKYyb0RZPCUi+MxkH9W5sFSjmHDJAbOLdRRhoHSHcGLtW9t1FqSOTzoWuNmYm3+ox9O96w6QN
F6LXj6v5UxZZdM707OzdDAJRqp3PJEJaD0ilMrR4GIK2uPbGr7Jzhwf2PrT1SrZb12z6U9vQjDIt
mC2hIa7y1jPosyQJoggzy46+Kq/ItOiAsTui39kJDufAjazC3aQmRL2G89Hy8eFnyQyugACVF5Sx
TrHLjGX5wkQpnLYWhKPXShXtDTgv45hy4LVYztzp6GUMstyMKxLJIilQ3SQ6tYaIAof4ps/UWTxa
UV28Jqnl3VSjE14tOu6/GIn6FrX40JAtGd2poQ19t0wiJPvKHcttjcv5owdJ6Na2Y7Fct5NX1YxA
i+pAF7TAY4RYaXU3qb0FhNsl5zqZdrWdEBGSLHONF4xJmDBD49pKWjlsJYfBMQmHD3MkP1IhyAdE
edU+ash24zmYA9V2Fpcr73Fcw67Ia7QfIqCW2y52bjyrCxnoESWUFqG3RXVtJ7ucS7pxHm2Kmsu8
pLXa6CE+U0PoaR8hQ92SMKD6kyjZfzYKjUF6iIAwrE0iMEUjvTBqmkJZm5LLDeXdWNVyS65y+9jW
ojk3jefhlIIzYuJxosc3w5rdzuwLLwrft3M9JtL8MPAHqJ3X9MtTn2nUXrUb0jSiQQ0JqZy7K6ev
+0t3tZNtzXrEA9OUCU4U8Iw7Diyyado+omKaR72BAQbZttVrJcQu81Jkyv0k2hhSW9an+lgjVUTv
BLaLpojANAILcNgKz5keZF+jriiBxynYsCYABJtc0dzuojd0Wzg8SqQkgNDAt93PGSigrcODFiwQ
gxMKei7ek80RTQla1LvBqb+NlNcBI4I7QILpBuGmeaozpfHt9+MhSsLmbooG+ylNqcB3YK4L7uvS
ukXxYxEk1AzefSdbzlP2suo2xw36ZIikh+3R0JcpFt+7gpCjn9Dhm9cm4ewHGxaAz+W1c+466bn3
Phq1YtNaoX82jJhctjzJTrrzhgfbfsdr2j1PaVWyrYIY8nC5eF2Mw1V2KQ/luGrX+pGu4MZp/Si9
psOvOU/81snPqWXPcq/VKPmmizQIdRvBGc662yVCTrRRc20HuD6nD+biRqdUsFWWeTx/y8kweQkt
JnicFCRr0ulor2PfBxsXpUnz1ANrRIPHqRtVgsOMJbXjspMEZtSlhxppo7mhNXpuw8m9GEYTRkun
sktG1oB9M5wUl9VSjR91WuqJXZaki9iA26haEbKdaOOuzpr6Ws6jR9KTFQUQJusD83CxdeqMVWK0
o77y8sJ5pntrcIiN9QeT+u6yJWpl32uqf9qZLl0aI75HSzVsPT8aaNpXMK3qrrjqtf/FGCwrYHPC
3RlLjZRvsa78gUcDIFYcJA3BXqTx3eJKny5GxCAnZbi4G/De4gnm1tFTMW7pN7cn0Gj9FQat7BId
8mfQIFYwwFndp978Gs0FcKc1EDD0UtqKVojupGnnR3zJ4d5trTiAp+gEqABWEFzdbYd2ti+yrqJn
U2XlbG98b9nFzmTtGJ27cCIrallzaV+SXAD90PFynNtJLRxkXX/ruRV9YMvPoXJJe8jvJ7JAdnPM
YZNK8t7oZw3ZpUGU4ygZ39Bjtag0qnhvZR442Gq5ltnCPzfDu86Z5ptRl/SBh+zR7+xnJ2KzlkYZ
JMIhiT2dXv0SfyRCsGQ3jjHoUiNHi4PFaW8zaT6O8DNFlN4vXs1VQUi59Xu829C7bvCBOps8bZ5q
WLi3DMFxQNhHCit9GBYxfDLAKyFqMp4dBB57c6FCngCIHOqBg5pw+deCFKu7sW/u+sqGS4EyiKOd
xJp2F+fGjef48zY07fiiKU2bxE/jTUDFuKrsst207P+bhDEYjR5fPOtR9puomC6Hup4u2rx5+s/Y
utSJnv9mbG1LZTu/GlvffuV5n/PhtUx+xFb8/oN/TK9d8RvmChxGMA7eJ9Sopv6YXnvmb3IVMvi2
wvtB0DqCq3+7rPhHlGPIHX6nXfzLZeX4v7mr0MQFiIzeY/Wn/J//9UOidffT3/8PqtjbKil197//
p/0OAf9ueI2hRghn9X8R54qCZ2VnfD+8ZhvqwNKY81G6JY3wfq0TqD1H59pGWo+rx04tBzIFYp39
qFWDxrBrweasQKz90rQj6vycg5e+pkaDFtNcNRguQDhr/S+s9xBOm5rP8CfMHWcL2VMLEGhmKUYH
1NWaUegxu8Rx7nRAwlyKEvCf8ByoytJ4OazGY3z1c3sCshRfE9JgBi4F18fQNhyCfEl1D1qfqgGi
VdE8RBmaqaPZ0PPdMQVwISs5tJQzq0KTWikHbBiuThCm/RTC+i2PibskXw3Lir6Mi5FcTfzMs5wB
uwLX8AWRg/lqInA7cmNdhybGppeRHVTGKG99Dw7H4PjpDbdOfTWMnXGw0I/y5OLgJO9owHkxguXg
jsomLvlQthNWWQ4A6GPE6CHn9WsGhUMunY8kPDhbixAeXoI01FPJrhKUrhJH226iwPb55EUirBPw
0uJWA+3mbFyKO3PJq9u099qbOPQEHVEzK0+4V+pt6kEvzkYGxZidYFC2XnFVumhAg9lVdMroKMEv
LKX5ZLmuvuwr8dzJSD9YXQcQ02tDP0fon0Y1cy8vO5Rt7zxOeWZDpXO8QwETbNXwhiGahYxN2jHh
bKzoIymH7p4KzUsxUITy5Bij+a2DOhaIwoJweFv4ebnrRtGwvZq3glt9tQWX5FwzWu1fVujCx7Zw
ppuhS9lzCxUYq6JZUkdu3FgXB6ec8pOft+GlD3L/TppaXFFZPyUQHnZZZWbAD/t5XzIFfGBq1QTK
kMVxNAu4m5beZlma3od9Y97AFXZ34STGi0hVhyx1vKAQI0Zw+gS7cKkYMvtDFdK4CyUcxQIY6Dh+
odgx9ozFQpq1OrfuWeTRppum5qJjNrhZKBgDC+7cjv6E2KlS3lWsNsphmrQmJFhE4YouZveMTFJu
aO8b+xhhGXBNj98SQ9026iOmPL2VnHL638/CdaOLOo+be0me2dUspH9yvY6+PDGDAaEywzanAL12
hoZ1w7IdcZHM9qHGu7PpUT3tUlNAQalVLwOms9M9daxEkZCIKjoorESR9ZEryJTsaRaO9NmkRZ8e
dTmnYuzdjwqWE7nIhu/11HWZHB8kpSaqCdlksfVoCdZCYJKfd1boS+60F4fx0yQW6uSehGCyxHwM
bZtccYHwLPTZvjfbTz7Fm8kpClx924ZO3AbCqgz5TNVephdjZdO1zgGw8G6IwAaj1lZGOzwMSSLG
B50lPS76KDJS5zpziM9+yTLdLuWOCqF0CUuROB+QOPg0rTuGcDuWWRS9FMiJ8WqB0+L7MaqC5TlW
sxlMFFARBU4y8fa9cXajXZ6WQH6bwtFZdGR+I15QLDMidzPfytQLn5GPcgWCGn0wXTpcmMsw0w5/
UWF2kZoVtQbt/F6HH8qsV5AkG8eGaapbSCmk9EzBf07q/5eTGvvkemr99wKzp6T7gnYvKX8Qmf3+
U38c0576zTMhRHGycm1514T91zHtr45nSyGkEX8kbP37mHZ/Mz0eYk5itlYXbdq/jmlhoz9z1tAF
ALvIlP/ZMf2j8lhgqpYu6Q22QMVK3+jnoCWbwX7G+F2d3wNN0TsDLoQBe1xmqC/I3+lefvcB3f5+
/n9fF/zVCyJ/WVOIUJUr66eqIONd13ZdyLODfWCHyCQ5sNqnW5XjrormzvqbTJUflcS/v0F8qHxe
6CUQ8v3kEfVTtXS+7YqzW8XqNV0Det8jXzuJ2e7Xb+1HAev7S/FV810zaScV42fZeMuQKOozS5wh
2stXNGjtUeoFbbGyI7IJaZY8ullqXQP+mO5//dJ/8S5ZSZLVQJvJpzX3Y601Ntkwm0Yrzp2diovS
q8FCGrLkigp3qvhdb/pDqff9V2itevx/V3bvb5QVSHlJSo6n0I39+GpTlXeFi9kP2I/ihSBSmAPT
J5NI2UG7iJRLwuzjU0EEpredW6Kmn9mAgZ1OOW4y0y79y3/69hWKS6VQa7oK9fD6zXynk0zBdPV5
FIqzNwrerr86J00Dg+T/52utaAPKZ2GxcH5aUIBLTHoBszg7UF6ve5TZb64GONunhNP++m2tn+OP
nzOgYepwKV2TeJn3/JXv3laiYdOrqhfnIYy/0fHzg97GzvXrF/nz0uFFlA0+mL+yS/30ZXK+CVeT
qHZeuFyfUw/w6MZTuMksEmyTfyZmX5cOUGubaTZyVj7Cn8XsxBpZw2JYzjm1E9A2DjTLM01TZpl5
29WkmWTkCoOovXYSn2oi1qgYB0zFv37Pf7GCsS+y7Znro4r/+acFEyLuCEPSA86Tp+2Tk5UWJog1
YLQGr85x6jOizjKbS/y89Ayb3x9ewLfJgR2kPf76t/mrb4CrEklK6zeNBOLH1ZvlvpoK9CLnd0+n
acKhGBEfnUWNM/Gfv9SaLiUtpO6O/fOKmmqPoGq3cc4JUPN73494ZAFYsdV7im/i1y/241bP9o0K
CWaHLzhZ1rBIbqHfP5VAuKscP4txoulDzq6BL/qldIiLX0ZvwlXCePtv1rL14xa8viTTG9fk4Gad
iT8lItbZApWRevhkolY80CNdY1/abrpXBL7cJ13I94qZDt+mlzKwinikiolcZtcoCcX1EtUcl4bj
730H0QxKOxYAmeRwfY3F2iVruPmvPyT5fsT++ymXmA1cdlMWom86uCt+DtOiL5aKaQ0X6TBe0tJB
qlglytgzj8h6xtHFPEXk5qAUQICW1rMKLP6wu5aIcthv6SoqhlbFFxlyx3pbQBm+TTYkSBr774Z7
om/iHbN8C+WORVjyxop88foeHZwruAlmyo+16M8RQfJzYOps52K00+ZFD24FKVI4pzblA9wAcJtv
kWYbbYB43n9ED2hwSffDxjpagAy5rLhxi6fTj5nq5eRsOpC/Ekcd8rLhNTw+aeB08y29ddPcIPBl
RoCk0bpGlMgKqQX29RkpDrdzgmvVaayd6tzpaPUStlYZn7I81m9I2ZoXtwbNeqLonu/pZ0y3hq0N
EtPrLEo+WTOeSkZEjkLwNHJTfoS/xdrTmXrNEpvVLlJbvs6W3711OFM5oYdBvhZzZn+pl9DGhuU2
963iRihHkimgwgkA/J3PqHf00aAxjrGsD4ZDXLCYPO+SO5CxdSYx3cNXA+mPw+gQOg6yjY428XvO
s15sPh9/DN37DoD6oz3I7q32Bd9ToUaSkqe2e8uKyGauBFMgAPHMtd0DiPAI14L/in44bIWw5E8p
1vDqRfO5id5kiPZ+yjHL9GBmrkYoeqttemS0zEBidplv7kSsoEkV5by4J1Qua765C7WtwapupjYZ
0tWsMFSZhqF2Er3/dZMgAuWeScy7y2gHnGGKGAyjrTejozNDV53eA5kNUuLRCIqhyQ/2ZPPL4LJZ
6Waac1FVaKxYwdFMksPiWdexUTCKnSX00m1YYT3bubPgvNEZEcNY3hzW8pAyuehMcj8Zr0JTAJg8
3daWx1mktZutqlbO5Y2mjetsayciC4x0mIiwgUK+DlUjX2ErED/TlS1tBjlb7UPkLPZxQe3i7uxI
iU/lMJSwA5L5ikkFOZgoDIiVMBCo7q3EbE9JXg0XUQ7BEbvFNG3HcmFQboJwJ+N+Sej0KA+JpSvT
+ZowOJOhU8x0rMh8EOayQ60nDYiM5TJ/yHxTBn0V1/UpM5m1AEbOmDObXXmn644ZThr2BdLxVn/z
BJAFabv9ta8kCot5Shn89Rk703ahqROMZs3IQxtz/axysOT7Ts6KPBcXMZQuy8uqM9toTxoeWH+/
r5OdhfEIs0dfXfvpgCizBKrzKXIM9GiV5rqvYnVoyjk8E2/iNgevG9VLTbrifi6ReaporE6OgE0K
dlAsn8q8yQL8IQuW14Gv0WM8SstjLD+lNYgLZvuESEA6JzOKYrTbAPTo7N1qQIfDFzNLpnjZFx5B
N2xM4aakZXHfZ6SZlEw1LtI27mAn9/NXxoIjxpbEuJv9qnhOsoGkp7lkml5CjUwJvtgwoX11teD5
SBZjF9rMEvoBWklBlErK9PVaTLHJ9o++H+9BixRgp9yc6e82a1Yy1KYFmxPhuu2meryk0vVAxVsw
WAnaGDcCGQtO2NwnDgVJ9QWTz26LNCbeLdWMmLmo+o8MwxgfDmW372WGbDQ2v+QI4579PLEBNFjT
vjMQ1/Q5v4cf6uKOUwmCycL2fqlEQ4ZWZPKNYjVNLxkxlrem7utbuJYsakNRkb1C5rGuDTvlkeg6
bgxBVWuE5Gr6v+ydyXbcOLKG36X3rEMSHBe9uDlrtqyhbG94ZMniPIPg8PT3g+TqttJ9pVv7XnS7
ZKWTJAAGAhH/oM3YbTHJdk20lU/QfAlI9RIiuGguLFlTqvC+A4Uab4MBai/KGQnYTYkMrlqVyKHi
1uWi4RtZDuYHdA/WL9IPULvZj4PBBYYH+EhTbAv9bdbUwIdB4R6vHVGTmNEY+2RMnKNwUCCF89Ri
QaR3ePWHxIVHNDloS7pW3nxt0OPm1nyFMi+qLMVXG0ce8rlkGFeWQBeAdx5XtPKbCzG7eZ4R1Ya5
4MtoiwEtdjWZM/7ALqhFITE33D9RnQSHnYT9oYDyjnb9FKeY+FlZ8r1X8iFrXLF1HWox62gmfHyh
7TgYN/iX1QIFriS4VHSEEbUDkocCUwtRx1t2c1A1d4h00owPITzfKbcrP3tx82wXgPwhZl3l0sb+
3StQgrAhk2+dobGfcBSJn5Y0HW/iwWfmeOORm1R44a2cGIfBlUpSrKHaovdPPRdDdXxMaR+ue484
vs4HZDkOOCWaZ05bzxdUuMVnb5lSY9WVYORXHrOAHiD1hHujUlO1nTB0upi6zrlaEI29asG1fS5T
+PcofvaP9HEK4KeL+F6HnjqTXgOS3Y3sFGJNINJ1ntAlHYdlDJFIKQgXlB1BrATO6Tyq74ihjDej
jPNraxjMiy6N3W/56FFU7ooErf6soqfbziKG/jWnF93kilMjHEOwziruH8AzNGclNextlbpA1T3T
iFYOQrrd3iLk7QySWZqMlm0j+YBa3wQQvBK3HrDDg6rEAt43QYN1HpCnR5yTwmg8fh0K2Q5bs++d
9HRKp8ldI80OUQZx/CC/9CZzbPZhMvQg3ivjPPOX+g4bEGCnWNJBVrEN38wPA4vncmSHf8bAtb8Y
mga2MhvhWZX1JTi1EBvkFeB1cZIQ3PbQIKx03ZBZGECcfHUd22oUMIUi6oFI9ndf80mKFX4z7vmU
2oRRkNzI67SNqkYkPcB0rwucOi6kP8NEmsPWCrZB4TsERAt+kO0N0S7Udh5xgz4DoELazIW3HPBn
TD/3oCjvBmvu74NidrZqWlDgRFKHxjBUHsdMEs2GyvyNaGCigzRZEsAykn1ImmjdR4YCeucwVJ/U
wjmlKhZUL9w6Sq9s05/uzG40LtxUCvRjBCZ8AVLg/qpqKncHbtwFcA4rut8PrN3nqEimPxtIE4+j
G/lPGHigQmlS5O3XfWEhe5HVmFGsokDUz4tc2nTTJcsMHEg2z24CurXPSsEul/aSIugEaqGuK0h4
U9rOK8fvunXO7nxlFCMAU9OLsKSJydnjZYYKYAK5gIc4ODI4yyHfo4Lgo9iDSAKg8HjJrkyYR+Yq
Qs/gqqKfi60ZbkTXiSGYtYICEkjLBmXj4X6C9gUw8CVf/y/Z9oOuJfTzd5uW/1M8fH94K7P/+k/+
qoM6f+hapeV4Fvm4h4P8v9uVwR90CG0qSrDHQLrrosBfZFsXlX1U9LG4FYjJ4Rr+rzqoMP+wKVtq
aTuAViYN+b/TrnxbanEdvgUrKO6CvqhNinRUEMisxnZ64RgH3DaAgICfx6YUJejbD057byo6r5fR
pz06sFgS/1Z3WKweuteiDETTHesWbfR5IwYzuCpHhZLZ+9c6On7rR6IHLKANI8XnUW15e/xmLuDE
oVV2wE4yvMJeBv0UV8uMLfiUNB742A8uKH6TlaCYTOeYwi5VK4tzuC4c/lKwAkKDw5/fRYd07qJ4
FbW1PK8BOBEAjBKybsCucU8hT9g7c4iVoB1cZPPeq0cIp62L7pirFE0mGDRAGrKUg3g9kfijzgIH
ZEq78zbsw/2LnNu4cMIv6UYh1jxVp5wPy+uCWsqe46m8exF7CxW6bCgypZfRjIYQkAsUxkSMl/bc
muUJx/9527JRXduGs/wIkWO/T3IHD74mvjCROiA/K6DbNgVOPVgJXVDo8IJ1kiFca/dD+YxFVn21
iDG7szFHBX4VFTsXQz59FlFr3dM5mHVEmrm09j5Q7G0dtrpbK5noP0nRn/mWrC+7JkBYp8jFg1nE
xgED7RamiDEe2rlAeAYDuAiKsmHXj31Qlue0ZqdrACnY15ntCOqnCxxYZDbAl5xdGXHmpPP7dgXm
LB77rwguuHOPAXKT7fyKTBMJddb5mjBrNitTlNV3RLOarxlmU39mYW5/DmMzBLhr9uFTBr6YJjXi
OdVKE6Xg12TptOsUjFEQxCL5nicFespp5RRXZqGgVWIOUJ/7wzhA66tGzJoXVJKitNvYNiLLiDVh
BumkmXuVClx3phS7yCmbPydt6G17y+y+liB1dvVkSiiBtFdXE6jHp64skz12F49zB0cbITn3LKZn
CLJlcZNy2zM4SRUVF21RLn86wjauRZUu5/hEBqTPEF1OvEqZBkLGGW1xA3a8A94cIpDpHNRYIf0z
pzlH4Xh4intPfs8tCivbJYaLsDVkGp4yBP0mibzHVhbr0Rq7y0pb+Ex+8WQK9E90LTFCA3mV5/Fd
2IPIaXGj2Rtg9vBCKKc1IikIdNuOuYbu4FEzl2cZBXtk+WQ8r6lsZw+UgDF5MPxvIsJWN8FhZzsB
6v8cjYV97iX9J4xyRuiyAC9OQ1xw4TbZ6kLQoAbuoH5MJf1etzPkRW5Xy3c54X3EzLrfmynPr9Kw
sjf5IuVnfO1R1pBIk7dhuh3c5YsxdOLSxr5ja89Lfwmea9mS3o03WDQOkK5DBdvFua5g0fgcqexD
mgcjuboklZ8f4WABzY3UoLXCBqjJFB2CxtaowUxt8rjM3S0MEgwr56JF0y0Yi3k6wT0RDNg6iVsq
QZFhUBLJ6dyreDXZAyIcDETdbvC377Nbp8uCmFqGBXdPjbf+LOEzWLDdON4nHTjmKKff7bZwtUMZ
VNUeMLznf5lAwaJrRFXHPSET7M0Npas52PVZn7YO0Cbp7eJ8XOLPKnf5pGhSFV9SEgMJXpddNX6K
PSNG6wVwfJ+chaRYdbrqo9H9ajfJAOHWrCIDfkU3hfZ9NoxIrrcTMfLJnxImKoEMbpzmoA6G7iYv
I5zE95Sc8q/Yiuc3odZI5OxGGK5L3z0oUxb3PqoF3ToSNmzDcUBTz50UrexxUaA7EIsK964U4nS0
IxyJyIoPdmkAfsOFFrwjsErr1kbROMOtUP+1jyPGzYwT7aNnQxQB6FohS5ILIHy05Cm9OdUMj6Rw
TpreRKBxQohQQkXGL6ZFuwHm6FiftY4+2vnKR9uPGvGGsh4idFpWsupNyCfGnJTMAFopU8d/tdKo
bqAtAG4hMx9Ak6qxvJ6E0/xwPCc450bSeJfrA2Yzh+WyGby4AGkzj/VJYBbhVeGm3kNBBwdIbqGs
XdT75TUgRkCYeVBybwZaNCSIhkShMUDMUkDlRTaNRt8mWMr6Ji4TKnpoYHGOQs4QtAHmt5v/ZoH/
n464Zep+1//dECcL7HM6wj9evuzk6Z//eP0XP5NAy0YaHL1eL0Tp28SdhzTrFbMGZPsP2gUWeiwu
oKHQQ+rkZw7oW3+gCs7HfXSttWo3ic5PYXCXXyHhwm8Bmjmkbn8LsiaO+prcjmVbgJXpavKcwXEz
PPDVXJaD6fxIsCfOntlLImGC4LSNVm6kzOz5PiviVO76WRSc5XusBh6nqGiqc6RI6tbeNQYWfqu8
xbIMAjkyuqBygiJPprvOLI2MgOw03uIhfQh8GulPgDX4ngnkfuH/p9nQ21dAphoOV7HJqRwrpyHq
tgWbM3Vkh7K23a6WgWbhXvTwc9gd2UpD3MrGyQgirOizHjo5rBiseD7qreg21L/7FLBnkQrT1BL+
h048ZNy3yR3kQauWuAL+aPpRhQWEJj8pcFpzBKlRGGNNbawnK63K59br0vkWpXLw1mubSMnzVNYY
T3e/rK1Pr9f+tRFt/3ZLvq+dsTBucmlqhcdtb5/SdVn3XfxkFaabXyCGEeenizNQI9wnBhbtOG76
aWJlK6TBAoTvsqnJNesCE9WHGh4uSqD+QOnmlM28N5PtEsULvMhiYiq2kv4GGWHnRca09Za89S4X
fFv4WMnJAEVIYN0DfPv3H+rtScSheaXXYMiJBwwn4BD77TBHCRrnBtWyH+aI7MWNW6VG/RmwYL18
ev9CWjzol/nkQkJgq0cx2QoYvEAP7i/JOkykNlwoJz4JZtsS26aIcgd3EZM3fBLISF6Nfe1yjp89
tzDkurFiX31mp/1QGP2oAarvBPNfEMsuzTs6d3pIfrkTS8QzYquZ96RQyPAuXcQHJESI0hC+OCUf
g1r6dweZNhxNUJczp0m997iJb1h4VlDDEI/FgBAvyPO5MdBbVQAb54/E7N6ew/SEErgQ9uN4iVI5
4e/t00GJKfImde2nyYoRU/iBLSNOyydRM7DuYhoWDHEBrnD4qNn720rSmAHQcp6J1glB9+hMK/BS
68Is7x8nM0TbAkZjEajPwFtTRvf9tXR08tMPiUI1cCQPAAHB+7iHndW1lY/KLp962M+lf4D7WN0V
2K60SDT5kE+aqylcIrM8r1PkSM2tq5J8uc8wW0TsrSwIiCgsw3oPr7PMAw+FbgSW2ef463TBfBhG
xyk/6rv/NjEukMSQIiqzAwTiOKBZOFzRsjKrx2qWHXeBkViePStrBipY16UHoSBC3ghR4A8G6/eJ
oetDpxesjk1v/DhsRYZlTk3nGt8XFxTysg59N6W25gfIbGI0LuDtYGntObn/MCdFjA5523Vd2KxL
AyvO27RcRjD6STAt8nsMDTncCSSO5zO3nB00f9+/W96Lo0DBDfruy2uCdklAVeftAnZRpuzKoau/
J0EKJGgFf0Mun3pogCyqZSaPV7jR0Hq8NESEteWmr/Cm5YzhwSEnU8+deH5kAZbZsweflW9IIydf
Rmy+nDp7fg3ATtQQXdwJP+ovaObRM1mr0s9ZqYrWC7NTdWDE6TIBIGFGkjLSIdqA88MFbcQYETNO
Gjl9XWadQqxgnyK8sbGzTBDkzYXWfraznRb2DLbPY6pLIE5W/vBG0LAWks5Rv3zi9Q/dL6gsszTR
Yc+4R6vJwgoD5WqwvgCQARa8HUCtLveLFL66VV3rqc99xt+Mq6TKiCDatKdmzuxkGrk0lVA6AetM
NAYvOufRmoep0RCDYjsnFSjeVT9mNp/0LBrmCbIduDV4e1ehGnwtodyxmc0tTEa57jsnQ448i0Mu
bcAj5OPUH/TVjBhI6qUI87T9ihOsqw4RTdn0onCqYN6PFgZyZ0gezcMptk8Ta2kKIh35UvyR5rNA
QTzHlwipZf5oA1pq3aEJKI7AtkEiAhbjzwdwM5g1mPcAuPOyjQnBjwF1zYrl12MGQBArSt80ym1L
u5Q/Ur+Zy2zdN9AU//qOFg/JbivSyE2TNUuuhpUn8K9kDAaBC2N3mBqQBaezqHmm+HVUHVqNjJwb
NAMfGEcJcxKN1AGZaCsJ9RWxSCNrm5vIY1ia2aezsiHQ6+VSh5JdS+R1xaLJIi8rP6NDV/v+DqK7
Xi6Nm9m8U6oK6YJtYhv1rZmOPvD/Z/qpVuTvZIw4NY0PZ0rnx7acFGNYIxWsZaoJjFZ0E2DRxJgs
/oBxGh7VlYLeFC+Vzt0yaxL8boYmpR8iCxtvumhFpKoYzL8GKa98WxEFtt2CgApiIgCUuJNOtA4/
cQpthToNe+XwLfVcO7wKA7ByfjJiia/yqrNryS0hzaQvNCLgzx9OmFBXXSN/yCs4g65ipYjFA/uv
qFByexlNJJ23RaD708seAJf7JR0cfliHYva5rQw/Qp6xVSUjOMAyYDgX6FR8U0EK6BwyCW3U30Fv
10tUp9bqtgkq/p/+R8EL7GeS2EDquJBlICjPez5386KDRwL16iFrRadfaYdiH0rjpmMxE25P3kjX
srGEukXgH2dNiBh+088HNZk0GC4UOAC+sO16kDBr6kqDXtXQbrG4b/JwQVsb1Qt36gCp34aJi2z+
BpaHryNTUiQZFtMmBRMkixqxk/kcOybqfwuwh1jhlfzJnWetcR/0VK2RmUDxZa5IFMA8XmLpq/IO
CLYsWnPtRZlIr2orSWknkavrGaaRPCOAB9umVygs92AjaaN3yJP366noe2M8yznZco+A35ib1gkQ
L3yoegvIEhXNbI7rG1BIkVNhbVqHU0CNCHh6sSUQE262NHKyuYW2h0oVvEny9kmtIhudt0MkMrgk
8SrICbPeI7JRhoORloXV17ILM9BenJ+7ZEoSBCRqbLz8SzlRV2XxIFulVyI80bbZ5XOk16U5TD1r
KBJpm8dnMBQXftfaauisy8UVhMq+rRilTZkzH9VqMg1raC8BE9iE3Ax5FWapsgAzJ9t6LqFSrMPW
1FGQ1nnIyjVTZIfUzpQNnHXUUvqW38ku0nEpN5Uud0o0aCQrZIgJT40zeYyfTAyig2IUeRfgzvYs
KNV2Aj0nZr+d3bNgBu1xCIp+4caTyRi4tGPR8qYqTPGJvX5ufHb5kgYfb17gFHqTlXJoWY4Tbdua
3njQzcSHOUgM52oy566hgTaXroO/jax4pAC32g7qka1TLM22nB/hYXAa+XkOIerrwRnrVqAOjwZI
0OI3kGSjME6GbFk64JZoRG5abL8jCIZI+txE7cTDQ/4piPZqBoPU7PwMZimV0TLxebGzYSGdPgTp
oEfw57Iu01H/bnZqwcJF8F8nzl5t6HCP2QCblmWwKsVW+F3YjSsy0djk/TTilDcXAVDXh4KdWD4a
Aylhlz5xDpAHJJU1e9+Maiy6G7OcitvQtkMo010HTOjUq9CE2Hm1GprHpmSPOeviEho8qiO+WNdV
k7bfKLvSa899DDCfnKxYus+lJrM/jAsOplcY26JVgpQI+DAkE8YGAZisCt1m3TrC6YfdOLqBuuxa
mPDI5pVmaZ2Lgm11GwUSjZaWOeoI8lPQLghCV6pz0IpEvkWn9Es3zgVdx7mwwxWA2ll+DW1rcG48
XNKdeJ21Tq61JzFLhHfThDx/xDqNYomYIztZsfYxpV+WTZgWi9ntInuhKkbFDZ63J3GWNNHU36nQ
j2lnkKAttzFE2ZqNz5MobFB+C1bCkba1npEMRCbMi2UfalCY1kv1fbtbx24RH3xbyE1bm+NyFoWV
ae6t0ULSOWomHBxXEowTOgWRcI1PDX0j527ocbes9yb68k27DWtzmm4nOaF0Z4AGMj47htMv2Iiw
qtEm8rzubvEBgyNdIT2/a/aQ+zG2QMHDb7xNOC1Fvo9SmU27Be4y2owhgst2sva7FzFNq8yC6imx
kb2bNhDB55Z+iSsGJEywS/cBpPSuNPcyqlo3wBbXdAtvH+G86V0iyWLk+V55DWlt8iMJEElFl6wO
8gHrIctFY83bgnkTRnzZ2TxM9uln9m3OReRZn0cUREGQjAi6sS01pSgb9w7qcdM4myYau0iRT5kx
OcqsfJdsLDJHXphumnWuWRkd9d59Jyalt5WQQMLL3QY6fezYwHkd8JHWEa50TZ1hpgYK39Eum4sx
RjNP9M0YnC1tbJCSukmLzt0FPYeMXQYMGrZAeyB2fCdAoFpnf16f65ODj2IsdzsjjkhPamjL1Pvi
Vj1kkr3VQMYL97EhqTU0Q+sSJt2+J7MPcHJu7L1ju2TBo0nuhnj/PDbEsizAL2Skx4ADLnt42QPs
wezZW8QhdOyClAiTG0FMwWXR5EHJSwLqTa5bdjogloXNHj3SAyU1QW5QMkBN5eudExjexJ12ceJz
7cFf/Hq5UY4LbnRdR+HEl5l4XfMu9W7dcf99mOk4mTt+wUdgcYbcEf6vvdU9hF2o89UwUkQbWw6d
9x2oTVXvPDvzq/O4zhTbomzgq4vTqvF1ypKEUo8RMtqetJ6hzs05/sKFpQbAu4ACTYt2CSq/8LDN
zmX4ieGzTpFeyj1eX+pd6ucOBs+AcYSqpysWXjjqu7dEZDCQYC6ysN7PKUJlz8VgMLCEmUzfwdAb
CPod/hqJpeUVWg2NWMhI/SrhG2uaBeiL5VY1YyJOQqSXYgq8nDNLOUXul6KzqD29TiMbpmXdc/wb
5C2eaxNPLADRMEcD8CY0A6o4V4gYLnAmIszSc5CESN03XlyOJ/BmPHW7wKHhqayl0cWnrhsUtrmN
WemkwpR0KsGI27M+yAdey2IpqddZGFqP4O/kBq0UspTYjnQ2r+qm6zDxauJeBZ8Q/7Dr9NwDQ8H9
IKCl3wMhOpNHVTlJ5m3RO/oVafGuouBVYWnVbyMFFfMhQ/if9LClTVetaFKltDVb2weNtYlfd9dE
4WJu0PqkPeSthWjIAjFh1/mm9PR6jJDsJ7M2GYHsOVo0M3jN3+tPk5V0y6exCHy2SwvtPvawJEFP
iIKqRw+ZZF40+m5fX49c0v26LYaxZlK7nsBXnotJqPibCsaY1jEYeKAztDJYC8U6RWKT98zpHL12
iwo384tytGIlN3HRBxbaFLIsBUktrD3mdjBUybWqpeMRzEbRG856S6fWEDc58gFYSbsH1QFvRsg3
R3+D4DKPjjh3RkvmGJC4NuusNG19CASbxokNLJ2ekN4JSS85eDLPcnaX+UyMNucn4A/zBELJFm3+
oBJrYlCi18ynj01FrtHXQcfTphMyzBjUvJ6Ig6UKSQymODY5faGUKPgp5szSbZHANqZHZGzRYTYN
ZZprkQDLxy4t6WK8VuF5iOEWkSuB2L4xWow/PSZ96IZ1rrOwbkL2Gyh12OlEPgZJp26jPoqZNVlS
0AXWFhgLqNcOfWNylNCt6eORhBADFqvlzHvSgqcae31+YDl5LpentBctOlQ2xGTv0PjuREMPNzSW
/gHwCD3FOUc79fH11asUmvrLqjBKrbw5t7CPsN5VqtcLoxp1/Qio5ayXJHLuY3VlOtNUtQzIok/c
mA9KBnK0fP2Kc1qOmwuPdi3J6zxm8T5CcnW4xvdm6U/AS1oFqoc2Zwo2NhRZYw6BEv2mHYjbmq8J
HdkRq7K20pmoXdlEcfDBL6fGKY+BWp60YG0JUiT8g7fuqVzZxRaZDX0KfD1YFNGib7rGsWxGy7L1
ZvpVMlg48ToqyFjoHJLo6OOIVFVMaWoN+taHamIn3E7JEEm5NSYUkS78huIIH4TcvnwCva8DlmQa
DQRd8j5Nq5VnpP1CZyARVf4gapQkw+38GjlCJNAZw9LK9ap8v2r0H2pGQHag3NHQ8V3ruMAaTDWw
+7AYv0+R1OdMrbaZuBu8TPBVXvVDx/N+cMnjqhplKrwYXVwNwX8HJE5vy1RzU1WBKWneu96ouzev
S6MIkOL76Ol+v5TGKiETrBtGGsnz9lJ2EjeLojrxHTyjjk+15whFUkiwJna9P5Iv1cBf6/ToOFCm
FiC/IWn+3pXqTQt1WOAh3ydRDhxkhqS0WYmudBJewwTOJnshjlcEjaFyXKAfgyraAF1KiTbSJVUI
3dkIOfLq2PMamX/2Pqou1kcE5P579gSwBiM/vX/7vw2VoCxMYmsB4MLPwNS//6W2P3VRKePRdx9w
4J64DzYofSxkc+UI9f6lfltz2ICKkFYQnSCos8f1btKo1EZPrnkIk0AM8yGag2y8txZfvyJeFI8f
LrnjFgoYJws5ThifVE3t3+BcXduLIKZ+/9A4iY5RcuJl+4STid4gbCi1mK2F5PskEzM//0C82eyu
iHal+wGj7XiY6Zq6ru5l0CZ1Let4RY4oBqkxjMU3ahIcHVFkpEoVgPchAv69UbahC/O0qJ1yNYpj
R21AFLPbQFiZ9W2oaj+/kE2hj+ZpxkntoBJbZ43vX/CtGxNNE5c2WACiTLh0+CgfvV1BErUJgsnc
fesq+kRABUSkwxxBcWZeo64tkP5I0ngGq+znyF3N2/dv4IW4++sbSKoFncmEueJD4caj6u0dcEpM
MLDzq29tYs54H9LLWvItVY8kzPavaYvqEp0aew5KfMgvvxbFDei/HC9KD7Gg5GR8HZwSEBpjROl/
5i2u4XpzWljwxWBL6POxDvpNICTQi1Vq5ZJo7Y+u3izVPNS4YyWRyYu/EkQnchHpDxSPLBAoyOFj
bFZlWLJCcZInKa1lBJLq3NC5VQ+MhmCBPaTPKQb4i97OwVGQ2/i90Fs8gmQNt+W/Fuh7UnuiJhRI
nTRlgXzJ+GxLJ8tRVqLgvzKBsDP+QZx1VCZtNQF+R14/pyz7/vAfv9bEPWBRngvYHRLGb0t74GSR
IOw0f60T7OK6Q9xIfQQKF6kzgJ8l6/cvqeP3mwkn1GLDRY8Ghnrga8TBr0GLRtks8Yocv4YxcFax
HdLQyy/g99u5cWn2Jneg+SEDh6gJ+DgTARdP3837t3H85NABYVBi/QKOk3fupf39S+ysvLYamcvk
a15T/jxNS0SW7+x8tLtzu5cfEOWPIwigVNCbVIo8JAfgHB8tckS04jRp+v6baptsuXczXy8LWF86
s3r/ueyjV5pvR43WgSzv03kTwjzqKMXjZBZFpey7qpeI1UWULyWCo5RROemm2cjugAk36kGC4tQs
WZeTK8J7DmtuF7yIGVOC4cij+/fNKAryUHRFdKKexpxQEp8g8AilMNFlrcnQZYBAejUvoQo8XSYG
jcWnFURkHs7IXfYiBD90p8hSpY7XHAhydFeQnkvnYgdXKXYu3h+Eo/FmDJBnEibvqfPicX40Bi5k
TRRohuluKDO9M0c1rQowV2PNyfn9S4mj9aznlODlAbjw2BZ/o8WibEhN1XKi2wCrc32twaV0mqtW
p/oDoZ4Q9Np7LwDpMAroxesq6c+fOoXuL0Th0WRwXQeFGN3QKBoinV32ERUFI88GYznveVXxG0qb
Mh/3sxg4MG2RKOZ4nGJayrHkZ+OPbpFuIhlFZvPuLIG58DtVl3rCFzfjKsZLd9x/LU3AntA1XsNN
9Ewi6xLzj9Ee1fOO06YuLP9sofFGsnYzeh7se1FElQM2pIW+4EcOesHb6fN936GTb6KPgQE2LEjz
aPpangAUbBM9Fkr4X7IOOuLOpj168PKgcajxJ3IHAzM8m1F6jzaNE1WH0s6Le8RxAI5WwVDRNI1x
CQaS2K+8RLZ3EefXHkpWrxLscRU4yzC7Lmm1PWp+FSzVDlmeNb0c70q5UX2WmGl/wY6UaNOgROUb
o8/Enwt9ZHUaoZ/lrhpgls6GqmF+byyG5HBQAE1c92H3yWFXyndOYYgLf+4UYrdzu6UnXtwn9PBP
i8KmS5A1knJenY+08KRVfAM14Z7BRwaTPSytaUFG6fxbm/35oUmwdVhFnZdQwoj7fo+wbHU7+mK4
T4XAvDEwDadCT9BtvuYDzNvCaLob/Ed70qJoOGTTkO1oE8wN4FSay2vQiPChBlyxT2HVbOUYws0L
kiz7c0AKgqp5hGuwHLv6dkGYdUP6acAJA76/Nj3z2pGz+d2eZf8N4p1zlwzusE4mrzzL/T7dIg+Z
fkTkfrNnsCBoKxPMXFIFrdhyDKfBmBltdlSxn5iv6RPWz1W+9YpaoifZmd7d+2/02xf69WI+QDm9
zZPDHWckEaJFnMnD6gkhkhKM0GTegu20+1VZ5hfKEVrQM67La1qE4Cbfv/ZvK//lMcHq0LIhiB/D
Jga3D2tQ8uVTi8VIA0izgZRbChQjP9gmXr7p39vwy1M6tg0+JwwtrY9w9I5N+JXYCqzMkzXi00XO
w3axqjnwpIDcC/9zheGrJvUbANkLN2yQk8DfYK9S10NqRAL7AqznXXVeF55WBrYr7LewR6kryvuy
JHmxZVU2K1tazjU6GNVzif7YeUV59lrZWkcq45y6stCja9ZxHl8JiO3JyvBLj+pNTi/Ogg1+MLtw
fkJ/WdJKGDoMsF3zwYQotl6Yvw9yoSMzSIZEpwGkQYwLAhr2cUqAjFs/OYDqn5xBD36SimQv6qw4
TMv0UKFv+VUY4bQZcDAtVi3yIQcwvrAe3l8Crh75NzPja7CmAx4Ebizb+FGCZOVRSfsg8Z/igcYB
5TR8IaYAHs+mp0siN8opp4NfymnAl6Ip6fbU5aGmbnWhGk9JzGdj4wpdLOeAsjyFMyThvpVoXbnr
Ljcu0rnyz2cx7ytRiltqoMVVbTBpiIwiWLte5ETbJav7aO03IVKxNofvHZKvz7OXYdHsN+keHrJ7
SHFmu0KHu5CbOuoHNGST4Q6divzaqCAvILFqjTuB0xSKvbAeb8cixF4+aU0eABHyEP+WmBaAn7UZ
jRD2xBvHNYLzNJmdPy2q2tGKpgPqXO8Prh6747F1qC6gWsRp1j8WZBkoCTPvfvTUpo57abQiu29S
fIs2OZqdl9aoEePvX9F6C3xlVfkcs0DdgkcSQPAcHW5+STSRcCy6kq3zB0xu55SyGWSkaJiNMwqV
6KqbvEsb4cbdU4P4zT2i5fI8TUPz2lCh2L1/L0eykfpeSDUJnzaefSBxj8GA3VjiWx5X1Y94osHA
ub2OvtXdkqhNW87uqsVSiwpHWSMYIF1qhZss8dxDAhx2Q50kDNc0PMsEUwUYAKkslC79UkKvjD65
wGSgP7RCTJfekMBEdv3YWUG/tnGtgu2PZHOD9zmqw0G9BmvuNnuDYdlluTQu4D0pPjD6xvmLhsUM
Kb5CPDZtdvHI7r1G+Tg/L2nzklEKdJdWRVtUQEqw5dgqmp73ruJoSi7S30gb86mkLASiqz5wGVYi
7aK1R9XvkwjTipYriDoMOyb6StLDbnvdg324GJuwh7GaopW/Zvxq60ST/bu96cX2nxhzpF/g3Mhn
J0VcB8ZqBob//dn5Pf6wUkJAc0DXPObnOCQLm05oPo35j8CjPoCeRZh9B+Ux0zVkyjhT+U9Lr72N
KuP7rLIR70FPNR9R2/7TgkUoTHhsfUEIqfBowYKU6st+8YsfEQywYfMyId4yJMV5WngSERUV3mIg
MOzQOIi2TRhNX5OgUw3rBLb6B2PyH15Y5NipLRM6wFoeI3aXchhVPeXZj9g3vZvWs/rPNr7aG5/C
7hn74nCJ9508bZCmOikmYV3Iymcj8wt4C6mfBACSq1FhajCIZ5DzrbsK2jS/+eAuf0sZeK+Az/OK
g5nmUHk0ZKpETztsneEHVe82viOzcHvcr5AFGXqcJWxP5fSU+sXD1bJz6+dkMX0ECzByGvfCr/t7
Nyzic9Mf8zu7cwY6JOwCO1yUC4Y7zvw1HinGz/X2X7bt7dz8+Oc/Hp7KtNpAg+7SR/mGNYEU1C/z
u3mQDz85FZcPJf/wf7qUF+ot0eLln/xFtDDDP6AwuIJTCsnCC/nzpziwZcHEhYZrAuZA1B9twn8x
LQSqg/pfgTeh2KJVC//FtBAwLWztFu5T86YOF/wdsi1J6ps9zsULW9catGwxmmMOde23G07Z+n0/
5d54bqUNeByO5yM9YGAfLl60Z1i0BHZJOoUS0LDP7bIozT8lmajFabIp+1u7dOTSrXRp3t4WrMEG
sWBfVW0T3GD0BhQVXz5sZaxh3YxYXO0cMSKSAZ1tRvVhHGmPcF6zS3XSDRRuVL9a5FAhiVIVc1Zt
8D/iSBYGTXXuRtl0yoaizBPcBGYkUqPoFkhp87/sndl220YarV/lvAC8MBaAy0NwFkWRGmzJN1iy
bBdmoDADT38+2Em37XSSk/uslZt029FAElX//vf+NhdK8UwXd78byt6VgT76a99JqlOy7L9zphm4
q05qPkYiJrQUw7zAZJIv/CUeRP5mQGwYCFPNhGNFJsb7OQVBpFcmz2zmn/421iM2eGa03E4YwEHw
+JbUs10x9tkOL0PmrR2/jA8il8o9+6wAcVlOOsFDTYN6Iqqp3bV12kMFXvafUW6n+4qpcJvMNRRT
iFf8hwt7YczkfdjfmU5Iqcow4bcQWGh2TC7tOmoaDjJZTSYJRjnNKJSwmBJH9c9tbU/vQdmyYq2l
ghDOymdEWqgdflA71DvzmWWvOg2Oke0aUywQ1rTfgNZQBmv9+jTgGac11naHDfApKEBxSqOZwM/1
3k+m8cS9DCABwrJqt1FT69mq562+1pD29StNWRuTqBnM3jYLOfOdEYk0ad1V3CSJRo44711243Zd
rnU6vMnw9flelSEQQtl33tYchmEztNRHwlzqseKaLSTmWlaQ7peFy1c3jPXX2TEIqzl8GrdLiHWj
0//9msPSM7d+nTu7rhyrB3iZ0Q2emOwZW69YhTp6BaVgst0D2ZX62qzduzyfam7lHEZ0DoOUqlCU
edMYo9HTCptRJ0Y54YZtt383OqoiPVpjrVG2pCSZtoAVdbEpjiULEoUTdYROE608UBhoHtrcBcLi
uOFHPg01ygJ+jE/41mF2TE3bpzvZKvMRPlh3GOocZHPGSLXyi7B58Oz+TccduO4npOIQFxV9T9kU
H7hrWDS4SkyugRSeccoFkkAaOd7LEt7e4RYW4crhLIXo3Ztwv8ghWusmVI8OJrqzQtH5lLU5JGwl
p/cgvvJ9OBOADDRNp8CTxjSMfrD27qZyLM7KSRIi0BTNLUz9mA6SJl0sAGH5JKRqcYb5xaGgZuFD
S8CXBo82zO5Tm4ZBnH3Vjq5pzCMe70M3tIlJ2ql+xajTBRN2KH9bFjb3O8/B1HNTVR41qU5b3dV5
6G8boWdfCiOdDuTKS0oWVbLqx8mHt9u+Jfgt19YEtdnxYmyuGXfL0jZf2dp+oFHICUBxMWr5venW
6VpxP5YZXB8VVZ24DOB/JF82dUQ31d9vYf+ein9zKpo2wNG/Ohbv6i+y/AnG+9tf+f1YNChvF6gJ
TDuIrpxov+cPyVnY75YQmUeFMyMtf+o/x6It3gHSJ9Xic6XVoen/91i0jXdwZcFk47Qmnyh0/5+c
i0CZfzkXCdY5hC1Mhxmf9M6v433adHM6dH58SVLfSvzAMvRR8VRKxZ0fVrZ9tQV+512Z0Qq3JXNr
+BDp+lgQse9x0Z8VZ2QFHot69KaNYUbfRx5P//ED/kktxaqc1vkKXE26x5euD5fFv/w516tBR1Bt
itgLaN6gpcSE1g9hqYwoIuYo8KkTwtmZHHNsTF8XggL+wEZ5nzQTXXgUnjy6qa3AvMg5GPEq3jus
/3cSr/Da8jP9Lk3jsg+An3XdSpkwjoCZV9TuzpatPWGy/OSNtAfS8QdFgQjVWUQ0n8fznJzG1KYD
vXe6j0PSmfhjK7hDJIii+9r10mjdlON06TuCG+vKHHJiBRU/MUWSM72ojcoqSsSi6EZBy5d9LAOW
0eJTPPTtU9OLKDk7wGMQLSr3LsZ5PqymeIziIBPTkluKkHtwwPnU0OltPD24Tru0yITV9EyrMnOe
7nO+TmMoH9gohRgbMI6Sc+fbP8QijG7mYRyf7Xgp0BL2qB9kYfUbdklNwbM/yY2t24pI0gVoVR9o
K8EKKlXSBCRR86PWFBAjtCXwEOTh7N156eCiVGRUxq2SOSZhT868oRIV11m9BlA1vbTdpMSFn8TU
AzPFOr2m62hcx3pnbRq9hjWoJdFXt87sTSTjdE8eDXetpHjVUXG3BlTnXtVsjyB8o1SSq2nLa4pR
90jigF0btURXzfGHTUHv0THEVAuwqnbEZwZTYz2S2j27JnrNKprwKacrOfmesVWFVp0A8ifTrV50
ulsdzdQeYEWAUmwAofOLsMk29TAqLnaqovIwc3WzVzrrILnknGJqbru8sU90HiwsqqiAIbO0ALJz
JvXOb+8KUIvXajZ69yGHEwdYcHE9v89q+IQrBzIeXS/ww1Y13IscT88IzgEsc1MesTbW/klUMvrM
tRT1Ocnwja0yb8q1E+3xkt4u7CxnDNTxqS/a6EaExfAKcw4NGmRBt8F5kk+HkQW0w5i+NKlomdCj
PQgJs9wjwNNxzlK+NfDpYBdCMOQYLmQcX+JxYuzHU7p0SOCU4JMdem64siqsfVSylx0XibDq+9M8
x52C7Q7zroT8TpUdFxwDH51Ws6TTCl9eRME6ICCplbu345wPVH07+q5OXQLwkogl7zhb64PErbx1
prnxmWtixtoF9CIuKRaQ9TrPvOHZhFa2g02m5NHWm3saYZP5SgbkDaNXwWcKJPEYeLAPnXOL0Xze
tiqCGSgpI30ew1Knhn3qosd5RqDYEeuqix3/I9A6qpXbds+TaHqwlT+WB9MR6CYxqwaxo/nRpIY9
AcZF6qf+Omj2k9OJpRiTe8ZDjxJc7QdKAcpDHU7j2qs0AwRzo9/O3IKudjHweQxtP8mJR/E0czq9
WKWTYkE/Wt4x0bwpXXtQYMcTqh/EV6spWI9XdbrzvLDZcB0LtSDmtaKUDNVrbc62ddWqSe+3yOnZ
WviJeVOKwt9YHojKjcalJgKsORqP1WzHa53YHq8zYbfkE3XAyWuit9oTIcz+pdG5r2M2puVwYCfU
r7WE+09uCK091FKCN7S6pNkIRKz6hj/AJcbQ2Mav0BuqSa4E2bnoaDeaw1Q0YQCp9BX2ZBuqWieo
UeIaI1d0QbNNKvqqpy6otkpqrXDooZc7eWffYsPHh+7BSHk0Jmm97wc4KbyFcW4wiPHaUAe0F97g
Xok9GFTFh9O6NSN1gBjj6tggWwYtzQllUI7DeM/t0T5nZB4gCqJgGbesYUqK5WaR7DxVWs+qHZ/l
yP1xBTsMci7RtswL+l5vG+xJTEe3OWVaWPAQS/KkpLOr5PySVyonQqr1Ejub5mmfW26LNzawuUyF
R9Xw1DjbXmp81xz/vU/93X0KUhPT/5/jHG7jpln+oRz3R3WCgPry934ne3nvDB0NDu34O56B/+s3
rcE33uF4gfO9XJn+g/T6r6igvzNAei3jks0y3HX+karAKvvn2xPEq2VTxNTPuptt0a8WhtglbZxW
TXrgHTXfujKdt5rZmF2Ak4BpGbrgvlVMdCuMLEBSDLUU5fY8sU+lXU5PM9Ut3GFkw0ADN4RiWN+Y
SmB1oTle6thO15x30KurtAav2CRxR1QjdifadJqlMc5o51tiIPqe7zILV1Nkj+mZU63/4iYY0mgu
ZoysI8p+eH9b4p40pktJYTjuvGEYL7PL91tZ0bRzezs8MtGyZRVsHU58mw4Pt6GoXi2/mLfINOm6
6DTrMHVTAi0ysuFX77PvpBnIgJ129L4haCZN99zPPY9/sR1o8jXf630o403eyRF+TRppzkuk+xNc
G6RczrYStybEmwHZe7jg7QaF40r81GcyOpG3LdPJkAQydLHVszRX9IXJXGeabvpWp3qG/eiBU4Y/
KQllguChCqjYCQWZR8Ljd+jWW4A9dOgB7zEw5Fm0OabCACoNBjnUXYK7hfyUz5O8692p3JS0EMHc
ccmjwa1W3vPcja1GnGwYN0Oh3F0H9qXl34iA9PWbk6j+7HqJ3gSpLq19JizjylWpXA9h2D/X2dX3
/GyX17l+azRetvP8bVVjug16WNg3dT5sla2qi4pSkzdMhTTfLiVC2uRTHi6m8SmtnPRZjybwv1kR
QTvuyoCbtvNlKfW99xoQUJxtal3Q8rTlohIfWo9iYu5ooKgJK69jty4O0Jjaox1me9MwsvsoS9Jr
P8LwXbJYLm3MinqqQdDPWxxGf3p0i7rnVoHL+JNTGuF9nkbuerSsmL5VkW90xLMbV8+aTVPZMJXm
OHsqe2q0lWZEO1za/puQqcrwXdfJpdeEepU92+xg5Hg7+wz/5CcSQzsWkeBvTXqhX6HxExtWVLtb
ZvaYaJX5ItBuZEBp31sMx498Ax8qe7DsbUj/8kGmdNEJNeaH2hq+LOHV13lMjY1PF88EDlW2r0SJ
Nlxc6z196vYqrYab3o6cuyxtsq3VzxjphQzLfS3t9FDiBbwNS9d4GUnWnQ23GMKVObQHiAYZbbCT
H3R22Tw2XclidnDKfcqy8GaIpvGcEXXb57JyrlUV0dHQV8kzZr3khVcU7WzsrJuunDMc1UV1Bhmf
vVWyFSFeQuke49qaLzCy+lPe0vWVgycnWFlRSQmVIs/A2Fs8VqwxvgXObV39mdzrauAjsc8wu2qr
yovjpWPLuuu8rjn1tRV/GJcbwAotQb+t0j6+JbusHru0Gx7iWFT0D2Aq1MbYfynJaL6ve9HekE72
tc3YuclRn93Z3Bp5lF9QVsNDhXF81866XOuJ721r1Ttfnb6m9IqNw4cxMdO19BescpUfWie8zfSy
wGMVEbHz4QgbhTyYfnUzOTp5DB+8VWp3n1kcmSuKELK9zrm9KpwKT5XR9DtwT4hGkT6u51GoT1UI
4xXwXIw5aIKmW9jDNSkddY5SOA1l3VlXEBrTc1fG8xuaS3/lFxLejWXV4UyZjAC+X77mc8JONh+T
/ZDZVGPaiSAp35XpUxXX2Y6XnU+LNqit76bVZ0sT7W728rFZjaFuUWVMUaHCDXdxDSgRQZ9PtCyb
rOe8xjG/zmbkayu4ooxm+oRT0OSKRhrwNgrzS9W3/tksTfmM3J3RWu+TFLAm2PGwavVbWGb6rd+m
Prfj3LySx+g4KJrJP6FWZjs/G+8y1VWwyPigHqlgp2XOpi0iCId2PMSpIY9ViYQsPcqI+WUUt4RJ
IQtbPGqKrLjRhJMcTWUbD4IQqRlwRwyDhgjAG4nQseaH9mB8d2iY+2Zq1KdUuJtRT9IjZ4m/Aaho
fkzIAh2422c7xWT5aBBvI43SumfKi8FxkfUgoDSl6qkhPHAeHXe+7ZtKe63KTudEM4b7LIbDvOLT
456KYZg+Lx2vQImlcvZF4QxHTeb9LoTyfe7b2jqamVlsvVip94PjNJfRmUIypv28s5iVr5xs1Yvw
u/KTx17rKxw9SG2ibbhT+vLzAA8Ot83sr8K22uJuhQs4Ns4aLksbaOVChfOp3Dh4RooEqDe0Ila5
Z2RBb+LrC8QSisgiW70P0ec36JJQwpx8kQhFkn4tbENtgVyqD2yMhdjQOpZ/sqT0dgXo19vOCL2b
nnz7KqPV8hCB+fa71IRPZ3K+rTJKmc8tDsy7xMubW5h/7aaDz3BUJRC9sIWFn9ipcx4yt19pfdF9
wNQnVmbl94BwbW30Vo01dFeCVd5pJk/2Rbe6rIO9DiOHzlAlb7Kh1R6jyBEvKi559FAMxsK50aBI
8NCmrHem5m6DB7K8c9PCOsc6NrGu6Fn2s1QFSh+CenLb8tt7YogtCNSaCnIjQqwsXe81BVS11WPr
1e6a8laThfPgSQiLyEbWaWh9m8fgZF4mNeuBDIvb5QU8qswydiw8gp5i9zV9oeZt57XJQZoliZ+o
KC+lNK0nl2wtAEIt2ypVOjuNknrKooW18QSHY5bGDSFWqzpMs95cXUfab21ETGhltBVUNxBRDwb7
EMryGmifUW08skuJbBgmlX1JQwUZC9Owf81k4e6GiEN20K0TUIqBlz239VvsZbckd8aj35qIBLTL
f4k67LAQ5wZ/j7fP3btaQrI5awCwh1NzqRCVLvD2QHtHprkfLafAZ03l0EC14bwLjdr9wF3AfEQW
Tth7ggf66uVa95KXnrOlK/3ZUZm70RL/ahEBwtVb6kt76uA1e5NHnqQVPIlopag1FtxmEwdIggSP
XZjObzGQFLVq4nA4mh2dyCXHGzEmyVvTbrZ5kjoXIpLp1og5rDsCSBgrvNpN1paauX+gc3VnSzLk
k+t9X6AR3PVDjy4Szrq947wrtr2N4S2D/7/VYsPdg0/37sgnjJwKbvzCBU00gZaA5FNTuO+WtmoZ
pTQhkDgEgEnGmKR0qWUX7KAYDMlIYxB09ZLraw8IlZL44V7UCyickNRB6FNx16Zq4HNiiZo3h+9+
5uIbbWzShfhreKxgXuEyPXJTBdRg6sNDD8H0SU/L7Mk2uQPaEsxt4IRK3VVp69MwJLitSCc8IAJ1
OYyzxNJXackJtvL68BB3fT2zn7GSI7FMX61ithg4iKRf7nOFWvPFyhOXUPoqbSfDw3umvFPY088+
tl59dCgyvAqtsQC11tPZV7WxhoeyaH5qPEbFMNNr3MpnVtw3iS0epUAn6sz4DLfc4Ke0jzklzB9j
/OgL5BvmRSh8rmS5eDbm3jxMGhhUcpvWWhFS3RAPfa2j6VPsalcsn+znol6ss9mIwC/CNS3bYtjp
Fn7EFGT2yIhwE2dGDs1NPvGyWNtu8uwA7kK3tjIuN1oW3/V2bN02jv1iNOhtY0+DNhajbJ2mXk3y
OeMXkwNxz/IJ/yPxSswrdnGUGOO3BUutiMrxoxf3dziUzPd4m/FmoV1RTynQi1HFoQKQUA/CFAWJ
MgPUAaqIXQ+A6Rwn1sukmeOOcClqnO8R4nXcO3TZpd+xSG8L3n6v9FpuCHyFjzkezX0FzP7omIgw
mFniNeB2O5i9mmOuidBvK9fbsoOag4oCA4QLsP9V2coz+QdOdspk7hydHy7xsk08s8ShUqEmtVu5
zfeFyZ82lv3sfUDQx8mPMRNbO3wxttu/rJuj0KY+vPPiA8tZxjptdMNjPXs8pZ0uFQ+2Xqg3OD9e
wZFNyecPI/Plu3PrR0odo+4Pfq7vXxxbCOlroiMCptvPu+45LmoxzVV8MMayfpuxCp9wKUbIuX56
/9dfyv7jl8LBz0yzTL9/zC3EKk7EGOV8qcpUxYbPCC7AApTIl7/+OkuB8K8/EzgzCqtIdEHz/jVq
RV3MZKMsykNXhdMWa419EN2IRFTE7UXVaeqfeh97Mi96/lrRciF5qsjoTgujZbgOI767v/6W/vgS
s9PB4+uSzGOm/TX91+l0g7ZMGQc10hRLtnnaWRAzliJfnwIvXUb129j1vM5GHX53Zf6rH/2NfsR2
6S/Xcf+3TiHWvDY/akff/87v0pGPPuQIAi6+TdYGy8l/pSPqrQ1YgMJEz4Tv6PNe/11BEu8gMSyl
jf6C/LRcPnG/AUEt6x2GEv40MzXQeNhR/2QfB4Tw5/c5sRv+wd7v0ozn8J0uH7gfjJHgTUzWzJ3N
6el5AaRIKCRF2+/mMBqP2XJhBlPM3blcrtGsGdyTwx4Mi8dyzS6XC3e3XL3pDtFvUx4V5OlD61Gw
6EbV5am6lo3tnqOsb5gu+/gRrEO2S5cLfk7y6GNZhR7nBTMgDKJNuwwEBLmSPbBPboQEZZgYmq6a
3/SKAqo4lIJA3JiaD2TR0qO/DBzhMnp0VrMix1zclo4J2CkLcyRoJGWjb4ZDEefML7kmLPYLDDX5
t/mG0t67klXarso8/zQ1smfdJEbzStDfPwNkQkBZBqbp2+zUl5ba4hfMdsYyWhl+7J8NLb0Yo+hu
adt7nJdBzFhGskLZy3RGMuMrplZuG8vw5n2b4+plpOPTakN6dq0NBmgmvpon987J9OrzgGdma9UW
gLJlSKQiL31S3ybH8dsQuYyT/jJYDsuIqS/DZmuY3YdyGUDbLhqu7TKUwn2YnpfO6atcRlZrSuqz
sJLxyiESBzzI4636NuQu425ucZcD0uVuqz7rd8yl/BjLgGwvozK9H+ZKLeOzxhwd1w7MMCZrkwnb
XrgNXQzXJl3G74Y5nI6//KB52iFLXUZ0VSLBL2O7WgZ46SclmmIb37TCHnZsmsMDO6b8Qn6V6d/X
mAEJPIbaxiLucFMtQoGckAxcxZ0Kb1J1DCsxPFT9oB790I5vESb02+Gb8tAtIkTY2s0p6fTswS7t
apfjQfZXA8SZvTNmLmJgZlnXeXLjW1YSFOO4bsZRuQgfOM3RQIpFDokbqz8J4ukXfxFLcL2jmySL
hNKNY3UOhcj20yKwiEVqySsRv3SeGz+rRYgpFkkmX8SZcZFpIBJYN+Yi3dSLiNMucg6LET8Y8yY7
cC8/VEXIxcgvHO9sKhSoYhGF1CIPxcSP9kmS2fkqX+Sj4ZuQxJXbXKQlasDqvaYzzi2yE9FcFKhp
EaPMKnRfFfqUswhVksahVc4cfigBbW3JzXjryS24OaFxTYOF2qVJ23xxveKx7C1AV4soNi/yGGWy
KGVjFGpHRyNfjTnL08/RN1VtWAS2ZpHakKBR3QDk+m9x6EW7YhHl5CLPeTGl4b0FBk8ntnmTLDLe
sAh6osvEGmZP/sCGqv2E/RXlr02NR/AoXMIRBUvUQaLuADOES9VNvIiH5CbZuaMnCgq4jyKci4Od
5uW6qbp01S0CZFv67NGdPNxOsaXWGFDHVbhIllUD8HgeVRlYKTb3eZE2wVWkz6zlxyeXNMS1ovIq
4AVFDa0XYRSLa3XR6nE7LKKp+qaf+v7WaZMc2QCRi5w+6kR2ZbfYP2tLWjNdhNhkkWTZ3aLOZgOe
02KRbK1FtQDEvx700d2Vi7DbZ0anYYayvOf2m/JbfVOBh0UQLhZpeG7KdKeNlOuupslBRO9H4dOR
MJQrGU6bjqIzLH1l13lr3++fKJah0yNLSYhkeNV4zJFSWPlVrd/gRqtupyLUN4ahPSOdkS+Uku1c
nPlw1VGuAx+3QZBp8Qeg9/ohI/6JKp2olZmk5adMRCwBysi/OrknDk3jjBS1s+W9xq3GwsAtAsAY
zatIXG7WXNoueiNyYLq5pZ97r9QDL8wRbEwvExvwI/57n1PjPNtR9IFih/iUz/1Hoq5iz4k4B1PS
9OdG2jFvpSE5NYkognbS/BM7vvrSJqG6TYAfvdfCODvj1as21EPJreGXco0sVm2cRlkfiHOx7KMu
alOHXrmNkAy/zK7skAf86tW21HK4dLP9vNzqn0BX9Sg6cQpmNPHlroPaByBLDoFmhNHFMMgjDD4W
u54x60Hv+NUXkTOvp6mtNs1oejceF/SERE4Z3cEVHnijYZDzNZLkq0rvAChJq9sV8dgu4LbqKevC
XQx3cwNja76kvWVvWIHTVjG1+pwEnVbQDy/HrVBlfzZ6aR59wlcfB4XwOZjCA3XHcRvzEb9psC/v
uTGCDUtV7b8wgMbrvBj05yykpoQnEyDe1lxPpnAuc5dobxWs22PVetoWuGFzB886OzjsH7cUWzTX
bBq8J0AC4dbQlf6AS0Xny7lsjqdJE1sLA9+5ntSnopmnN33uePwTIZrBAo623I3WYKxZeVgrs9Fu
HFauRGGKOsbPATEHeNiCGdVjnmixjq6m15z9SSIfO8wZWD46lSF0WH57VVJl+zLiI70aK5eSy7mp
sdq7oae++nWVHvosMlf2OGin2KQk1CvyC52H6b51uhendr6Jfwq5tBu6T2lL5Xwcveph9xXK2ItX
st81Zrx680AWz1Io+oU7bYC9PZpKVscqct3HvkrN92h2xRuNMOMHiC4vXl8wfb+KGJxueqyAoejd
sVKN6tsdDlc1i1uuWoVE9TIBhG2QYlp7s8RyT6PpuGhGY+ddVKsm8dyI8GsXT5aHh3LghaNlwITa
R3cOxZH6rpu49ezyqCpvY2Ci5UvFA5S714J4HLH6KHCO+dHTljpT4KprLnnpjSGn4tjVsfviTI76
SMRGJpeQJNmNGzlG/dhFcxTusjnNMOyOzTADHZOtk3z2orHRnhxITg7lLX1YrEotTkvQNrG1LjR9
2kHlQZ8RzQf2WgPUHJmtdby4NGTYH0bNHPaCYTiY8pZyx7IYt37mcp3MIrYN9om2SmpcdK10VilV
le81l4Ig7iJPxRxlm4gcxpETRHuItFieaBwxAqC/E5tFqc41r+ZxbnFPRvHwaqf+dKx9ocEY0rqd
UYzTChGY6xYNmAiTjlXfxCyNwi2Mnmndl2ELHhHYcgoydtcIR4cfal/zmSbHRGnyMNtg8LowZFzO
zfjY6vIkDJQR3TWqE3Uo7XqSrvrYWQKOGMLwLlZ9vIX3iT9C6phdqdLcDKFdsZ+LIGa2SGABkF9v
32F1Jo1qUrGqh/pXuwN5GVSAsmk88wFMfKZiU3gfGr0jLPHW2S7N0E+hQuFtA/AFMZuYbwPkv0Pc
3wxxeKaXGuU/NwE8lF0b/Z/1a1q2PwUOfvuLv41yPs5KSp+WDnqLUQmV5T+jHO6Ad/qSFLUX2jZP
Uqa830Y523nn27A10KooB/txkrPpg/Dwt7iE4KgMBHr2TyY50/o5schejP+ECYqRSJlP7bexIAl+
mOR8GlfbMAROadvspDCBwsyxa4ph+LxvUCObNaEh854+vn7nlfa8MfrJZy3hgYNNy+FxwgZ3Y+Fz
DgzVenuebZQBh0lSBEVpED4QRbRJW3kvK2tvpy0rQ7vOAtsu3g9dehlMu12lg/ToJyRmZohkDLDQ
+CQCCiB3OJblStmZ+dAWPJarynSD2ZL52R765pFHPpKi29rrqauxfmvstTzrCdfMV6si0+2GHVWp
U3uflMLZqcGxQWElXX4fJ3N3ZIhTN5MbcdSMKofDaM3xOsmK8TQNwmXOHBkfkpl1NCHMbdt0VsDF
ZhZAkHX9XAskwdVgs/LpueDnWA4VyUlWxNMeGqa+0Um2B5WjnJNe87DOzPtKN1x42r7BwGPcUM6V
r5PRR8j08BCBB6EVE8D0ttWpw+QNU268wqhXiiaeVTxAtE2tOuDFym/m1k63rqMxksKE57kf5sTB
XZgbphyL/QgK3MEqTs8pT+wH5VAxOEzRewZI84kUoTgQIOxfCibSVdQonyeyVYbnqp5MfcNdJK79
QGmRod/0DOXzQ8FkmXabmCWV9pYClSElUcIJnLedaBIciEXZzIHulHRBa3bLWo+zYbon7+edfenr
2mbwlDUiHfdq2OUmPfEopeOOSzqLfQyNiKl50d5rbgt0dYpJKcKZmBmoOCZi50SprR4kIOLSjZbO
RKna3ucpl3R2eta4tFfaWstHqGY7XGtzXd8S+421KENA99AC2UX1jesHFXWhc3F0w6IV9QsYaee+
nqshTnHsljFj5Kpmn5QM17BNc/ZkpeeyQHdnenq2foi3cN7ZMzrsvd/ACRNPAzc6/UHrJ1y+G81P
stwPTJmj9m25znojN2mAl44+3g5xwe5lC/i76AKuYAaTdzVeB05+uG2AgBdCAp3EQapJPKnEjMJA
47oI4WzqNarXnDjFdufmE6axfGQhp3O7Knz12ZmlwqynzPC+yMD+BjxJWOAlaRW9D50izc90q5hG
kONnuJv7QfRbHI5DSIIiwhZo4Kw4YpSJ9mWRaWjNriWDweumhzqMqFhjDBs/pNz405WjhAXmx2bB
JXN5p6JJ3QkVe5u2ryg3iww0fb4BXId642yI3uibkarNPZHl6iKauniP+YPUs6sMNgIM6Q2rYt+o
D4Dow0PkifDgVa6GP7GhzJrrxeisDQ3n0Eo3CpeXfE7zFWDVdloRNzU3kd60913vFhflVXLn4riJ
jN65o9BZEuqoxpsqq0xisRRovfx7IP5/dRxxGUQH/PMDcZuxb/3801m4qIT8nd9lTf0d/8ohQx8G
MErXQyX9zRHnue+IHYjFp7awQ76deL/LmgbpO5R7H1O/pZsuZUa/y5pLNsEk7UoAjwPRFL7zTw7D
P0jlwiJnAEwRZo6wCIT+fBQu9J3Zww2wN016hQLmYvQ/Fnb+ye4Wc5rrsKJIRUd0kZXW3/HsflmH
4BxEWPIMfj/LguIPzDSl5Oz3mIp3Q2f2G3fKBbtdM0N4ifP9Dy/L329evn8pooZUiHI3gaD08w9a
W5AYDfL/O9ugKxJ77rCyGoZgIo5q/c+/FL9KHwQdC5g/BBpnY0yrybYZdMYxZtCb1bpu2zRoR7c7
/PWXIojy4+7l209FjpegJkxAi0fszz/VshRMwdq3Oz8mcdBP5hUxU3wdWT5KwPEBMB9ttfS3BZVu
l/8I/uH89sXZ/SzvYrT8X5ZZLYpXyKWj3WFkEEshH+BOw1anv/4R//ge4a5GUBmUo4BI8CteoqHu
oOlV2DFXsWDnvbmAP5xRuf0mqXJiZH/95X7GUS0/lGOSGGCZQCKWm+ovKj9pRtOKjLbbyQlDNHPK
F9cyv1IQn6+MLMfvn1Tfh40/XUgu/8X/Mh6+f0VSsSa0Sq7fCLE/v4aUPCWwmMtukYQIkkHK5MXy
y7/ZiS0vxh++ik3LlkcbBzbc5df8w52XmcooiAJ1GHX6iVNOO8klckcTdzDqufM3P9P/+i2aP3y1
X94aoMykgmTe0XQ6GOCs4pXs83ZVcUrTv+FDfU3TT3/9wpk8SP/wE4LkEw75K5835C+PsilK8awP
fOyMSNh36NrZewlB/yDKmRGzlCkBxHuXeGOgMrv5LHDaHCvH2neyLnc97PwN9xgG9sGt3sYRevYk
uJSbmEse5noCUxJJ/Klq/psHk/E/Xn9LR0la5iUmol/fcV7DpqZs+RjFA9e7lU1tAGrj6PQb7IU6
nnyDiCi9KGuL397GRD36iAtwvHS4Hs6koi2KH6R/hxVa/s1nwfmf3xrP5+UTTiDuV/xI4mcinZ2s
3S1QXjME2hrTFREoT7TkqWTzNMYW4PpB+NkaVFlxHIukhvyVw5/K/x97Z7IcN65F2395c95gD3Lw
Jtlnqu9lTxhWyWLfggRIfv1bVN3Glh1W3De+k4qoKkmZJAEQOGfvtUcOPmoxXrgyQ4ZSmSvHaqJN
BJl1BSt3OosHu4M1MBtHjG7kGqmlXYOhgdzILnwcdGo89iqICB9JybZ3DbEDfgSyx+mCLWbbU593
kOCNYlj3kReuxsI7S9z8YUCic5m7E7Qv0Iy7zhnSjTb6qzoU86FN2clPbkHWKkrVc8S75pOB5mSf
VXTNIm96yyfntg96tshU7A9Ysvor/nK1+/No/XWCBMx8B7DCkrr2S4t6lLE3eHp56DK5JKc+WaeB
ebTS8R77WrMdhtL6r6ckn+ixWHu0MJf15ucFIOxGFYRz3u+7KDoiKVlcLn+FlXveORVFn9B//vMV
/rpuL4yfAEU/mn62Ph+WNXKbFNqOod/jToGrhNTzGNcaxZjdTZs/f9SvwzSgXevbS+8YhODHzmw8
eNBFVM1bMFDeWW201rHWg/jkBv72UyhmsE2Bdco9/PkGlsQblb3mBhp+Z3JIFaFxwNIcXP/5Yj7w
TJb3AVdDUzhgt4gM56NzIU+N2fKBu+zH0ao31OyznT+WMWATAhvcSAq2FAx8k4PLqQueOjve126e
frYsOb8sp7TO0agswWi0jD7SXdD5uXOqhNy7dAS3ug2LXaSzfufqHmuo487ukZpiuO3M+ntRa3Gb
95neA7xSF+U8Oycvrz+DgNm//U6LwZYiUcie9cNrJXZhmEeJI/dVPFRHsE7b0ERINNOOvIzob60T
gQC18JjKBY6Kq6FJyVNOTXuDnqfeiKr4XuAquswDFMyz/kqR38aK0Td3UzWkq6ZPvQMoK32qpuKS
nuFnm4vfXwC6WsdhS8/8X95hP7yFUR2G5RRobmoy3cYkMu9ggscPCavYusEotkFpa65L4fe8sbry
BBrxW5CKe9n54aKviYjq6hQnwTq8qQlnAOI4f5+hNZycIAl3uomnjc4zg3dFX+y6tG0+eSV8gP78
PToXY82/ruDDLNB9wReuJ7mfjCw+RdgATz2av01mkJiE2XTlDP4EKtTEujep9WJC+GQeOr8dBfiy
ATzCHBMfp3tAQgCJH4PcZ0aCJHMgdfyFbdW1cGW1AnL4ipVxfEKPmPwFur0fFMEutZ1scidBsxfL
nW2SXdxh4l7p1NLUseyB5Ak+cD9CH1jjT7S+T5VlsVQKWq/51iP0YuMb4RPIABwLyjPPDVAWh7mu
vwllot/mg2L3HTESSu+Te/7r1i3wOQ1SjKRcSiTPh1vuATjPo4wFoc2KpyrCEpQVG2Om0VzPnvPJ
PvE3yzYCNeQn7xGVgIx+HqGyyJEHsujsm7h6C9MAA6qF3MMd588iKZe/9POOlMtC6AP01F0AUR8m
cxvFQyMij5HUxfc5wZ9PhAFB8iK40Cc+IUdxYPpGcIp8VJR/XmN/8/b1TYiFQKt5MbHx/vkiKbFR
PsIYRMLJ9CXqg+tRtLemG70Von/hyOt/8oL6qJFb1nQgO9S2LTivnv9xTQ+VIceURLc9x/DqdnDY
90yRs5mqhMRfNX83o/K+TotxE08NmxsCwNYKAyjClc/I+L8dTIiXeLMAd8P7/fOlp0OvvEQxf3VQ
9xuzwWXlJuivjbSOibTJ3v58p3/z0kTSBVwBTBDS448rNkZZQt+HkYeMpX0fN1a0nocg+eSM+Nv7
CxbfZSRxe9F2/nxVmbTi2nIbueeM3K0D4hIR6sBM8CMkNhqq9TpGMQ1wtC1oQcXwhOgLb0dlnM2z
/9ka+euhHFI0p0IO5e5vEOF6GjyaZjlfBiMc3noR72Q3X0yKhIcYQj8S2LLaJ6K3sRYO5icT+EP8
6vsKzbroc7MXgesv8OY+VpHtIBrfI55KXhpyfeBCdHF/JSmzlivt1z6s8YE/gHo+RBWp/Lbw8A/R
xV1he0fjq5HVX6jEibFZ9f1grb3Yk69/Hhm/WWgCJH0+51F0muD9fn5kCRZ6YJR+uyd2uNsN7qy2
LpX5LXv59JNb8puPouUDrI5WpBkEH2s/aWbJpu1Ei1EqKt9csgxv5iopcdH55v/HZS10eBdIOXP5
l1WtqZq5bwK33aOu624QTfq7ehLRGRlRVBH/XWi8/lVL/JtFjE+iLMIWEWjjx3OjTT41UAA+KXWw
f0V91dxRg7a3vN2oII+li6snmT5ZOX97KzlfuwgyLXp4H54auTJVT35iu6fErtalh1o8zUp7A2Xi
M6E2HWeGwIc3BDsNE9ZKKGjzftxxB7lbDzHRMfAyyCTaESHbd9CzXD2TrhZVeEM6aW/Ar/bo8x2l
jR0nx2HczqNwSsRl+P63qUON8RjJqXi0ke0Bg6zygKitovBpyUdt8g21hXGRI9iWO9j+eIElTk3o
wVySQy+PhgpcH09bO+2YznTmkYqzTye4Wdva7YA1xIAI7v3BxtkOjgP0c2aVo79F/JfYz6G2UoJl
M4ol8arhBJOcjQmpBZsuzbvkQRa1NR0LYK3ePkmt0t0aZmOdynkcjb0cciUvvRI1/4ULzSO68aVV
VIu639C7UncyH2mChXm1qXLlxngwqkU64QGBJYGsLe6UAefi1FVGfbA64NurKe7sDnNC+lhK33FX
I77J7IhOIW7WwVDX+Y68ownASzNV3XmmOE7i6wsbDbZLapzGo/IALtRqisyz0iBdjbpD2dibpvSW
zVWKDPebQO820YnsRwwAbt3dNfhukHP1MpuudSTUXZW6XU8iURuKW7MuaSYNMK+GI5vYcdcGY5ju
XLQhzcpt4nleS5mF+6rjFbUtoqX8Zxo2/ZlWesFDlrQYKoqydrBhoblDr9Z4hzIYbqjz7gblNU9R
YxfPhRGYt33l61UEkO1gAOTYOm14NcCrxJa0GxNR3UYkuGNDpYkIdWSPu1VvEOaX8CzUySF7cW0j
38pyH83RYAO0ykYH2rHz6jqG3qpqWqxgndj76N62oZv6ezecCdnTtH/IMIzPJOKHF9EDe3Mxa5O1
or7NLcRS5SzEMgQaXlo8miYReMgGr70QhI1lVul17uh5jRrIOgvKIrlwNM+D0wJm6DR6HGfH2xMe
fZPC7Ie2MkbHKHTz9ZjlA5sKKdYFb4mNlGK+oZV5bHv6zynRyPwjv8qpLkEv7U75ONqb2czb7Uis
0SpLIrVGm1qeaSdZkoGD6yhwb0sjwTWqg2Q3zx0aNKMfNhF8ZMyTvnkbxUXzlfxP87xKBPrJvgW+
bPbdm2+01dqgb7YJKFjvRV17R7KTQM/REz46Zmof5SSCLUWKk22Nu9RrLFhr03NpDi0hzNFBeO5d
OkzP3hhVW22GFOqG6Ln0jbhjBpbBUQ0C2Y3RRhviNO7zMIhOkpzSjR/XwdbMXIx/uqUNl4XzJuHc
cJt2hrpu4y64lQNCPe3I836KoL2Mi5TQqL5LDE8HUPXpAcJoeajKQL25EhvOlOqZChfu3X6eCDhr
q9nhaG6bXUxcZBr2hM4FgNhtBs9TiRlk3IiWcwQvUxaJLB70l4Z7f9nC76U8goYoyK2jSXzH1qh7
8vGsOcB9X9fbkQmxJT3Mm+R5MOlYyy+Y5oVssS1Grs43s7S7L0QX7MwsRjhkYE1r9nj7678Iscqb
g5MX9rApMZep1VRbIjg3DB8OeU6WKVTaSXnGifKsKSnStumh67hTSEyrAhJ/qe4TqvrXNmj++6is
8vSoM9h9Xpi2sIdtEAAp7BCkBBTjklSaL74ZsZ+kvttsxWwWZw0v2b96EL7+tsB5ss60lzrn4yjx
2ag8egsp7g+IIv2Swzexw4SlBOMDfabyrWu6xX5eSutrNYpuwxGNTmdlN1/wy+uNTOS079mx3Afo
Ob8oyd+ZgFtt695uTzPWtnVKKtbRdh35RBWONkgmE/g0amAkwF1on5M4aP9qG3QFZH62z6K100PW
RX1xRB6f79LJlE9e3cLBE0j6N37kleQso64rVoVteEAFoEDEvu+tMzZcR7Ib0XguxhdOpWG3yzk3
lYeyqfn5Po3VI6Gu8bwNQKoEqzDWUbquTbcN1yWtQdTNSbGMQUOfUH8nRKvSzK9FN9h4WvvGeKzQ
zgxrQZhxckbQJF/Vz9WjssdBX8RRFF+lAZLsmrDii7oPgnM3cfmrDvhr10z9O9XbHhKGSZDR2iTJ
VaZl85XSnb2lcOZdxR1TdVvV5bybyXfAnDsuZjDiBa6KolECVQfmfCZRy6Ti6VKEb095GbpXcLGa
l07F3Y074+uUKfc7JV9mD8t72gcJN9WADnlmMDRvGq9rXrzlhLkmrbJRm5ycpj13Nj2gleXPGsN4
bXVue2pIsj+flWxe+qnpnkFw29tZiPYv2PpduwLvy21tqzI6xVQj9kPYy9dQS+/KJbCRNPk6jK/G
FCAz+114i68zORC4IcGCkXq5QnsZTecob+xmo8MMaXcStO0Klhl27WAYyG5GC2/dN9bkXaVeHT00
fhKTWDfUX/3YJ2pg0QeubGOOrJVCw/zqDY69jfugPU2dGW1iY1Bni0zuAJR1fAjwpn6t4ig9OA2/
3ZhGfDWErU8+fOCxA6/MgI6F0xbHDpp6tOpDijgbGJjRCZwSPxCpcNEia+jl2dzUw2pmnlPGquQT
oufpDUiYfBWx662jaCqOVtcvo3wAP0jPxfbuUiIhHt26H8QaSUt7KjDb3QZ9B0QEZPadQR5isSKb
L7ma/LKCyelW3XPRzuN14Mvh0cQyf5suj9tGJXzuZXAnWlfxQTkO1FAI0yZtAUmvK7lrQZZM12Zs
TG/mXKdosxdiCUX76NYuM/fYmkl17juav1jP+S1b9vEBMJZ8nbVyjdPcURLfIoiZ3kRDmW8NrYAw
XuotslshKtXV2jdq3JduNpcYXQw/uiVxi9GNcKudjqWC5ca1M5Jm4Ecsvb7LSGPNSqBLZDXKEGuu
rw0no4irpoJnbcoASJvv1Jj+MI28IfrhzKRMgi7aUrdv2HqsRzdu9EZpaX33VUbWLVOvRTdTzG+1
nTXd2rcrDOxd5g3fbYhzCMKUYOw3DbfF500u96bOETctAT/3M1Do27A3Wc2Er76PTdDekJdL4b+1
m8teTc2XEQH3jdUH8VWE6GTfhwjYUxk4R9axkDhHJHTHCrDoEyiZhdFhBJI1vs4XB8NUc/MA+15w
Jo52zRBB+kNLIKib9g7UvcgJvs4y6C+jEiGJKgp1cPFZH1tem+dO5+aQM0WcXhORsETDuvKhaxTA
tDl56+Oa/ySbptlEqnFevDD2dm5TYOx0sfXYzojKXTn+3uJ+rehoEpTad8zD3imnW6vsxms2Ifqd
NvtoFwvwyqjvcKdfIJ2GH2iaKWeZrtvoIcwuW+o/5pAorK5Nx8fCPjQ1rKhElKwbqNf2o5kaF6Nv
NFdkG0R3fmTXx3BMh5hFt5wRUdNsbGEYHb20P6lpKsj0HdSFGevuHCvPYpitphVbfbaAIe0/Sqjf
QoihRwKqx9scq8ergneKiRef/BTwD0e22wrXA3BD92wcM/eJ/baJDG6sX0K99JlqILVUlo8tzBK6
ZQkbUkUU2BPe2vjWrBK9E2Nz8Oui3YTYEuNV2taHQM/fqP+VX/JSzIJ3DjcJxlvMQs8JZy1wWSao
8XJ5zA3TWanIAKVYus1ODgONL2toNuxQ9TVMLBO7YybvhtbwWerC+HaQfMjgReJ6MHExU5jGAwMg
9RveLP/Rl31xSFPxOGZmuadcmrAPZCu3KtOphjCvk4s0oHBTW/YRcZz1kpiR3qnAIOMZwt8mSHEQ
a8VklCR6rnROqTCeJv+MzYX7lLnevvLGesd0YgGuM06nsd+G8DPC8E0R/Pw0NiRwhmW4CA1L977B
hLAe2cPuPNauszKSxaPlCXEzKZ6Sp+TY7gT7QsRrXbzFgNV8n2k12WvILellmzEMUOrHKd7eCjpH
0+Asc0tQimMDW4wGwgoThU2mp8+GHkTbNwjD+SnW1QGPe5GtPNc4rydMYLMJSR9t3o6puEvxWi1Q
aqgpkRguS9eLHsgBZZvhKiTUwgRlG/TpbWDiW89LJziTU8rqRSBR4hXY1J3OuyKtuq7XiQ4tmhbF
fJymWl34oC4r9mh45HzXr1DLj9lVkTmANdtshh7VkXaHZ8XImEb00NRFSBTsM7x2f+9ZFOAprSFP
b+eGksaQGiTORE57PlHM5lQnFHK/ocMyFmLVuvWEe+owoBwi1a9VIPOLgqd8JistWPVreBg0eFak
tPbn1H1JKJfZwRqN8DmkZ8o551tXo+grMXWs28ZfEIJVgu1B9dbziA/4WNvixZr971FXt1/ZsRZf
C1nWLFqo5kXhGTsSaOMtWXXlzeSzYykmgAQrN8QZHo9RgtvcHA8KHHd6MpxauxslTAndIbcs3jGu
X18ZmvwVnMyivqJ8UwMoDTLA2UNRsAiRO5R9LUGT3thtUN7gP8iLVTqxgBKs1b8W0jYxZGTJaxuB
y1jbAAyvWlQAJw/C4h1OeaCHHTsenlvKIQcqXsFbAj/ksWgC3ijh2HzhbUntbC7wE1L053/VUWrf
sz/mZJqXiXuK81G+lmioX+UgKSLIaSjfcncJ65BzH301ZWa95KR1khbqTuO1BFDyFbsRh3A3Sg10
m3MkXw2vIXrDJr5AbOfcq+6KdmRhkMmo652Ie3JO3FBT0RjGhOGR2AMbHESN9V3iD7nHHpO0DM/y
+J2wGYuOGPIw9zYuaMgGsurU5xsl+ZbbDIdtsKlQaQkOMSMfmqVuJc/S2es5N5qVspK1RjYa79i8
8pdnAxPN0dWUHzeJG07GHnoZW4CeDmm04jAVnmeJSSKG3+GZXBPczlMyZl5162Icoq+qUwA6Y5L0
cHvFXvlmDwOfOrQO7mztOuHXv2+mp4wYyCntyXQ9SxNlmrBm7DucJ+q9E3oE8rZErENEXYoCaNSr
Ow/9WLUvUiI2FmVBygEzH4GdW1SBruzWGwkc92ZyqxC+3nkaRQWPkH7rWkct10f6NvWQrjHz7Eyi
YlD7ckL4cRGqXr0pn9roarDJLb7woWnd55OysZ5W1RMYcHGTi7BF/9wE5r1OGjkdRsrw0ZU7cNEH
W6HepNTu8q3TCkIv5ayxMuj/1RAheCbMXWr/ZJhQl+EuKoNIQxYJW76mnF7SFV928d4q+T3NZAZ+
aOhaGhhhmWZ7k5jHcV2YzJ8VUV/mfKio/500MfELU6NnR+clbpMdAXtSROnoreAwbVOPSCOI2ISF
Fwbvr3VJ4AzI+WBAVmXP41xcJcox1+2yhSwwQxLWgzbwwcpA7bdFbZ7oSXcHTVTSTRkH4zlapvRx
nhP9gMhd/d0G+58p4xNThodA9IfK8C/5D+tvRfpWd1VK/fj7u6j1+Pp//8/fv/VPESrt+39YRDky
kTnrLg76f4tQLfSkACIoKrkoVEMUaP8xZNgY6BFUQcBesIyo4v4tQnXsf8DQCGhvUE93CIiw/hsR
6kfJg0kdGQksEEdBCZWEz6Xq/ENbHA1T3bTs2C8r7YRbpZdxXDsZcWW50AqOizedshHT2tY08x7/
qqsekBXhlZNh1T79cPd+U1e3PhTWl28D6ImaOv0x9KkLZvzHb0NI1nLKHshBaSvrEnIkhdNB1NBV
0VvWVAi1O3wRIOvTVVcGUGvbrOONFM1SuOsgFNVr2PdszggIGzZ2UVgPVKTYOU6+F323JoP61p+/
8bsO64dC+fs3Rgy89FI9WrYfm3rukhzj4/q4dEjiQinCzH1QoM2dXY9PlqPMNFqcJ/EErmbMXpS3
ctPZl6pjve0QzrxiapMWZ6mG9b5Pa1wIZWKqlei8nB0W4ZnXxPSdShliBhOmGT7KpD3LC81miDXG
v0AWpsr9n6/q18cgXMckcImTifWr+ExMRqyNppCXmHXCxzqmt4rTHuMqB1UOd/AOwrsmsornP3/s
hw4HLSLaUYFwoO6Yyz+Wr/XDWMS8ENNIjKvLKpitSytPhsuK7j6d8OTxz5/0oQH+/klQKxAk0y+k
w/FhnHGumuaWCIjLAHHut1ZTKdrTjJ5scIjJ1mwH9jOOOZE/lTmeLj8bNEun98dBw1Xai9oV+bfv
szp8+HhkNimMoDK9XOx038ps8L7lqN2LvTeXAIiB+HKm4dHvddG+ow1q8b0vQnnU4eSej76DRcUh
ei1f9oDlg9M1trNJgmn63hgUek1jLgWmHpokB1g48/BJJ+pjn5PbhxiYZQMtPFwQ4S5t2B8elOkP
XuV5kXFhDVH5Le0WzByciR5HMDCJKj4BEstf4iBszse5TXZ+7Y7pmraVeOvFPNfridbsmv6H+g7n
ETIq73XxSUYfYbYf7zJQEgYRyjTW1iVV9+dv6Xe4+7ukdy4yt22iMNjQPpvRU4Id21GMHNbd2Jo3
UAu9YQViHv+6VRGR0jX7wiXUIi/a8rYpPJIuRKHjJ52xmYajhJYW18sDux8ic0mfowq9JGakPaAb
rGiyutRLpEa7hGvEsUXOBrWq5a2ukvLgkU9ya2fxNSZYTErFINpLWmH3/Xtyh7+EeFgpDb5N5w4z
vUQdZOdF4gVfSHJxT8kSAjK/54FoM4ExyqBLYVksiSF6CQ+xNDEiczb+1ci2vxtMg4wRXfZiF8l2
AIZh2/dtYul8HwkDgjsW8uglxOGsVmnVGl9hlpebppH2MYdUfbRQnr2mqqEb1CzBJ+l7BopqiUMB
YUrVl/uwJyMxvGp1OW5d3bU7yxrJUinQ18VrhdOupVpD3EqJEGAzNOEVqAayWCyr7g+8amzN/ouw
loCwguexNJMzuwubO4w3hLqEHOTJBinRYfl1twWhkc07BcttBz7c/GYv8TAypudExGNvgjR5T5CB
kw5DYYmVmeIlYaZbwmYKSiCHih+FnLdk0ZBCo8j7es+oERHnLwE9jQ7FEmLjvOfZdCTbxLSKzBvN
7pbyz5J8kzGS+p3TL4k4oyPGczS6nBJvBt32JeaqtKB394qmw7bnLxLKuSg58XYs5fVf9lRmvcMp
sR+Gxrzs877Mgeql7bxX4dBHx7JLOR1kNqcIUxgUmyaHHfzAM6B52Jps2OekpCNKkC/vw77Idbv1
c4in645gwOiKwERfwF+dhE4201iEPQl5vcOI0hGqIr2mMmbsfCPJoivF1PFj1MQNnQvLyWW5qwqc
eITl8fKKkGcQZmH8HWxBvxGVKjGPHAKScNARvAlRlFsZsSvYYSQv53WAVHleVwQKLAfUDma6klMs
ryVH+HJbx2nwRulHpObGrG2Ut24wBJfeO068coBmAhevRtnCGpdIWrpkSw6AKLeRVDOIso5IjN1U
+OV0MKUsm7VnAxJbC5zOBWDUFrQgj9V+IuKSJo/j+DlRPHlpGhzlTQPSOcazp6wsw/LodGFfYH/s
/dt56B1nR4CPbZ0lOpHUNUVC0NM+6lRT3fEydk5ZjEd+NzR8A9obxdJEsJBjrYNsavRFGUwMbYOp
0m0iyxpOHZ7cYhNHAARRPCoeZyrkcmKmBj5/L3KMQJuAL1BunIkgj6NFts0hTkXuExORt84mrVOa
aEPESc/QXRNeZwg/3TUq7GxelYQqG2dmVLg71Nwx1EDYzs3WQqlYH2lha5qnoZtAd+PnsLvRrWH4
xM7SZUTZuurH1PjaVVQoDZB+eWBfWvRa6bgFFH+d+6nQ9nCJ/JVaIm6//sIbKl5JsRQ5vxDSbHV2
UYr17stMKzw50Z4pxp3U3pyewfPr713OKt9oEnKECiwG726gfeRspT+TmlUO5EtsCqfNydXQ0Ta1
0vZLoTU7iyzO1J30fP3SdIlzUELTywtylF2chyL+jlfU2bgDvgypfmwc90YSOXlv9QY/oWEdBOve
mgTAEorcNNJGmwiDSgAQv6L5HUJxbJfBmWUc2kRB++qackkfrM12iQFLdMUXq3FZWme8wcJHCDKM
7pJVstsE1hKQgI8+sq+zbsjzWzugHYSlNdPDRU+zis0nfd9rdK8+HTBd8tF1Pc9qRWxuP3M8FMvF
L19dsz7xvRbePlV5roK2Fbcqyet8Xoe5Yuo0BbQGfERiqTxRW/wW8/9YU+2+Sq5ay52ISXcaJKjH
RHcLvN/gsLuC79COu9EkNGeL6ZXSCP8u2zVXxAIyhtayTyZi95FeWXgKVJoSQZB4OeNiiv1vmnhX
IIcdJlqnH015FrPNzUh/q/LsLuBtsZeVaV22Ydx+QdUGIThxk9Q+1UEcDmdRUsdqgyajRQwsJmff
0AfNIRO0E+7d3LseB2nWh9acVP5EQyiWh5Jaxds0h8saAkMg2XAOCEC9kOUtd41fhk8GojxUFk2M
q9plmZs6ndCy6OVZWOaZt/FspNcse2juV9gzw8cuM1S8BZDLNJmNyAmPLn7w9nvJgjydAoshtdXL
ik3FxeCOjhAstrxkdHtm0ejD1RwWoKaLxFEmW+82+9qFKrw3JrbppznsO+u1l4gMVqVlCUJltM2f
GgHAzmtXx368tPsI9DbQ8hPBSUnuYpxEcZcp2sWBkAe3RL1xmLXPw8lNS87wvHKiGip/dM+NHoPY
FhZfqc7iSTcJsR6yTO7ZichXisYsIyydUsGJl5pAPK0CwObR1N6BPrPSZ6uenUCtZnZg00PTkzzM
H0MIArrHyOOTETX6hQA0QkcKIX2gTSi2bkBpRPO+G1piuNN5ybWD6Zo51yMmbu+y9FHprNpGmf6F
a0HQX0/sbuSW4gpPTQcVRe1uphMA6lkWW2t0xm6jCjvo9nPQMvpzwmvEZoro5K6BTfjtk/Ym6z57
r7zxpgsfGeulvK5Ccr92g92E2S6g5KfRxXyhiaMDa5XnSjx4doVmQ3tx715Aag/UbRuRm87LnRG9
JZGXp8nBgaC61Onz+lx0TeJc26NZ+McI5DrXhaAnvsg7gyZSiWzGBrhUDv1FAX+NY2SYoxFMlgwj
DJnmcWpd5v3k+wJmIbbki/eDx/8qKZ9UUrAxoVf7t8bu10pKzfnm22v9Yx3l79/5Vx3FpCTiYj9A
q8aRCevqf+ooS8om0lPfI4EWM5/gIPAvsIVFHcV2liIHZ4CfozR9MsMsdMG+QC5Iq/O/ygx792T8
eKQLcEkKThoi4OMgci6HkR+PREBwcKnwfiYVr83CHWUd8neeOxXSzz3R3RGwg+jxBUm2F5I0Fu+c
SK5Sb2N6u57AV1lPSK5O7L6C3LmoDM7IqPmNnpmL7zEo6M3uhzzrx2ifB7TX03Mv1gpMxcx/jYZD
xLQL3QfTgzw3ExY5oP1NaCSU3jRDcQ8EXWnEa2tDgXQpTyiUeTmgbqIHsdhUlfnFrpBgrGuf3vR0
l7UzToRt4MZa3CCFGZLwKk37raZfuCjFA9uAGzFUxCwXQzcbqM4mA7NrjG4j+KdP83+z5rNZg4vr
z7OGNOe/+vSvof9p4rz/2j8njrD+saTIWj6q80UNvgi4/+mCF84/MDlRNKKMiCqdaL3/TBxmG+J8
tPPuvwie/3LBu+Y/4HrimGQz+55d+18VIP8Wy/4wc1wKPhR7Fj+6JTyToszPM4e9PPxR5ExQIWJr
YycpsKW5Ctde3z9Pfv4SmJggmnrut9SewnWe+eQPjFPOa50WgtkH94EK8pNR9PnFOBTnKnAxzxs+
NcTOWRWmwb4+I0FzGtwR1BbBLa5TmhsQWg4zoiV5BCU2B4ghXFMRu3kXQxH6WpEOE+RbqxXjKrb4
TM6t9Nysis8EOrbJcvmsivB+8FLq+U1tr8kUeKEbbm6Kkh/PLSBZZNJ2x0Z1zwBsGiDoyiEyzjO2
ZSQeDW3eZo71olBX8rvNc1FTbEYlAMpbcLrx7RtCAOXKRgQApXTst2bXPvuoc1Z9x2FFG1xexS4X
UGNlbpQhjl0XkG3X9xycuDWKg1zcl85qhtFv58a48tFPrOqgg7LT8kcLVATU9eIHLoHbYAbHMpVy
w/mH/E1g5mvVuAAAI/TFQ0KGWuZ2za4uoGr5LeJUlbs3Ohj67fKbmUuFMw2JaZjtha44cQuawum3
Xm/NN3FN5MtUUBiQfCTnKO/Mc1u+vka7M7R8oXd1DgnWD7lcWlNiYQbW1dsEGeXQOp0Nv5zkMJ1P
nGdJwP4rKgxivrrwPjQBTDpVAYHexEGUlBQJ2N0HSxKNjSgklPdREOXnLXrcNWlehPvMdGmAvjsr
h+0QewtxDCzj/n2QpO2EeNJt5aYRiOI4xtyUCktIZ4b37EkU57RFfG16NyrlS8VZ7h7hlrDeZ7CL
yD0YTwJQ/laxddqYPT9LlvMlRmKiSWtpbwUZc1gjfA7zbCHpnHKaLT3vkvH8NoY5SDryMJBLpi8Y
HHj2M/9G+sC4UpZRbXQfyLVQNb9TcpekBSnTFujOzFaG6052z+/Pm4YQgmBYietec71xwpARIUFD
dcv7YvCD4mRa8RuTnFHN24DTAKMzEAwV0k7Sddz200OR8K9+kL04Fl+EmUerucnTy4HbJVxxP3F+
3uqWeSJAvJx0UM4XCHmJExTyWeT8QV/whIOBwRQwG99vBhJ9hcWBH23y8qWstb0lbQhRlA3GxQX9
DwZDRqcJwuhtKemh20RKY6HAzub0TbObS9umh1abmxKpzKY1Fd8hTuRZIA08LlSzz50WLUvbz0CO
BJMSfuh5qpEPwKlllFWL0EWDUQ9sJqpjshAECrwboLoCqWr+ZhYqvVEJcRPL9HKyeT6YFomXo0vS
81Avfd6BBp5Z8rjdJES8kJgVUhisaspapmFO0fj92Roll29ECK5UtCwhDIGqQXTosIlev4/y96gp
KELhHpZkvuU8He6IYC7wTDOc3wfAMsKZ4jepO1d7Z2IZox/ab12CFMiU4NH1g3aYBwwjgMP9VqEP
+9aknnHwEi515oC4rgbLOJAww+rlpS/Q/HgEVv4GFNWBl8rsMQ1mcwkram1XVnT6f+ydyXLjxtat
X+XGP4cDSCS6wT8hAXYSKYnqa4JQi77v8fT3g1w+p6ruOfb13BOHw5ZIkQAyc++91rfUussv6dWM
J2M0tvYQvyoBhwRIPvmln4jEg5pH7vysKjus1CgfiWe+BG3lbCyTmyzP9PxSaRzeHT0ya28GnZrF
gWYDZ3G5dcIU3RcCkUtfG/q1bHRzDYtJd+mTIaUQTb0fzMZeGii2O0aZulMLvHYKspK1RXKA5w9c
OsVKnK3fiRsEpfZ21lA8UvoIr5R9vzYQ/qwR7kXrodN4isgrQZfOCpZZSCm+1ibhIGv8emhpdfUA
ZpU7Xju8NsikcmtD3ogpntBHKvbKYPLEtjNwM1Ujoh8ggmvCFVSXjltON16Op85KPjnG8dUAIFrS
fHqk+4hSk4yX7DSuq8xpKMqxJa3DNlgCF+qmlSr+NTIeulVFlW5tv/qsLP5z1sUeDz2Kk4j1RJJI
sNHq+s1WFcPLFRqrRWU9ZISlkRYRXisDcZ/EhKM3IgCW4FQUCUrapJpL5rHqCQz+uP5HxezcOZ2/
kYKwJERxIjA9x9YahfCTOn4VcTG60D4dY41p984ISARo7KGMj/TxukM0qFxCHW2Sj25Ak50Xq6Q0
hwWg+RAlhg9IW0vhM9fNSAL6lGC/IsG5bsC7haW2NqtKOZR+96KgrX4nK+ZNRipiykAfk0+70pWZ
JrAyz8j4nXHYtRghN9T6o1OuaqXS18iHeOZj2StuwFbkMjL1j85QzMom1ZHMnJhO2dae3kyT7dpp
bpWnKWAOHnZBnzIcd3TAF3WK2qAikyc6Gb0pJi8Qua+cMXUAdbbMux+OYv9hmPnL+GE516BAsXVK
RUQczq/e0dRRyK4kiWlnRRNoSgR8UcLmAqfsrquJeDEoAtYSXaH75+9LXfXjcOn395Xge2Gsqpau
/nKeYkIkJnTL3U5bhM4jSIaVHiXv+QDLbCyTzz9/t19mdr+/G8MgAPGao2IN/vn0Ng+BQq5Q3u3S
iRtkOQk4CXRsCCfq75/rnyLgL4qAZcjGJPS/186PpPhGefBjBfD9d/5VO0N+NHSmuVTAsBcXN9f3
EkDTqJAXWMS/yY9/lM4GpTPiSyoAS8I517m/m4VB+b//s1QAVLqaqkK/VZmeir8jQZA/36+qjQRC
Q1lkoIeAyPErHsfv8GkRTjOcuuw9aFI3TF9/+Db+w4P46zT71zdYHpgfSvN61DlljbyBzaQptFE7
OS9Rf4ocDovvf/5WX27iH4oZUjhILodfhLvZIang14dv0rCJGanUjrGRTkvhnn0v5B1bJJXxrYnH
wH4LyRdu1a1aAiBGOJcayBUP0MiqIHsvfkcBBp0kEdJiGBGoW8jB3QeUEjvKLrtaNoq8UM1yJn7M
if0a1bc6XZhSKfy7iflULCLj0JAkeB1XBZPJCQ1l3rK3c3S2kUK2K9Ej5gbg0kMxdtkPyFm8rRwR
9GipZd5bEGEKG2hQZE6c/fNOHGqtjO4ZKnUXqV8hZZ+Rb2OE66NUJ/MQAqNrjOZ8oiQzhm/kNZkr
6IJLe7AVNc1gQ+pXUGTK+SJmCKvcDqoSydzT+8B34Ai2v/c1rK8mx9cV+WfV+ItVQwMLypP231eN
7UdRBz8Ll77/zvdVw1Z/syUsNfhIgsYavbd/rRq28RsrAq4qa+nRoQbgf/2Bz2OD+L5M6OpvsFok
Bx3oSsBM/tYqQXjqz+sEbg0aFLyYasJjgIn0i1LJEQXToMJOd7odPBNBPa7aBgklu+9Trpi3NbTm
fLGs2Zn2hBpb23TWtOE0cmgXexuGBLHXSbnYN4v5LWdSvieFjvnhpJYu0WEQ3Hun/px8AG7kr3Os
Xcx0ymKro/monpUvq91iuiMmCsk9+ZIbn7RRrwusM6Eh9vUA0TWxIabmQzTwat3idqkqr1EEaPMB
ox9+vHXVZ1dTAyuyXMyAMa7AerEHGmQzuYU1WGttGro7ETn00hZDYbhYCyUeQ/LAjG3TBo+m5MES
ixHRWiyJ7WJOjBeboroYFmlV4BNbTIy2bnkSV2OHu7FbbI7TYnjMcD4WDONWPbZdZAbYIqPFIJks
Vkl9MU2WaYW6eTFS1oulcljMlYPE4EUyxXsbY7yUiwUzWsyYFOovAvH74jA8IHJlbBPRr48XE+fc
5oHHVSVwFYNnVjWbFscnBrErf7GAdko17kodO+FoFdrZWayibY9pFKTQJnOGm1lrs3MCsOcySu26
W8XAOAit7dJjXerB4Am7RyCZV8lTh9nlBsYItXijtGtdz1Hwlyxnt5ws/VuOLsaFTCbkuEpm1DvS
MirOhGV0qot0ePIdlJ4w9pyHMSN6c0VgDJ6zAsNeCPrVawZqfBRB9o01DEg0U3JCsaExz2l1u3y2
ohhxbWz16UOe5PQ1UkzKqkiZ8uVfYmUtxdsbqGV9ic/NdhlZaHx5jug0rDJYnxpR5oe68X1aJ4Wa
HxCOILCv7JxSIGLKzyiX/Z/6uSguAA5rGzFY8TdLII12R5/IUuzu/sOXbsDW/YyxVFTcEpCinXRz
LC7kIl5FqR9/K0tfgeqtWahto2TWSMMjHIXKa7yejJ7KnmlmviJLc2Qu13D9hqzeIXag3WtArnPr
ykYrRcD6w4RD77XuLH2voFGI10HT8q3WBT8T9uM1X6CyxlPLUInujHaHzQ0+WctLgnuZOlfNg+la
EDb8YHR0dXZG0/PhqymYziT08DdmhYoBxOwQxxeGmaz1ietACg4vqME+rDw2CnK1kO64Y5uVzyHP
3zYyYQLQGaQi9ceoMRmPt+lDqeXRiaEOWl4a5Fut08sPY8QK43dFefX1l8WABe1N32m8fCqEdRPM
Ie4mozbMte6H9o0cF1ef0maf6aIxz428u2tiOdArZ1C0jpYP/uWxAT/R3ltjxg+mfiz2Rs8i4kIY
nDzVIcQ1HmT87etOi42Wd5shdREyP2G1iMbBodvuFFdDiXpxha4ceybesAeU5uJxyBcLdptJ64bc
ALkvEn88a8jRqZoxVIigs+Su7LmoXUcUHR0WrpqgUt6k6H/eWyskX08tzCvY4dNF5Wvi7KuxfR4q
JfNC7kjCCxzD/+YILH6DkYU44/yRF+pt3tGaUHqkARt3MQNsI16+uCX8wNkWaet4X1crG7LiNgom
hvFNAvR4rQGQWxcx39xkSeNSq5YoPVpPYY8vmJfvBpgcVjpy18/8A/v6M/ll01pURbRu4vnU5OGp
r6brTmnu+gqbQW8U33Jm10FmTmvHPoq2w5IUXIe9mqzSNtxlcf1pDM6Fo2OmaBHz58I6j42O8SHc
tub8ENSN6TIttC8JUWah8w0voQAW5VSsbZEX55Z9rFsJHSSkFmnmGeH2faPF2glllnATzUbhaZX6
mhxkuY6y6RSNDnPD2G384qDnln+NKmG80kbBOLMIMJoPthluzSKhCeb00kPfih8MJMau7+nxtHZS
ha7CeDkPxjWz+48q74uLKozKC6jhjZeLTNtDCHyrtXaX28YN22S6TvpOR1If+M9KIJ4axX6bOiiZ
c46OJ+0J/8ymHIZhpk8unh8cMMzL+3VpmsVtp0u5pgk5v2e9gdI8xJMEMmVTtuNtHnflgahfPExt
uDaMmQscmdpmrDp/FQ9TAo5WuzcnRqjo7ffJOGV7tAL6jgjwxFXtrvTGPPFXqkPgREAkqlIUzxXC
tdWYFyr56ap14PiJIWQyVdfo/WdVy6o1jbJVp02f+lSey8i2PiKBfY+5v/rNwm/oakly18JieyHc
Q/d41pE86BX6jS7HO41HdxmayWrVzzPrgd6nu4D8InT3qKvXM70Cx7+tsuY9nFrfU3N7OsGBGODP
BrjI13kriCXK57rzIM+TQa+Zp5Q1/4bbilgg09eudYJrPMQxeYFMX4l3CZnOLqfwng6sKD8IO048
OpP7KSsS9BnlS5cWxPPYjePGWv+k+jQ91YLd3sEGAcOue1Ol+lyF+ladKv9+0EqwoHrSrwysmetC
AsWoJTELgBvXJo8hppA8eEJz1KzzRndbSCuXNN4Dj0OC/S4toz9b2EPuk6lazhCWswAZzOkwtP6A
Aln49giEJ76PLWKIZCOzj8a34g+sfunBqTNrmSL4kCUU3FSmHDZJw+8GGWqSuVVPlh8XN+jFICSF
FScrfYHalLV9Kvty+JarU/ptQGlyMkmOWiOWnVa1Gc1uylPESt5GVAthblSkXWa2szLHOLgkZD3R
Do3wtREm/Myoxqm6jR1UmcojETy05qhcmVptM6DE68lFLNQlFlzx+iTuLsFESe6YnKZTURkl2uR5
YBscu+JUMGQ6SHQ1hDQbi4Cs8h8cMHNnrHFR7M1NBQS+dXLl1Aa2seekkGw1tai8aET6h6q6kF5Y
j585jeYrLQva+6GOhh3y1OrRrFqIEqyFLo4WbDnWQDNPloSVWfM+yTiFYYBVDmrBAlZqotoVILbW
MNxjbOqTj2Vfs/mzUgguMn21mtReNbU/XCWmoh5rn2jQVC/qbSUgU3VD4q85MxxHgCKw97ZkN2Lh
sefnuK6L0o3zHvbGUNXrWUu0VRQSvkVaL+PbOpHbuZiPYxTSdcKNvxKdv2iomv56TjjjJX3RsHP1
9tU0ACqp4mbY2XqiPNMAPjHeaj6GZVZdmVO7cUoz2HSpX64UnTy9Gomiy7SXRxwe6GK/PrODFle5
BWu9dLpp1aiD8aCX43YcxsBt4PlPpm6dxkgwrbHteAvcbUtwGdFTWu0VfRF8VCMZkS1bXl8VqddH
cUfU9jgeSJ1t1l3c+HumDJdRUJ2lbxBZ7dsxYcfmeOHHgPdwZSshkWI4Us9OwuqqXVgd/ewFURym
WrlNsiEObnQzJpZAdM1AenAzyJ4pkgKs/SEIKhWjjqMGEx6nIZ3G/cj5d740OKqgrw6yxPCmJu7d
0S4FDsWOKG1Sq9APF25mRoCbCOULCQ5PbEzUK1P3C7FjN3zEBnSjqE6/yXJncat1w62P+Bm93tyc
gtgoNnFvyCOeqKdq1iNvLs1z5BQKOW5tew4BLrgpgU1XlVUar81YTGSr5/MrHYb2OGSWsom0/qMm
V9obDNEf7b7XXcvGY0jg0LC4jpprPGriEq9YdQ44qnjCxy06KdY3KN3+qqLN/DK0wYT5oJbM4oiX
yZTIXAWxqhJF0+Trvo8IyMAaxVZJjhyu22ir2szcFGLLiFi8mHUO2jia3i0x9CtZZWT4ack6LeRb
yEwHO3HkHKZgNnMv1pZDf4D761XF5/huJUZ8OQx5wzm+kTsdRcSead2tCg9YXaRHswLmo032ZHPT
wpxnOV1KwCE3KJDmxxQ57rEJszcK0ACFqSAtcTW0i70s9ws3ysO3KsvY9ZUqe7dod7Bm+W2LJDHq
N7Wm1s8cX0xPYJo+43GY15yBznoUG1eMfAKSu0WqH1TpENE2zTxpXT48mN3QXVQl04057W1YuVOb
XiV5ZSFAtvXwFZYN+SF+HI0blGFsBaqzzGkpDQvOAaljv9uBysLRB4Z2xiZtPzLHLZ9nPctf5xB+
BM5iXSos+dai3FSH/C5fSCTGwiTxFzoJupERBeq8jxZySbkwTIhSTE5RANeE9AJa/l+wEyMPGVnG
MUFsgje/qgIOJfEXGCVfGCn4DRdeSvsdn8LpuYWmMv7OVtEXzgoGt/4zXNgr1kJhqRceywiYJVkI
Lc3CasEQfJnUxEeXARwXM1P762BhuxBOhgl34b3MQCtICIMBUy80GIJ9/QN/2D2Fn+9aTlhsSL+0
9+kXSOafrs//V2iCjk/9z7o+u5fhJYp+bBVj4lh+5Y9WsSF/Y2qAIgRvJw5V84dWsan+hq9Z4lPD
zsaPoMD63vQR4jfBGBgLFI4aaYIc/FcTSLN/YyzAUQu90t9Xi/zi6Vh8U2QCUSEJE/ebJJro516u
Cu56jo1A3DZNuRA28MtMzMb5O9czkSiXpQSHgoSkfiOQTdyFYaKcOVxMRLcrE9PlyDbWaTOiUEBH
PbiKSTgpHUgOD3353Kgqr8PtSKNU6YsIyS8DE8I3DYzGIWyWTjJ+/uKjCEUdr1mjB/eLuFKIKTkv
Iu+dEzAtDzWl+8hnZa7Ryg7ySmEzviKghJCWsGmHFycopxdLD6eIMxVf2zoMesremmD3DRVwdTAm
pXztRBi/tMEwXSPsRBnDAfB5qud67RDqZlEUz+1HXwca9UsqCaVE1RmE5g0VSBQRmdOI+6Xr81c5
2l9zq3+3uL8uwYIO5KqqzHu0X81L2SxlrPiNCZodna2hd4ZXirEGPlSMjJh0UbUWYtLMuS6sUlyS
zcpHK027YLKYqFSPYTx5lmUAi5i7/jj7RngSwNDetShRHvPKaM7hRGPCiOL4SEENgpRM6fSBktre
kh8NuLfRiyvbru/bVIcaXA6XYNTEnQjFlin0e1yRGPvDQ/IfRgjOzzMEPrRcRmlLp5O2qkQZ9fN9
V2LVDHwVW4AsMv9ZW65+UBTaEzON8Vqx1HrfxXq9z+KB4XzI6ZHGfztvGnYTREmj+lom2tJ8MYbx
KshlchgK3bj1J/6tAlX+IcpCuwiIqLsKOxMRAxmO14btP9CMESRM0CpJcoblZpKquygfYFgqtbJN
oH24UwHQbVYz7mm9VfsLddbfc7O7HGqh7drON3YTih8M0FBPI3Qm3mggu1DpMuApf05R3h6kLIa3
KGQoiVFmeCtZr/fWlNa7GgULAncOpGXfbdpoGM88lMnJ6unapw3o60R/V/FBA1fxa7NxE+RNF4gG
M2KQ7bFzowgFdIH9favO6GVERHfGysF7jDlXadXmUXzMwgWZYKficYKk+GHjuwI3M1Crr7DaVjus
99omD5tmBwIgukhxeB6/RPd2rvVHdOx8OKEjpfGqcI53E2RAZ01knjgrUTteNa3GFyqWptdsI/wx
lmeTaCeEPUPzKMmkenXAGlxKSRKVSqfs9Of3zi9rFjMgW6A/5USs6UyBhfOLD42xCpCo3lLOIcGZ
N9Bk8q2iNXTRmM26tYXujKkY905dzG+gvYDutQTcIiyfwve4LMZTaQr/ULVq9WhVkvDUMFW3iCyf
RlhzbtWZ2T1h0UgU+trAo9TruPC59peFD29DbTGtNOR0Ii8pxHlUqQ+QavJRp06ZjgBoozXL1bTp
JSdeFtQioUYvW80zWkV4i7eA1xz78YTsZr75um3LGBlLxHDoWFdIP7Sy8D+L1FafbCVrHh2Yn485
KntkTxF6kAwUWYgrJ49eczXZVkWNchQ9URcCrO4A9aFPtbzEDu0rW61olf351y9+NVsypNTgNGOx
NhcDtrU82j+M/4YKjUMw1yCQ6tJUqJ4tbTXVlXIbzw6fQIsFVXbVKHfxFPUh+SalUx7HOg/Hra1G
bC86zyBNobTyD3bSly9JbwJZdDgSBdR5tf9M24oPs/R891XUKZu//wHksr0yY2dfBpj28wfI56Sp
NQyT59REBDnG2niqyiDYVKYPIYOMtnnD+JT1QpgsMYS+Kh6irpIkUdW40AYiPHn20DKJqXjRR0sj
OBroSiiAE22q1PbvUqtajCh5QEX653/71378781iufeRKUkLQohAPCl//dvpIEf1LAfjXHQGKKqh
afxP7mbf3tVNDVsGa9AxHpvxKrX6fNtCYmG0kecm8VxRf4BPiYSHnuQ+NQYAJ1al3LUYRLbOIFtO
uFWXX812E11SfozXQ+akkDDwSHz2bBNcoki+Nv7Q7dV5tkEqLlCtDnRfDsfbqtGUQK4al4ZnC3fs
UUDc25ELbh9wpaBLwwK7SRs92JRpOD6DxMMuMfQ+Z++w9ubcyrEdCTF+aEHDeiUyicGiKYXmzXpJ
Rm+RvGr0z5tQz6uVnpTlPpV0vHKLR50zwXj99egx/gzea18Je7x8/MeO/tlhHmtxpnyiVZ7FSIlo
G4XvatnMmxhh6jN3Xv9BNPWygixfTWz5B1Ki5qNUF+yGzFj5yoUHP4ksuWPIjBxcIth8srL4TS9w
sVZBOO6TQTTremkMKpIyEbZJ4xo0ZE8xEJn8L24EDoncpT/dCQ4jcXVhURtfx8FfPM+s1Ujmkr46
U5W3hLACY0LBuKzNKdF028mvwrWFOzRawXcLNhzFyhcTaiNjINYkZPLNPlQqC3lAnMKEokUHolCN
knUPnCeD0JZvWsxlPK6apb5Og5res/y3r4Ji/6OLLKm4iJozC36hDRot5zh27POW9DhLnbgPZK5D
F9RTP92kGuG2kIqybmdTObnTXFp7qHz39Ns1wLQAENO1IqKtU5nKDZ2QCSpip3bvcAhZIpMc1C1j
/N2ozcQN8NTurDRajpzLdQXm0j42gFEMJWGoMopo9hx9etTKMnfhoOkr/p4wI4SeB8IJJDdrLBq5
JurTekO1n4EN6JMDaZfqDg8V1jxaH9V2pm1UHMXoSxg2XRI+sA9ED40S4+Mhd1BHDxtl8WPDiIEp
R1KZwS7k3AJ4RGc1AG1Thu8Kmo+zAgOCAw5co4Nqj2xVTWa6NdBNAvpCJJ/MX1DIAchlyUuLBQLU
DDX/7rfdwlEJgSOvbbOR0k1R5d0FQdvsfXiNEoNSrL+Guk8wBILqMrlQiObi+ONMN9CjCsUjXlB9
zdKCdbWtMnS4rOzqWsln7TIwhuQwcSPQ/h8YhClyCuk2kpWw2J9IxZhITLyB9OozT7HikbDFrt/h
5HWCVdPM86cwE3sPHE7x0i5LEJvR2CXtt54HD8Ugjk5kfSFUYyrboVa4C6OKU+ZqhATfouSjkC19
1cVulH6idz1TOuNANTi2+lC3iBdPB+IPLfy+1yKzhjWbAV2Mxpnmm68V9R89w91Ufvzv/7y8I2XC
TQ2X7q39sUzVdYAJP2w+/4+D6O4DL0TTfHz8h9/6Q9Gg/WYaICYWMYPFi33XQDnoFDQsQNStmqXj
efh3Yaubv2GpR74nBSQWlXr4X4WtLrFBoLNigE1ozJKb+7dEUF80gh/WR7wWZPWgtiBlAm0FRqCf
d3mOZLoSDka+V/oEYfcWJh++WM9XBggQbYbyiLxa9rnLVkzTOmuqydWaUd9agW/tqkxCqjT8JvMw
fGinppLm3ZioiUcEC/3qwCQaY6h1ojLN8Skbx6pyJzoAVKK5tkcKna47ahOAeYH0LN967/Ky3dPi
CbYGswfXZE61ZkgYrueZgLapp2fKmEEWTA1HwHBhla3T3Ab4FU/Fkywr+yWvm2zfkZO6AYJKyWZZ
6OEZ2PdxFFxxarJ3OX55ija9h4PfyJb1RZjFEzi9astwez402CuI/RWm+cpmXIYrOKVphZk2CI5F
PbX3qIbsS6AA6rmj2HHz1Lphiusc1VivXDsLgm9p2GDAZ7Sym60O5mlUIV+FPrmtCWbdDRHpS7U+
3RRlgXkiF/nGpNTGUdVr9LSdQ5AnrlGMybVi+wpYbZEwrB1sLw0aqGfouW5rVYeJXEl1rVIXXzqc
ZfZdM6O3JkroIJNQOaQNcMlEVPQYlXh2m1gtjpUZWqFXAbukM4jcQ4tK6QnNsC4DPzO2stSyjah0
g1dt5puyF83RihR/BbLvzhyz8W1KOhNlQsy6ayXNzUxKCQQIM90wNB9dpRyns0SY8Nr547rMp2/U
aM1WK/V4B2RQbMmC9h/wNdCDjn3z3Y7MZDp2k4iPMMEYphIYC3KH2boH9bp3o9C2d41Z15w5ReRO
KvBa9nmxhAmnq5pq4tWu8+GTXoWzmdV8JOgNarHHcyNv5DQ06eUUl/chspN7+GXTC30XlY7zbKhH
pUj6C4CGJDJkKhc5coiGLANavpwTgZzNCTkkqplfAfUtjumg3YejUrYMJGS1A5ye3IwF2mI71/sr
kdXOhawi7BW0RCAORpqSWbtOIcMeZXKCMdUh6C0hCGMcDkypNnEuemfFgUvfQOmyYZRwNoJAK7Ld
1NlQCZiKByshO5UlXnQY9+FPC1LZcbc2WhZxfpyza5ilO8eoEgQdeXWsTfECYNLyLys9HcOLUksf
zai2zllhbBGUa8q+iTpgHFuq7ZjEud4ZcueNBncVeYE/zWTnjrATOmFnxITp/nwpc/AWdtvdG+Wo
X9c2DN7OSxPrjlCq2HPqTvOCNHfoKlgiWzlgGye3DE3mqTDl4mFNsm+wKyXZxvcCJnoyMgVP8jZ0
c5AR1iFvDAwUbgb0USWEmOgON+tLygozzqFOF7Q+nuewGlpGUkpwqiYrsx6JHcZhRW05aTekUXX+
OzpDYuWjmSmf6tAEk4r01A5ZgOIbCfPvjMAop5YMCMY+xdWstk78ain+pOzsvMfVbiDHUTAodR2A
vO6L7DSGnTwyjHQesqkEk0OZxJ2iTlqw16in+xX24PE6by35PkkcwFvh08rbWVNl5S5NNWD1wDF8
x8uNhLec04BOVTaiSiGdoMgwYiy5A+oArZm1j0NOm/iLdMLBge1mQRTD+wSkUFxZ0IEKk6qZuW37
BWBS3YKZ6SqwRivwIOuaV2NvjhsDR7in4iOJV7XBd7w2IR7fpYMtLmpgBTVUuLpS1zMSp20sdfOI
aJ1hekQOARkGvmskqUSt2enWttNEuAVVb2+LsE6uc5FCf0HAs6o1o7gcQyO88MvS2hRDKzmNLWLt
1YKdqNwO08eqjU1xsK16ayg5YQl2S+q0FpiRVweEk25weKm3VlrGnimaWVvrtEZWppLnJyvsirPd
W+YJpVT/bEDZnmixOBcTencYIbXmJqMMtm3dzstopkvVVdbM01s1Va/sUUyB0MZvBstHR9NHxEcL
LHO3BEr4cApi+96QQXMjpeKzOeTpHuNAcwU7GzE/MLxDn6v+GzYy43ryNbex8NezdPo75KbqU2Jp
kdtkjv3caxVEwtYX5S42qvECdis1kCE4IlYjqOdhir+FFNYHoyr6kwzGDedBtAh0YeJ1S9QotBVA
KB4Y+PmauJzYC/GUNGle3pPv1RJC2SMDqan7DFy01SrWhgEYImXeQG75FVgkZK/1KOyLSGeJB2hl
uCWRfquB97+lOWOsxBJnERDfeF1OwbDuAe54YPCDLUWsvUB1e3KpBxmyNM7ySdermr3QcMqX3hbt
kehz7aPvRLEx4LR5ieZrO7Op9MeFruoJpwjcUmuCDXDS0qvzNj0l6lA9dDyHx65u62sDRukl2sx8
jc4jvkQzGW3JjSeFrQAiaojU3KVz/w1dV3QJ4zZ89ItOPfm+RgZk3JicBLI5XXU20/ci09VTw9m/
xR9i2NcGINMtWaD1i83pt1qMdDSb25u6McaMGtQ295nTODeJGc4XGlH2r0MTVKsSyA9mq0Ldh2rw
6Ne5udZypv5pbiHOU6YFA5HU9krVlKcx91VPguY84nZWL3SloX/O7l+5o6IjwIBLEK9Grb1XRNdi
zmqCpllJwAyOwuCr6UeTZHkmFusZKzaNkUC0a8oKZPIrFSEL+jOeext2Ag913bcuLFHjRSxar1Ei
kKEOi1kJ6ppgZp4qcwqtW72O7YAtD2lzEN415lRG/5zvfycj/sX5nm99SZP773rlc1i8f/wf1Lkv
OaL8f9MWv//i9yM+bmdUzAu0Dq0wcyiVA/sfbmftN5u8M1oQCInt5fz/fXol8ToLjaqAoz74QbqE
/zrkS14OFT8ZMPQQ/1bat/4l/f/pgG/DawRhwN/A30Uj7+cDflUHXZ05TrFTLMLyYurXWycRLVs+
OyO3vfE0oB85pkoZrRBiPaWBoezVwTqJokshrbJ2uCXinRunz/LrtFMfDF8FtcyZON4Ukl7y3IGN
qjUEYpIp/wa28gCfwzqVaY8EbMQPMA71i6NnR3NIjwQewLwjFratDQfBSWZgCO5wedbRJ82M6JTx
Pa5RH6AJzYsKy55Nm8QQxA6p80XhqNem1uAgrIcXgNmLHgAqh5ySVd1Gn00ak0OrE6thFfbJ0sft
EFklmGiS7ZL8OGj92R8N4NBRt5Ei4ew5X8t4ulADfgqay2oMo5epbEnhrOY3gz5B2mtvhWU+VVOD
B9lP1zVzg0e/kruots3VoDaOB6QKabdin7RWf2JtfbFUFJEAx8+0vWmOaNdtxgBCJulnXOZAs4M2
3ugpwCM9Q9qLkhsVytDfBfpwtvPRRBTI3lOnztvgszWw4OyCYLrgFF7s55QGAC4KvhjkEtKIDiLs
8GIn451JwuRQyqdQxx46pi/wZF4wSbKt6hw+TNl4kg80SOze7XQtU67VpLebyimrlcJEaJbo7cj9
ZdkRHE5EwRclwprSZaHG4qUPvShx2nXHkPKiJWgTu9XyXYbZCzo60O8L8aEdUIws71VKfkCp5uuh
Ua9bMWwJULhAyZitlV69KC0UJ30SfuqAIJAaRMckGS84RBk7u3BMpGfLAEdOD7Pf+oyHTCjujo40
o+GNkDbEbujI+bI24kMxzQ+1pMIKjfEOi7Q7Tjl8t7BuXXJOXvIehWsqxje7mC8A3UVraDDRKams
p4gBGSbAKzDZWAWR7k+i3c1GV++qsb+bKwNGetlyo+q7IOMaKaqNCLLt21XXzRdmMYUeShIoYIxg
EDByJ7AVAZ8XWJjLRn0ALPDm6MC1M/r6qzZID1B87qq6uyNh9TNT42mtmmTyddl4p/sMHJOoRTkr
CsebAaatNS2CELB871punhxHPqGcIBtWGqcSBtGmXX6Pz7kKRzaXQTefIquedsSrzSuYo6dSKP+X
vTNrklu5tvNfcfjZUGAG0mH7Aai5qqvnJtkviGaTxDwPmcCv9wceXV2S51zR8rMUIcaRDrurCgVk
5t57rW81r1mEItUjoGHTadGEIonbrlBxhKuU8Agse9Oh9ebp1NbOdKTp5h/VpGm3eTIX2xUwfltp
zbzTk2I6wQ7rAWgX1vtg9K/z1LkXw88bvJmqTlt702G/zjYCA/LGyxf5FnkMXYK4YcPnyNlWDBOj
l/IPS6iNUzcgLiMkUx7Jev5KQUyvXBVblaCzRZm0aYa527a2SsASEiuHWFd18clfPad4vK8FJtRq
daNKzX6pV39qT7N/O8GvUtXcvVcV45NKy5JtwcjP91DFNgugpDItgbTO9SqaxZQU445GM2KSM1I3
Qd+WJCrRL3CVaewsr+Z7m3kERije8EoMnc6p7d8yth33yuSmm3Pv40p9GM1WHqOp+wZA7Wy7+W+w
kuwfP7axbR/CDB0fgg7JsKSVsv77H6ZJaebaYybz+mBP67B7bIeQQec1dVom2Yb7m7Y5O8+fXg1I
jQ5Shv6T7/7irhS2HCt39qpDzKO+AZV0QpeU0PFlQf9hM/2LCffaXvp5dxIkK3MWxDdkCpggP38u
6XnKyiJ80uaQv4mI1XBdjjnyzqHVB3195J/03T9/zV8dPVxLSMZs4BBQ8b95v1zL2KoEgAsaMfPg
JFtcAE+14sGmsj9IbUVz83khy585U/4uhvTXJNv1e8Ty6HL8Q9JtwIH9+fM2eSyXDF/dgeGNtcmY
NFFskF7CcnHO6iw/AFx8l9iHdrmcsLbAM9x0FONBt2r93IjbdTljLmbXRYMgBBEM2dihZZNn6bJ8
+66JSxzJOxY8MF/drnSmB7KkX3Qnwe+t7OvoF1qo6lrsHaduPsUOdgN7pZD/84v8F7eQRevSJO7Q
0B3z+3j0hxvWLFLB4NeuDonZ7+xav9PFclcuTL1+8zrrGPLXO8imecnRiv4qtpyfr6iQhq/4l9yr
AjlKr3CVGCkNgIJFuKK8wk6e3wyxUd4X03yH47+8T2L2UHuJv7UT6/J6VCG+iBrVVGgh+gjU2fhE
jt7V6qZ94rPcO01ahjEql32rTPUxdsx5z7gL3Xk6p+dR7/oHoPMvqluNEGZqnwjMhlfmDvhgqvQb
B3w3qHIYAJ3y673Ssm9Rvbz48bhbhhWk0liHZHYOSVJBwcBDgZpbnXOPSCtzXO5oKqyADn638CEp
OvkcengwfnMh/2KFYWYKrBoZN9PePzmqPa1u4TFWh0Ua348TipUNlbMLEtI6/PMvjRP2n74zDHU2
3xaycIDEP39nnTmnXmHP1cHJpwe7T08o2H+zYH5/kn65L1ZYsG2vfwrz14DYNGkJicSadqjFBD0h
VSZRC8v7utKnizXTRIhOuWkf8MtfZSSSLVnhJ01FH6CzfvbdqWK2OnUQsDLYkOhrgoSIpqCZyxsD
iMniEmxPfE1+KCAdBxkS+mCka3ph4rZFpfnsY/wI4EnERxvbUojXVgaGYVEKirbZYYxAhiBacz8q
moq6mX5zCBMC0J/fTEzJcyeeGWchRJoNjGoO2TPVKq6c9OGhrsxka1vL+TffyV88sXwXIMTw965i
I/PnL4WgtYEeaVkdDFrH8A3LNEwHlPumlvOZydIIUo5bm2L2r6VDhG7UM+tdjPJ2yLiXo7zaam41
7mS0yGBwCbIfE/2jzBprg/Jv1X+714gElhBp0DURJtbdjpWoqTETedn8opvyncgH0KXpo7I4HQrs
KGEHXyVPdKxfXKYG89zeKuReNPIhdly8eR33p42iIOjdiS6fZmebMirEnuyzF9F00x8cvXf1P+Ov
9V9sV3/xkLBnrP9BVEP19ss1osPiFYOc6OH71YYjDoxmyduxwQBHTfybbwRT/J+fE59dmGUNJQPj
nl92x9a2ZosmcHXoTEiwWCzrjR9lJ+S6B0EXGIMCtyQZRURJmixTWcYJMC5u3JwD4FhHLuEgosEw
NLVb4S4lvj40S9Xsf+5z44LH6rYQZQ9dl9M+VhkLGlL/DsjoQRXzmXEimzG3WWzlb5FcT6mgSJh6
3CB/2GQKyA3H1e00ZP6OBN/r9/JysRVqL4Reoejyk6vhEcsaOe1AcJAksQzJUZGp8r0IiipVQxbK
61M1yqd0oJD083gMmShLvEHyqRtitAS2YJAyPcE/umu19GRZnNYMD4VXlTOJ4h+0kv8H9yw3ZDNO
O8MG/rE+Rr1yrhhbn9x4LSAYpfI8NVpYtJyW9Ci7US0gba/hb3ea85EMIR4xGHoX4aj3bhg2cuQC
Z0V6Q55sGRIwxZZR2B+zZHqQdBlDqybjCaKdNmWnpcRQiSae8mcoThTF+5IeU0AGIDcmT4cr4T4a
zisgzeqUG8516qeNZXYzUg65VwSg7fFU1CjYnGsx2B/NLv3dfvzdp/zLeshZBxUEtmHuqF9j3gtI
mi1KmfLQe/N71U8Pvc6+t5JCsTdkm/X89b3UrgdBYorgpPf9ma+SYcckRRJMxI+1pUW4V0XvPxcQ
jDrLg3Edt6EJn3Yr1DgfihXtQgAR5qrYTrctsUzvrVaIm6ZjqrbE7IvDkohLxXsPF8+6mhprTDbM
L5PFcUvvLAhOegpANh7WiRAn65jCkP0wwdiDMYJjtpeNTwN876Azh4cOsnEocOdijXiwnRFteoFc
Pe1ya9PK5Vwm8imLGOuTw72suMN3t8cj1jXDg0d1cMhT9zqxiVBkjk9YV+/W0/zg/cf++u8J+m86
bKRwG5zZ/usO2/HLW/ITgPPvP/Ef0vAVFWJzx6IAhz2JEPwfrTWQIgjAGaLDev+5tQaZE5UwJYXL
PNBGo/Jjaw2Wp3ARhq+KIPTk/8r8nPyTn5doICYAMnhbDOURHwFp/nnXpDnegiaL3CtxO9oxZlVr
zxXRbYSCQqMmU49RXZlbGJF14RaPS9o44rNhel8TWjOPjMaYthq19URgg/rAkS89IxlQLJamD425
qVyfwdrSi3qj4QccHkg9o5+dxFK2z3rVMh9m8rLSMHLBqBV3Z5ZdPTMR2GkR2e1IVqyOZTQjH8rG
NiwZYG2qsrA3BoqpHfRulOWZGO/zBtpwkOkyuhRW01yYAg57JhHtyaTT9gX09qtdDrj+RK9/Kpj3
QRFJm9euzNcmVOmSpdi/0aZG3EKCLaW2Z3bJeZkTddCb2t7xRWnXCgE36YzetEvQFXRR2P0B//Ca
0SinndPzCAYm2LRbLUnMD2SYXGyM0xsjVWD20kR/mPvVLTu2zNgG/UPhpOJZOWpG5I4koTHFB6V8
zl/6HEbWVN6jGG8P9tiZ164s0UpjVA/1DIZpOdXy6LhJeiO04k0MLfZbgty3DmGd57ak6VbU2sQ2
6UXHOXKsXV4ZxdcSVv12yXzj6yr9bBHvdPVBmOnXcTS7LV0k9dExfAmGMM1ivEQ+qPuy8F9Nc8y3
Dj0Yrk39gf7Dh1bjpau2IWohkdOnaACxhVS13tp5SoRG45Xw7WSF5RRqlmNAUhLlo7co2w2Il2uO
6x353E69uyOmj1kPdIL8gMu9RcbmeQPvfvI2lYY3a68j1mYqSwLjGLi5ET/YuZHfzXO/3EYy0cNk
sdtLYpkA62GvObyKVYNP8Oy9nRUITkvNSh8hoxUXp2zmS4Kx7obzNm2oJJJ3smu7XdX36n3w7aIK
mK/TIMy15psgwxvQlrSNfell8oJ9Lz0op+ovQ+SDe1CujL8kpGKGBQEJh8QA2xDMY+OdDTTidZAO
ng68fNYDtxOMg9BJMAxvXebmTOnHF0vNzHUJEDMJ3s1bfEQMFjdmnEw72NyE9WolKoe6NMV5Kkus
3kPDSSrE7dfthITb3PKmvNZtTkwQ++cYz1QZTPC8vtVwHba+XwgQWrlLj1H74iIZQIeWZDDOopiM
xU5DHqMWTgYWDO6dl+niA7CCnDa2d24igBhkJiSY1x398wSibGfi637P22hBZllOTGcnqkkkXw5D
1UF+FLVt4beIUKt4frQbYb/FYZXL+VzT3hpCHwbJyXdz2XC+1ZLtTPr8HXyberu0uLZcV1WbQVmE
ajPHeihI4dz7hRxfCPGtiQmvkhmeI3IyT8TpWWtIg3QYBZaEF/GRyEnxCdUj6SXk1Ec3rJvmrbFM
Gda7aN6mTKueJ9UqmtStsUscHX0EWE067nZ0k/hVd+e67caI/O4JL4X7IKzx0FXWcitxk4W18k4O
VbGEOmKqYxqVGD+lW99lpaltDYmcKPAbf35kJt7clP2EpcIEhZ7qRotTBmP3KDt5ZJaWRMeK4uVR
cZIJBXZSSzX6DZ7ErV7V8j62224VfGRIJnymhiNfNwiIJCTyxmJRaMWGDrt+XFrjiyEd99rQkzwS
D2Mey350g9Toy5ARJ3IbvuR9x/x0E6XNEwChmUafaQ2PGHDnr+hFgKpq3nyYM8yWlOcIMpBKc6Sz
TLq2qZPvPeq6TRqxkOvmMpzTZFTPVaHbu7apYkSVk3ujEwYH9IOFSMSJ3NDp9z9ZtZ4c5kbSjVKF
AIQyzBpeesf9xCa4HGwhtK9G1jKnkIkVzjQFv9HfrSH7p/VD32IrauwyQCWov8VLGW9boyg2JmT4
vT/1Gtpj5K6fEOYOl64sHnqIGadEuFVodV1zJpt1uFsqHKJS+cudbqTitkcAsAqVo2Vrx263L20O
YbgX/Q05NNNm9BL7a7y6/qWn3kcoC2HOmlkEUS6TsCPn8pJoeOTrxpEfGgUZ0Taa5cH1pQBdUbuf
Rj/h2bDchgx3n3ThNFc3VTJqLFgx0axOar/mBbW470HPM6Kq2i96bbzJMrZhcCzPWEuj0JSzeXAo
AUqmRZHzmKaG2jT6AlhWFA+Lbhw5PaCs7SzD3eb6zBdcmY7YeOl0L2nJMdh2SvpoZR/MbpXcZUU/
V4HWxvJFj932JKzWO8WgdH1W0EgcWDcZ4gz6pScw5QEdwt0Yp/T9CwLQkcjkocO995Shg16T1kFS
uQh/hQGSc4mTI02ch3wW3Gqyq4EbWlEc2lXsH1LljrtV2rTtrbEMdT+6kFaY72u3H9GyZj7KJbJy
ZUNuLw9UshtLFMXxAPzWVEVLdHxUoljtWL5lJN+SVG/2zFrc8zL13jvzueJz1zfa1em7+94qncfF
B9w921AMBYWPlBZqtEFb9v7ojdvW8aZn1CjjyXHLt2zJhmOSecj/87TeT5iUD+NScGyGct+fUjy+
QH9i+4EcrfqO0UmOEm5yJmrSe3KBzU+kOMsLKaVYHcB+TB8YbWirCsC5lE2anWCH7ch/a1GwkqPm
2i9Kk3agIwPbpkiRAg+e4pPw42bPzL29bfyBJlXfWDu9jb5SN7IExkmyh32AHxdX+qGvi+WS2LY8
NySafZxETzJkTze7WQjhBeq+fHPa4ikpqwq4buY95nTpdoORDyHvjxTUzLpBVlNtm8R4jXospZAv
SVFvaoTjOFiUqy7IROznos2B5xA2vrU1+oVpB5A0VXn02o2zQlqTdq84WLE3i5FJIXX60ZPZuCvc
/lUarCtCL40dSHWyC3AUF2Pypo0OTd/ZQuvoZ8tJCCDneVyc1XD2agJnAsxgCEuKOg4TXydcVveK
54zmyyOHqvxctT5bvWMgKU5l7me3dT0Ye+HFzZXw5V3pWs3ex5BzQxlbbSrlaPsks0tGPGZ88dAy
bzszGw8xjmIoDjJz74AdqGNiFyA5/JGUgixD1WnLV/SiWUhkvdPspTSW2wZCUJg7nXGql67aOb5U
b6Mf+QVjFcLTo7x3nSAnPaIKXKZPaBwX9V4xNHp1mf3QIO7fylhEG97It3Is212Gh53UrkrrSMDS
/bDMcuCvS0dwDRFmZRYYNlPdRpmwenLAonKCKYevIP5CoLRJ8Oki2dJcJmSUxaB98uyWc284pHqx
k6SF7nRGD9tFRqRtsA7AwOC0iehQP0SWpn/zPd9h/FNMwchYcwOiPt4aa2wnRw8UaEV+73gL8ORe
n8ECRP2KhTKJ3OSrfiX6KD6gi4/oK45ND/21x+HUj30Iz6anMi3gkyDW8z62ib6CnEfPCdJFv/ca
NiRElXF2NeRgvKvGK24XpVgQJrOADJSbu6haisp49FWE6IZUbj+p39OxnCBjlRU9nSdPJXlunyLH
T/PzoHxRP8l54qqR/KfQuwSi4qRM+8w1FgusFHPJsCJHdOOINCdAg5i4jTZE2RBM0MC+Ni4yfSl4
h5wRnI/8TP1KVl/EwHRqjkAmVBcYk682eu+np3Hy25u24W/XvVt/snjyrHzudryidpMLzO0j+IB9
6jlNzXRQVThRdOOmTpV/BKW88ASDert6o/u0QIgOWohIX+yioTOP1Ko5R46QWygx3UO3so4zt+wg
DzXlvS6TZEOo+wygI5HjwS4Gf10N5g2nPnNT2xxhTNmvrg0at25XIDouHPOsVz0RyTpD8tQhzAZY
EEJFd2aA4Gm8np439bNKJ/sDPG2Y2H3aAC/pDc0MWh2JhM6VoyeExTcthvmTdKLbOPO5rHohEGRJ
EW+mLE6jcBjpns1NTFNsAHjeIdOEw+X4NDKjuMGHxi4MIA3uDenJ2E+CvqHBpMose4r9ghRMjp7U
TP10naslfiydpd8BoW9vopJ4B00MVF+OWSZXBr2yo/mnsPeMDekiWd8+RlGpD0Q98VdH5KVH7F3V
wxCLDt2a0b50SYevtPHbj1Udv0TYUy42GGzS2iqIy5a5+p4rAS1gZHzvibJ5nBLVV5soairvZlSJ
fV8l7Zu3dIB/mkWhZ9USnYwuqbPtp0tsoxAgGPg2L+biQ6aDOPIzGe0RqDO6ndEc7imFUFd3o/wy
aRheGqK6z30ZNxveUbXLOsACGybpC6SXwYH30hJyP7S4pjZR4sjPC6c+TvwaOOeuVvNd663xKpUo
0ocuJhReb9fx05SB1e59zdia3iKOUNbSY7Is2cVJpvRYWnDTCa2mgFUuN5OufS4QDjwj0oycwDVc
PhzAoHqrM4b5kLNUmNz5El1l5i232lxDoBmbaD+YU/FA1B7g3YX7CjPaEBitHp8Qc4Np4eSLkxFR
TpVFBhnvxoqFqtaDrOF0F8ficJ1WSBlYwWDZza1EfdCnWdl+rGmUlrdGnvUW1GeXYqwF168H0FUS
PxwTFxRKQEtk+aLB8ZF3hqDH5SZgmtJq0uYPQ6Ua9bRIDSgYMR8UvMPdqPfohrbj6JleQ7u1U/LM
Jel8f1fHbUKvszdqunT/o7SnPrFBTV1JA0RT7LVPRVGqlx/aP3/RZDfWkd0PrcrvaFbEfA7YEOz+
DCB/7qk0rZJZYRnyyjTO2WiCTp9hkk2qSkIHwazFrygs9lNmnqzc2Wl2hxPA2PpedNOMuE5rIhsm
bS+WbANzef/P39wvU5I/3tuKs7XdNeLx19FVaUwtMlFTXpumu3oNZ8XoANX1X38RaJOM42B96N6v
F8AhboWid5LX1GQgwn9drdhVXr37/jL/bkn+riWJjII+3X/dkjyj8xvf8/lHwR8avfWH/tPTgwMH
cZ7w4FiY3CV/l/v54m/IMwAKI9fgeGCs393fBX+WQNXHakZrEjq3uUb//INZ6v4Ns79YacS24X43
/Pyf//XTVKr/5X//t2os7+q0Gvr//d+NP81XuT+RITrftQa08H5pShLIknT+EsWnyYhQgtNC9e4l
geg7S1bEILZ4TCb9c6ZJdWxazsgBkBYBU2kaDp1XTnuLDWGvc0zSwx8u41882o75J/GFySWhQ0Br
Fv6lbv4yrlfo9p3cRKbrwdysb4XI9Vt/gXET0BxErm+swv3vEv4U2c0QWwIQxsQp7rvU368q474H
+ooDoPluB1hWZ8CcrCYBPPXGpzJJBrwDZIwsu2VyNX9TfLcXlOyzeA1sd9D8A5SrZWP/YUUw/jAm
1N9dCslqWIAnsZoXhFO0D/53TwOZGFYZaDlWB4igBtyfOduSRvzU/mGJENK37siUH59F3RQ4+VpY
97iCi5jeRdZ+LrGMgpGyAPJMNnt8CPQA+hthg8rYTZGZFCeq4SLf0ULCOJlBy7sH6wPPJpYEEEYv
ADe1fZcu3amNM2M/jlb/nupJdytKR23crD+zg5waKsUnr0oVqz50K68fB46lyXRSGgD71FvajgNc
5l7XweKlipOdBkYEvdNo1A+aLT7pVkY0R0pfYLPkRfIRx3TjBfroyBstrrV7Mp+Ewog6E8mWTuoS
e8ujPsbFbTePeFIWUXEukmicd36u2VSbHNFFkxCcQ5d+CUcLT9aDjmTsYaKqC8vIL++cafFoG1id
kd+Qp9Jbz1nc0SmFW3G7LO3WniMTjWIhn2ZdV/jMreqo3MbZs/NUu8Ybkjw0OncMe6YHq0HaOCgr
arZs7lpgLTp1MR3oo70MMsRl495z1dszrbRulwE9OcVMek+CqPJTYuhFvIkqvfgIiKB/qr06+9ZK
A9BSPmrNI5l1y9WqTHWxiKn5gmrT3dnR0G7BINAAYgIbFojitiaRgfRpk8neLa3kiNeQ7vyWc9tj
NetUOOCHCZZ+lYd6rPHsMdPZkT3OGjsVe7slF4QqHP2BpG21VIMFwaHsdsgLcD51mKI2BfQ88lBx
7DFDw3P30eGXrC0jLYh8MW45IBtvaDgTKibSmVdk400LQ3TjK9Ud7MaeAAUzLf7UmzNgl8hLcONN
btZtamnNuO0Gj2CLqTYhj3lO32OkaEuPMBzRFoSQYJ3dEMcTrwKHSHtyFKNEWMHFcBSqM86icWoH
JKNeHCeOg2t6YZFc4tytziqh82qhMyXAcCJtop/okc6mQ3yHH9nvJVUlh/BCdpxQmuoiCqoFDpNt
fsOMMsLdLuj2+Ay0AyRcrR3EhR1N+8nFQM0EE3ivV+mps/fy2j3mQ/csErl89qZFkd7R20cBQXSl
iwvihg3aZqyE8hMUNb8LQK3Qai7jpcJkwvBQhDEdi5kSpvNeq8gT48ZpO9rINRXkdLXKhjhOY0Hx
Tx/VoxKdEM5e5tobzEDM03SsY7cmW51FhNYSNfCtU9dux2g0Nm/7wpb3bgdpjtM16NpgrvriFsIJ
hbRJVFsgQdRpWMeMZsLbsbhXl+WAUSZn2WCMCjI1h6oF5mUN9VaBPLyBxNBeNEiBpLVbrX6LQrZ+
IohGKzbGmNrk3/LvXe5RqnuSW0/T4tAAMJPkLjVl/kw6aPXkA70B/ozbrGwkA4umZvF1+jx/z2Is
LEFqM3THANe5d306F9pHcMiLDDF1igeTFJB06+n05SjpOoRntl6Kr91itaeZUNNPtM+KcJoRYENo
Ba4CTHDRXI3iY6yTg25mJGAObWKfEwGH2ZNAlB2rXrIAdWNybzim+aGeyvTBm8m/PPRdH99xgGqA
l81Djk4Kd/xrjbsfEwgwQWffrdi3yB3ztwTFDVw6Q003Az0pSk6av0mApwjfaD4PCZykQcNxOfW8
HD3Q6Rvru3gQ+GJ3rUefxtUELxELHUccazMKdys7drmptq102i1rgzpmXh59nPLJ4A9uOtZ5HvIc
vGZApHqFm2WF+9LrMSvicFrvYsQOHnFvNhOAbb1Bk5G03Og4De14HmCKfP/a4EIk51LvNOKTLD7k
ZHjbPnHfM0snnNK3kfq1ynpJjaE5Zo3n3QnsRbxq+W62veBGdHLrFtviBWsOS45TXOLZj94Vukrh
wVCjPwui0yg1JDpMv5rGzq6zw3DPrrWGH1iUeQueg+9Upr680nTUGfWP5qZMZjMYO/4gHkB7RZna
3ne0hc+209oFPIqk+mQ7xK1MVtGfmXF6m66s1X49l3wuNHKpuUsdC8OAl7J0ZHjNtoQaJ5eeXjXZ
4b7VnS2/VX3gWIkH+LZfPHs7ztpsb4B7CGs3d5CJN2rBj+Bmw1BtW7fNP9uDF5NoJNaQ8xgUT0Tz
XAOzMBRopeE5eZJQIL8gBzVPJy2klO0+MSLNXzjC8XXRe7Oz6VaDG/Aw6+5jriJnn2UljTkLJjlp
vnA1bvoUZR+uaMO8RfVkHzli1a/oiYfdMGpk+g463xf92rnmYcmqV8tpS35nOn0xjSpf2a4Em3pJ
V974bW9cepYznqJ+XsIYk+cUcO4yG6QPlPuEXJn5myG8T71mwBCeDcsOIWs3pwxrsBfw1Gk2BamK
khBeJjhSVHzlA3O94Uo8/HxvuwZyqmIi58jtDXoSXWFq2KL7h1hINmuqsBtGRMlG1Txil9R0DWeD
t7pf2ev4yxgT2VSgKz45ymbvXWaq/ewjYZuoaTVx8uyeRj8SXwagZYZwfTaWwQ462S1Hci+8GjzX
6F4wki920KTFyNRMW7yWfKZsurTG4tDtYR3Jwq6iKRtyPOk+mBmhjvd45Ep7P7Lp3/PUIirTuQei
rUDecZqyjp3AZrDVHhiq2WqjZJTQYfFszl91YfmPSpGfTmIRc00kxe7Z73IW2kSs3c/aLbIbFLW5
Clnay2tW+eqlA9j2YFjSe21hfdJ1j+kb5gy03m0jwukLBqbat31HJ46MCXzEibGwZbS4Fvdp2Rh3
sJ6S8gRBRtzGo8cEtNLtNCz0WD82flboYbX6NuntQyFWf/g53T/cnf8u6/6fKIQrLu2HeuRPrIab
t7T6+lNN98dP/L2mc4lmhUpou4CtXWImBWXVf5q4KFlWayWaE+MnF5f3Nxv9OqQn9IA+BEu0LnQn
v+fVWH9DHkK4pKeTUUTl5/0rUpNfGg+YaCEboGlZSXgQG1bX2o8OgBnsgcU0cAHvywK3deYbWvs/
XI2/qs5+7rvwEjjRYFWhcOQtU4r+/BIgiwoghES8AQQN8sUPaCGhKOeS/qOU/v94lfWD/qAM7yKh
sGDxKl712muvtfo6OL8rM3/zQX5pIHlpTQ73xEuMy72n38M7bJfP//xTIFxYf8sPbSq0/Bz1bFZg
kzsDgeYvl6vHMpfFE0x1fM7dOyYxXQIuA3LnSV7aifLigaQ/gu2KMTpZvT7uVG+prZspYz+rSe7T
putezGSxDPqjPabewbs3HcZmG86ETMsAWu/qiAQyAtJRNsJze2RrGJNgjWp7mnMf+WnmZWe0r17o
181r6YNo9v1+W9TGdBghEXBiT/RAo77Z5JqX3KC1mIO8HesANEB9drsxOyZ64Z11ivBPUAsq4iGc
OSHaUXPPHPIpMHSt3yaaM52HuBxVkKuhwPOXj5dRlMszsCPCk5qEprbXvrtgaE5RCsTb19pp03tL
ubfN/mJjOXzGlmPfy2g09troFdsavdDRLleK/mjYOwbKbAuqMW58PS+3TNQU2ik1PVjewC8h4uTi
4Z3Y1ouPLXyae+MmikBf1hibw7gek/som+S7GMr5flosJi1upLzQI5twr6XLV1m50cekGTskwuA8
n13pOtZG4nXuOoXU3gEG8k1b/UYhqOXhBWEPCg7lDvb9RL3H7IQL7NgMKmbHxNM1lCgVZ8fltBwN
l8KNLBTS6wwvcirchLy/nB4CzKmxyLRrFttfh57NWs7D+CVb1LO9mF9FJZxPynSYAI9a+nHIFeOj
ueWSdElr7Ctpf12GuoNqANn2kLUUwFnR8CU40TK8jDq/rwRPEmbKy0+lcPqXVJu9kLmCdy7pTdw0
pYy2FiO5/chGfQ+YOSOq1Zo2oms6ZmC+vqfKw7fnEE0QCkY5W1+RIAXWlFQ/h1C3A30NXsBcMGW2
2bCXpZ9jfM+mR8B84yNOTv4yQwluDPKh74uYYw99fnJyLd+mKqzH7YR17dYXXE70OqSQlF1jbkzW
zusg0Z8cM9MtwZ3RyQ9UmxpROHaR8UCVGN/Pcao/ZhX0a7jDqXML7C6DmEA4FULf6HPkOdQoytSi
qylFHYU58qdxLQHQhkeRfQs0jRCceHZDxDr2aW669tJq8KaMcpmOLqDxu0iztD0nVuvOg7x+kbbD
9KNd7gmv6DmXOZN+GJPWNY9thwV7HFWhUD4n0edBEbWDFL0eAksbtT1+QP+bneX+Ny0m0brXennu
PEN8ToQOKGNsbSMAwKNvtX4QQVSL9XpEeMI3xqK+FG3PlcQ+Tg5x3OgHozdm0iOFeSni2H7SVb5s
o9kHjAkJ39jjeAGwQL380TejiQrVSe71stUPU4rdbmOPiqELAgcrKHF4vRt5P5xAb5fX0VLyrUNs
dlONsbilhrWeCjEgXaLO17aqJbRGmiSlYPYixLXp/Lss7aq3mRHLfTfP6k5lyXBVqE0uhvLmm74V
zjmHT703Wgdi5zy4jw3V1Qa483JopQYDz9Eh1QatsS5ehRnh1190GNWLHuXEALius0mJK6EVJvVv
duoOZZDAOnhsiQT+4ixufzAmFiEkXf2eWwOLJ4FNu2Zu+v1QQ+nY9E3ab9hVqBF0uz0X0qWUS+o2
eVrMkmM06gF+pxMlLjxojx6CVy0n3m38ZMLxOs1EGJxpE64+jShtw8ytmCQ5ZSaOPieGHUdpdwPx
G+4sSszdQMAN6cNrSy7JgcBVLpO80Ae6uuOUQLDp3HVHrcOCFCStP+84mWqYRcaI3hAzwXACWkaH
i+k30EH08FXRtZ9lOwwsY1N+D8bcZySPiHFgFXhlTrQgHPC8w0CV/NXTiZI2Y985k5pa7WVNShEZ
llnzRiyV8ZnODTC6QqTRtx5V9P9l7zyW5FayLftFaAPgDjUNHZFaMzmBJckkNODQ4uvfQtbrNjIy
LMNY4x5UmdUtXiIAOFycs/faz2M99DfUpLHwzX/czG3rgUoQDfUhABc7WU5/gyVtuKndETW/m0DC
ZAwTVzwCN5BGQLv745IRHXI48zXplhB7PNId00b/kSRN/YJetV51GMyqhQQntf5gdOaKTb1ZAwWU
+eC/xjIsnrsoy7YfJFJSPvx1NBk6ZV89W/alDgR1aPEMFO0bhfJm7zrQn6gO0JTGXKLvOGOSJz9W
3bXX6Dy+D+BkZXgRdgeO9oZGK3MxGsWwKzSPg6mrDFzpJllvyEi67EBHFeAcAgqitOScrwv0lR+s
kx+3o+ltPxiUsb41dTeRelvz6tRMgbSUCwmvnwmXk2q5bJSQOjxMcIKMqiVpe2ZDqsju+4U28Opd
ATWucIAttjgmf3mEYR6SNLYfMsRQF76B7Q4oVr2iJMc5F/muu2U3Wu2F0pLn3qP+l0OofZgJf2tr
JsO6nG23AeLeJXTcaVd71Iy02Blue5t2IXAib1l4+OFDH+m6qEb5RrZJus4VA5yDJq5uRvQSw0+z
JqghfydZoN2btV4/1gnRNAyk4NYOtQAXT+sRxZJB+8Wbi45F5VvCqu1vDRtSHM9IfFC+EKG0rFFl
wLvRhltAeoASNb1770g0fcoc5VM7JAJwNUcv/+c9Jc3g/x51fuwgRb/RpTKurSgl99ZPmGRQBhzQ
BbZrzRqi17yt3Tuv6IaNRtX5RbSjfOkqTb5gzxivWansTViG2mpEPQRuSoY7x/eLqynQqvsCLc/a
rPJsrSViuP546g2RQquidt0bM9E3ep4XLHx1fIFIysAiCcsvbylhFQzEzWAVNLbLMF/nHmKnbGzE
WpUZOqNKl3zEjjceWnNMb3x3pgBRAkmAeEPVnVyixrEeYTHgvHExudFwDWvBX2epEywNSb1rAYU0
uSG6Ntvb42B/83zKlg18QmvhRiyGnI55/VM5XSU1IRoG1RvqjyATlvqYhEyBhnEfatGPKhkh4obl
uDcRmd441TTR0bdalLO1wkPFKd5CJdYTOdICLHCMxLtMPeTYbeLENwIu2KYVZnKQbWZdxD1gUsPp
tbVfqYHAh5ql2wnpEDlloZEHP2VOsjIRahOoaITemrWp23sVRb+FL2t11TeoUJYgSYtH8F/5pmXC
YQ+UO7QjpNnA/yeBpmrJOQ7CdLoaSZw5lL7db4RpoEFBOKU91h/wc+py7Jgllt+0Y9rQg5ltSnOa
lKY6wp3idgg9KDrAajXy9FlvGU6ZmthWe5HxQw8kSGGS3lay74FwYvptF0NUkIMtifUOaz7MiBIi
0tt+uqsSxznYvRzXLtZudKVoWCihdNiIMs+mRtB0BTNdTorInW4PfPOaSIEaQAMbHiWqQFgIFPcv
20aLlz5/9DYW1HUWZFT5O1Kb5DbSxbSnQIPAl/7zfEc3Toj/ENVFeA17FgBqG2UP5gC6onDjfD2p
UNs2VoEEX1ij+X3Eo4WoLy8fRDdrAZJIuwj87ral5wUVAY1TH2vvbtk4+J3yb0CojUUKT+iS20hW
qV4wc1pBXW2glffrIgW95vsR0Cr2JRcIGaoWH5TurNkhhgc1IX5sQqLRVFQAprKznxhjftaTdTOY
pFiZQ5/N+7ZyT/2MCKYpeuyLcFpWrhbsmK1Q5MEmMnTEZFDkEFcn7jctFxUdBlFQbicLZ+X2QUBd
EiSD7jbaPrfgzqWO4n6p1Up2VSbSJVflV4OiiZ+HAVRpIubsKEU/WQiASCg0wu9BS/xdMhgpoYIt
4hZkqsWDIhkAtmigl3QazPAijG11m5OV9E0LiNVjVc+onqn2p+oc+8ExKqpFkOaSfduNE8JDLwGW
GrY78lzopSF4kLfSrabbGL3rg0IptO6y1kFfPlQ4qCfbXg8O3gW/Qm9IpmO86cqEI7meRgd6cyMg
0Aa0dzVlF2gvxI5GmuVVq74IBLFobjskyUWd/2B7b7wSCOBeGV7b6MvKRKjdlTHABMAr/a0/jcW+
GQn1I2iGCEMXNpmZIT0mNEYL50wc3iJBfNYPGcoSxlM4jTfSaOK7nODwDeS56tWu2F/RSQvN6xGX
1CstPeeA3iV/8UdnjmLJW/GszyukbYA90EM33A153l6EkSuvwqxuXug+WbuhKftDagXdBcrH5Gcj
YwjfocHLpRDi33aOyn5ltQNk0TbkG7r/gtIzncODgcH2smpClDMaB+zF2OWSs25NjveoNfJJ5E62
TnzLSBYRdd/rQhvfk85xv5mFk68RBLq4rtNpdoYQZtSR8cQeb2IpBO3dLlptIDBxrJjJ4jTexQqq
lSKXk9fLansYOVUQqSmmBRbxVVArIIhR9kisOYinBnsas/yCwo2LRGjkUGyol0rE+NvsFNWTLp2S
lg874y08kuyxSLLisplSc19VPlspyMCjH1DBTpTboo+qew12nzRt7Z18lpaqZmXtjdZ2n8mCyRec
O90tp5geO23kP6VCay5ZFNNbtorx22CI4ikuk/KbatXgbJVGpXcR+fgY6cJZKI+ShC2N1Jr8TiKM
yZc1arnvSWVTLm6rPj50Zvse9C4mZMo7l4Pn5heCne3PXOnA43ynXoGYvJ6Kjv5dLbR02yROuex5
VZewxXtolaVqrqXpBtcxm6FFLNO4xgRhwRUMbH9ZV7F5z/f/q8l1mhGsad4CuRBiKL9BolrU7W2C
JmElgzTEB18LFi7HgFuS+XfIdIsfAhSJJALpuxyHh6kFLbxxbKrKWt4b27icmNmVJpZ8aukDJnXa
+WFYVveWniLK9+0au0mr09HvkLYy4umMFHIbhrZzaSY2gj9kY84+zDzOprEZ/EBlUJOZqRc0EDTa
0cHgPHLUYT0JvOz7rG5bqcB7kQMCYV2hPeNvITttKJsHGclfDsmfpDQ2449g8jGUJHS3eG5jfOV5
U7/F5METK1x3Szse7aPm8VCE77w4XSgfow6LSdxGfLB4Hhd9zp5qDG1vY2nWFgCcecsZ5JkJObkZ
1GQfytKu4eY09lqluf9WeMm0TKve3ZFAH1/PNBfK8DgSFiayth0KipJYtT6/z+khs8PV7rIsa/aN
O2Z3fqTZtw46MzQBtnmNJ0H8NgIkzkVM8lzVRgjQkNff5NYQXmKKxYGmYg9Hwjj5Wvsa40jww6Te
Zky36w5ny2pqBv3O91uQbb1qlwWGXTisIn1omHEX7UyE87xO31Zp+xi0oAsGR7cPIihw2PfVd7JK
nF2MNHvZsxE8MJFqOzR23SVbOQcWURZcw2dL2P8W+e+2IRIIQ6n6IcqYXBTIk8AtUaAlPwo9jvUL
A6f3hdv78YpqSc9gq83H1tSGcYlIzPKuCWBBXFnkJUJPQV6ZtSnzYeJoFlbeNUyY9DHPvHyRWaO3
DaMajh0lrEcwhO9AR1saDGxVqlKQmDv1P8m3yw5WamaYSCwOSWUHohXh3T6LPIPWtbEjYDc+8P1b
35zMfgb8SnqCXwQ7doXpinLHz5rgiRVKj9l1xvpKPPCuHew3hyMI/NhLq9Lv2EPNMa6UibTWNX5K
L+0vZGGJtV3CgUaiUt0E8Pc6T/N/h7awbi1dM+/qwftdDlJ7Dvj0noDgV+HKqgvsX141+CAvDLB2
ODm24ERaBAkY5hAvdwsCvbMzWrXPVVDzQ6IGOADK+ieaik37GbWdW+16Sf2u0yjGRapgTJZbzuPZ
v8nvqLnOV8N9T64CJSl5VHN1cPuxT3Kq3VgEFo1T/ivKYO+lgUpXX1d4PxXcZ+WpKWbOMgEOTH1/
16n12kZYPhjcWOgGjwMAIyLKOuMKnPA5Cs6RifTjrvB8moRgeh5XPKpXoyomzlBwqbzK28skbWZ1
MnQon8G7KIMh2xbosP+1SM79EZBoCOpw6LSOL2pFvmFqRVTvxoSniNaWVbqiZMeZVJ5hi3wSfc2X
wuLpYBvUbfy4fz/KhMl/UkqrdtkIiH2R+mhStZJAvcSkoplS/rhVo0EFMZ3CqzYdhjPXn0fF35V6
ri+g1HtYgenRHI2aMZAq1JOg3rkZCT9suihklP3T1+PlSLX68RIFcVPuHD+h0xb4+yYHg+Wi8cxq
1zSUbp0+ZBcROMK/Tk192k2jiX+u9YZ1UbFJ/vrSp8aPMG3LnJORPGPugv3ZUvEsORiBKaq5SDKu
lbCgWsdzIdjRdNDVImAHNobEkH592VOfvpAo+ebmFJ1hWl9/XlbUHnHVEZd1yhi2WdY92ZDnd4HN
qPVgevwXA1Ywx+gSkrprfCRE/dE4CqoSPKc7crm6sR5Ls9xy+EeD4Tv6mVnGmB/Y8YBBjGlKTuBM
NMdYKg/c+H/epT21/c/6Y2yOfvtraBibWp0aV5SU9a3tTvpb6M/FJFya/8Wghe+OzFgKmGKfPhpH
NFMf6NVOOIG8s5DJXMGnPstPOnGnvMK5faXT+Pxocv3xUCXJDa3MmHo+ZoEuns1o3jjgrInVmfd3
6iuU5DS68EwELcajxl9CmiHyxp4JFWv6yuyL76Rzff96SJ67xtFMGlmNCTqYMWIAsp0wLEo3+w8q
9S+17V/q2lODg/GHLpChaH1ilnle7PaVSfS4Yu96FbS6eTCLnEZZ10ffQo0ZhjRl/SaoaLMgbdD3
ro8c5ev7/PzpQR2AYw7JHLIoA/XvT09aqhVaQUpVYFSETiM4XPZGUl6mWgzUWXn56uvrfX6uXA86
FIp3yySu4GhyKzlWuaMS5S4j4/5C2uMdmkHnzFbi84pL2sKsmaa0awJnO7qIF5AlWSVpuYsaQDC1
wmpaqA5PGr2Mr2/nxJW4CRwG6F8sAd3j78eHGTCaxtEtdkxtsI60+kKMzqOq4uevr3PiNQF5Q43N
u2Lm+qBH/PF14UhNhFc5xW6K9HWVvmlw5uIkXxIIcIZ39VlY7aLi/uNSR2ssNSrbzxDcQNr3KNzn
MlhkvQOOciA0dl12+fQ0WuzHULT71aqUVPf1qvRfyTzUQLKYzTqm+7s1a8posOkogGdySg6WGyvE
yQNsiz6crvyUcyC2aQG1lG4R56oGuGYTNwenI8OnL1oq2GNrw0ml4rjogd2fudGZ93E0N7OC09dD
Rm8ZAkLh3+8OMp8mvLzlmdZh8+JluX6N9+weL0z0lk2tc2hTTDpVSkDWkAQbJxmpmQwQKmxwtxad
WaNUCWC1pww78bKx8YcXGfk4LiRFCkugyMp1nfTUGyPhLPwqJnKY8BcET53pHLRYg00jCwlHZ+pX
TeOaS64Tw73XnMtEomWIsdMS3YqoygO+PTnBsJLcocfTMlGGYXPUfzhotc4sWifGmumhQ0DBYrls
+edNwh9jzYfyxO5j5LnEWn3ZGZ7Y89YHUskrVK+DL/rd14P784YHP7sDKQyzA5rf4w1PWZBggxkZ
BIbbIIaNCpLw0ExdYjBttr6LyTyk9PqIqPkcGevE58tuTp9NFGhWPp05IC11Wtja+Y4y1/its3sD
mLgyHoERxu//fJMIPJiNqHXwn+OtI31Rzptjm++AwdEVwVABAkS1RHDHebW3ySJ0lzUN9nHRmxTt
v774iftkXyWwG1mzo+TYx4Hrt6XslEOLxEe+Lfv8MRgCpB7xWJ1ZTz5fiQQYvicHhREUuGPHETWg
OiDbKd2ZrvsyAtBdmeQo8hUJ8c/DlO0GgimEUZw+9GO2qJqhA0HXpugK2n6F82OHSPKm7y17Q+Hp
178+QKkLbsycbTXIOY5WFFjrKpdpyW1ZmdhpaswLeoj0dOpUJPWZZ/j5A+RibG3YGlg0tI+XrxJt
SGi3GXemycdQaC/l5P6KB/EY9PaZPcj8Lf+9P+VSHEttbo053zq6r0yEEa5ohBhCpWtBrdQryGB0
0o7447w7UKY8txs9fUWPrSiESD664+VFKsct5iuWRndIiAooRuNRzHAIPIfky7bm5b+/Ojbe4mPX
wRXnp/3HdGbVnDsaUmZ2Wtse8GDvpExuIls/c5nPGxupY+p1pCClgoc5//9/XIYsechu/NW7TjM1
UB/oedXAivj1zXyeKrmKobPZcE0dVtTRmjVo5pDHsZHsKkFFi0rPMo3b305u38VlQ0Od9E0xFmf4
gebnlZKrMnFAfcPfbh9/aqQoNB7HvoSQGDTQPbFGrHUqIRoWlDbOEprY9TiHF2oFkUFLHDOKtpfu
bJuhDPYpfeRNz7ZoGq3y3muTZBUoxeZg3hbgp7YukMXZT57Z2zvS1qwzv/7ki3G9+fBjzAD9oxeD
JCFM6WykO6rTxLiP5MVqA3XOr1/MqXkPm9xcUsKx92nLmcmSZSQo0h1RLgiHi26nJ8aj6zTndi0n
PlioY+xtmYdszrB/DzMCDsnqAIYHEkARqaH5kBBtfdh8fTenZiCbLYBrgomm2PHpmenmELRagnio
xmrmsEwNFuF5dZ3+6GLEyF9f7tTD45ZmiyreSOLK/r4pt4lszA58omPi/5qfXRXZd1nlv3x9mVMf
z+wXJBuc+g0R3H9fZqiTHDM8H08akQCSjAYtNt8id4eEkiqw3J89YTLQvOz6zFJ1as6bsxnYV1Mp
+3TooXSqh0J2CfR986bJtbcpJpYzflbx9MB0feZqpwY8xx7SIwhrcD8VyVLu0bHJZtmpAOhLRqTc
XW/G2urrh/lBCj9eOniIIH7lTE0+PvB7rTm0FiV3Qqx6/TkK9WKjoTgmn0x0Kb05p3+KDbdYtkXT
3ZRjnlxbqSO2oYumcxoV4chBDJKtBPhCuBB6jLaNz51ujZNP3uGEzZcp8NcevfIKlobVZxmrzSBp
EzTlm9HMJBDh1vvIcV/ageoE2Ww0MXLyJpO+I+3RK76HKDomWzUH1QPJoYpEJhSZ5rjFuI+vH+SJ
b42eNltQxxEUF48XxBTCU0yudbHr8+mXmoxmoyvElH6KfmV8+/paJx6H8aExJtyMAvHxNsY0sD5K
t2Fr7xu/dAoOZGbpb8SB5jvHg8ZJqbw5s8M48dEZJA/a7GhYsT5tsbsqHaHtF9xebH0Lo0Bbmqh2
6GNU00KYY/lUVn25Qo3R7f79XiHhenNFig3i8UwpNQ+5oVsXO85q16UNxwJQxx3V+GARJsHz6BKM
9vUVT71JtmyUAfAme0xlf88vfCt9U0uCUzUdlCkWNVQJuWju+tLLdpnNQfrr652YNrlB9lCChY3N
4vx7/thygIaVYQT4azd05GOnsupXBFCXK4Ei9r+5FPG3wiVhhjr/0YKgHBk1Wc4RzfCK/BYvIuwM
p7EvotYwzkxfp8ao4IOafQhzpf9oS9ohictBCc5k+/axDYt3y4IOUfP+oqC8c9u8+ffVhwlCN0HM
m3Rqjj9AY6DXRoAYwPI5aVh3+vsKOJGiDnDmQicmZkrquiWI0ZHYOOb3+cf7UmCeEVJwBITm9xIM
5HNP5eOZISH4O45m5b+ucTQmgHQksZxJzwj6DeJpIrCEVm3dmy3Mfz/tgTMGOmCPvlKr2o6Dp6Kv
sH9Z9GpbnE0U/1qNLK6ITq8cUMAJw1j37pjuItFUJLvI8M70AuxOI2HQvtLzLcFptKUTd1wig/X3
oUVI/aQPw61lVGh1MXsZ95NH2rOeG3WyKbK6giVZ+h4HqCG4wc/E7rCICLjCLntDAkm4Nap6JDIb
iWYnwuyqg4e1cxPvMSqSeskTTjYZtaJqESIU3CFOzBZFP6m134YWYuGkv4S/RPB2BB7r68d7amyy
ipMyQeeQPsXR2LTLumxGm7GJTPitHJo3WG43kiw6kRVz1GnxX3x27LnZ7FG+pyF0dD0rHPOSEKJ8
h6N1rjld92ay75v8zOb1c1tNUiulscXehDKdd3QZOSQhrBYv3yEiv1Nkb6MZdH+WyRNN6CsEKcvW
Mr8HVX7myCROX5cqLU+Uw/XxhsxTWYlD2KImQvbOt3DQcQlVUrvD6KKnazQznHFKK/PXDcHbqxRm
A83tnIm8hH5mofK34l7bC53MeqOR+dJHGMqAU1v6nXSwvfiHRejmoh+QAibOFKwgG9nUXpxpFRj+
g5nIeulOVrlImljC3J5UsI75PasmVe94Pkic+vB4Dn25wdHFP88maxnWTbx2NMd8JuH03Ks4Nafb
gjHm0YbjhcyP7I85ItJrK8sTwPB68zbSxF6QBL5NjKY7M7JOzUV/XOd4Y9SpjqBqcjt3rjUbCqk3
LCFerL/+XE4tiDZ5m/QV6LeRQvz3zeilqciCqIhnaAtS6qx8wWH8pUgwpgPTOmM6O3kx6pWcWTzc
bceHCLtiMspTvhUttGFsFNO2k4rwLNRHoonOPL5TEwFIaCoYs2Xv0+Y3HUdhx6iodlVc3ZlEPC5h
/b0UafXeRGgWQvvMkzROjYu5580BFgmBc9ynmWqV8nzZp8VDGuLyMo2DO1X93qQWvyINM4TGQJbP
oDxxH+k+8M8AU0MA+OXKDdxkAxd2fHKwBGHP8AM5nXkeJ38eEyJlJOq33vHE2A9+rSUh25y+VO/C
C55Ds3tIBTqSr0fUyes4LidFjr+zZe7vEVVDngoVerwdJ1FFNad5y0etXxVtdWYhPbVtpTiFaIMU
E8ALR9+h6D0cHGgvdw2ekbBG4trnd1Vh4Zc2btKifMxS70yh4tQA/uOSxxvWeJIpGj0924HT2UIz
ePdkirjdPlTFOS6UODV+OZHOWRAOHeHjzx/2lwSt5mRMM+b4vQnV7z4iLa9LoRpSvg2WmtIiWDl6
vo7K2WugGbMys0L053X1i6SoQnadW+9aE8cCrjZ8RmFTEZEKYNzN0xQmS+1uBqd3n12LWXNh54SB
ZFo9QISZS5uF+Vvv4faSr7eCvvs9htSHFEetMcG/R27XL7JRROs2G80Hheiaxd60zoymU0/Bm526
lDgYt8fd+RQUYJ3jT9hNatpPzUTkrC5fLGVdUDN9aSKiVr4evqde8ezMQijjUGw9fuwKrPlYshna
RaWnoYtrK7WZOP2uROBDaa9nTfrXV/zQThxtCFHMwLU3+Vw4Zh6dgANtBK7qptnOziZvCc3QfpCh
AaVRjNZFWKTpszIJNYglyskPu4AbNulz1k7NukHSt9X6HuX61z/qxHNnszFboMnT4ThxdFDy7NHN
GlOku8Qjrz2sRkKEQ7aNY1zUL3FlTNCjwh9fX/NEBopElUDVZ561nU9n32CwJuV3fNH15CNlFSBM
EaSKTe1XNVRTWywYKSgnrXTtAQ4CilwnOC+ksfr6h4gTc9jsC0eOQWYnjTbz7zmMVNbAzpoow7cc
C1ojs68hEul0h7Y6ty54Ms6+iVEjY7GC95lSRCYGnD4qSNjuthe9vhlHX/8WSjbeZjPp39gW50AP
GVI4ppINoj6o3W34PiLGZsru1tKe0+uERrSelje70C6dNcnUzsoNLswiEQ8ECww3fLaY0EY+hJfQ
bb1Dqjuv+gzo/foBnLp/OmB40J25Q39cOKLcBhe5Edx/mgwPIbK0HRDc6IWw83Dz75dCeI3WADc6
y8bRBoSmU1kCu8l2XiHClSrd2c03qOTghWnw8vW1Pt7b8Zc2V38Fp1eWwePjf67ZKSmkEYeDzvLd
BXQmUnunCW49cNhulTupcWEUun/bDGD/TFML7syGTEUpUrVVuV7tP37Q/6fynaHyIctzmXH+H0rg
BL6hGj/F8P7nX/pfgoNjERXizI1hneMkxQEm8v9LcPAg7HGGp7dJR2lO1f0Dy0eHl5HtARiZq12c
zf+X4CCc/8NeguMVxVbpsBr+U1jI8SrizSXyWRtIQYZjwvGoznUM+VmYAD4IDGsis0jml/Rzx6cM
NhFGB+scBmH+TP4c2VzQEY7LisUv/1xRbmj4ABKzx90wsN3ViYNY2nZ/joh5fBrkKgjyZ+2qxdT4
aXFs6NR1pUXQxwiLFX7VUN4RNc/c6Ei11rWeqPGaEpcsY+2+BhP/9McYuP3P7fwpx7K84zbXvKnk
w0UK5Zq84+NjcNuOLtw8p9lBhkmHDWj8aZM6IVZohBKXAxG2hwGVfr3FB5EZpIgJH0Ksitgp1XRZ
HwokSRCDfRcvcx9GCkAUliR36pMNqHj+LO6vjKCHVJu6xaAwB+MkrkdrieR+/E1lIbkXsZusJuxI
u1DigfYdqPFU8MtvuInHrd9l+EdVYIxUPErmtgUF12mnl4PxiCZPXVc9TSdQBzgqBayI3q7Vm5tl
kY7Poxt/hzV31OVp95y2cNnqeMgvfQNkAc4811j2hZlfhr5O+Tsa1asR6PyL/RB5lzVxhWt25P69
1zlZs+pqpRd7HlVOnKFBBgsholKKrUlQVU0JrYZdgT3tcSxGsrEG0uYtnBmUZTxEZrjI8Nc4UXVX
pB0koW42acSN45K9hjJoEkNEISLrV8KPqkPSmuVdnTX+AUnOsLVJItiXyIzWZOB1z7Gedc9lPNkP
vB1zjSLGXIPkT5etPZQ/x6Lne3DY7UR9Pj4hXC1eod/xZkhP0Hf2jNdwevL7RJN7lzakwF1ZhuPv
Hn/ck17xr4x6Vb/YGDQu/SGQezx7xmObTuxSmj6/nNMvL7OMzczKi0vS3GWGe2dhg2dGgpyqda0I
eiZ+xVwXpZncKzvE7WIECPXNovopff5nkCAQXAZwEYKdNtBJzWVbQtbic3a1ZtzaUZvuC5eXOzqq
h/cTp+GqFgi8AUDV6V5hSqVyASffkWTcaYaf3AdI+Da2G5bXEgEULKSgeyeuQF/kGG2pnek6k4ZR
fI+Gsnum3TFdeWXHXyXCcauAKS6MgTv2ek1d+8n8sWuldaMFeoekk3uxZewtGi/Mlh12IsJOwrx7
N5Jo3I6RKW8CyZvwEY8tZK7GFbkvMlsBm+C5JoF6c1LPWkJZimOCRrQox1rl+/e27pc/aT5PV3kf
jk8mC+k2x34IorBMNhAzm196bBuPsOP6Fbmb08bQeLakBODobudHPQ/RFFL1+wgBcjPhcyI6Z+JN
SBsPiTQY/5Cb1GsaOP4hrZPXXqtJrYiq7CZwf+utp3eLSMtsAMl+Zu7D2voObKCc2ZXtc2AyNrFc
JdHWxBW5kpIcI9/p3hvpqGsVWwzKwewIIeZFYahuNiR7qxuVCXnjNb1108L4f8yjWr22lg30vJGM
VsKNN6SDFN8FTpKLGB7Dw+COrsKY7eLYzvviLXBxALM9HDUcGV6y+rg5N+QjqItaux9GlTerIYqn
K6q09YviGH4/wuknB50jxdJoDFzmaZwt7V6Pdk1hOviQ/SHa4pKuflJU0HlNWdI6OIvc8hu5Gd4l
xAAH34gpyuvGxthtvlB8NRL7tSvyvvkZVa18jXBkJcGuE1NOgnkzafkaoV3fXsGY9q1DH4hW3uPJ
xp0rh/HJAAqwLOw2JNnHGpANlpO9YRyShtNQlM8XBSEcm67Nr9vCMxc4A72D1JLbRq+1u0JP7zWr
vZaZyjZ4x6y7qaKWZDmDuK6s4MG3/OsMj9OKeMhgF5hTuM/M5KmmcbkGZtauWzn+IEiVZImu/ZWE
JvjnPPg5tjKE2E0/KDdadUkWQr9OrW5YUiBpfhn4TddBVJOWUPob1MYGbn3C6oyxgoviWAEihiC6
lhOWYc1T3bgkmOhgx+5BS1S5itISvrgiD2OP7gaVsjbIJX4qa5FFCTXJLE1/B2qCK08N0QGqIsel
J/P7MXeitZlp3kUMveOKEn2PY40PFsu3cRFByF+3xFfsJ8rqS9Po9L1OPNMuczAWq0a4a2J+zKUS
pH11+Yw40REqmlqmX5CB4u3awHgQme9tKK7Ul0buiXRt8ux/1qrv7aXFsRTlIrRRAoJTEr2x8job
2+i/5/CDLtua4ADik1o0nJ5BldSz8Qf7ZPaMfv1TFH27DayANY8F3N3gJO0WoYmwM87t8p72rIGl
Nak3qLZCCGoJcHTPHb67VofAUxDbng+ztShNkldcSoWztAd73HpRF/VLOtruyrNc1CWdFOwQBb0g
wrM2srWIG6HOaOqrkUkEGEKizHqh+K6uZFqri34idKYwdXOPZqJekb7EV1WvgwDNUU7BZTE2hnVQ
djU8Tb0AIDezC2hC7fp0JTqtOBiVPb0pspCotmXTo4oViRlG7e2GyfL2WeuPt1EiplXnt+UhAei5
tM0Ut5eddIu0hyNYE0p359SUmAt/Vh0EFU5oXbmbUuvosQARWvSw2lfSE/E3xw6wyetjDxN2xJXp
ddoGlGuBUJboYUNjLQcOtY8iMYgFyslVoAXeM5QdY5tGjHhyC8K92w0Q7npfXhVU/oiO6bX7jPyG
a6OcxgOcUiyucBXhnJR2lb3LoLzGfuBcegO696Xs+4owB3RjiHTC5ErVk7FXdFtKgMN2dZFOvnht
getJqK5kdSzMHjpjOAaJu4yNWH9XOAnTlUSXRJRDrHdEJZUetHqt2rZGar0SWhFFFIKi+FI2AVmh
Irb1K6OWHR04I4dp+YoXUMcxlRD6APcSFYo25MnGCa3uRxEbxbJJ+3lfoMo7LHfpCrE+qWfwOaIL
8LXodnEmxw7DLwv36OerS6+sC4nClsIhVFQrwqAMk3kZR4V1M5pEik1hrn6YytXqZaXGZH43OqGb
bJHiWLAOoasAV1QDkzV9i8lZNb/cyO8VvRKO0Bs9qVlwUP+OvzlHu/QPNf9e0XXgG0jYJji+rvxV
YLVsiEJSoMtQWTcT+Il7rVCK240EQTxgArEY0wlaZmzyQjDTg/oxQKNX6xCxBaZ/Vmdk0cBQPzZf
ZWQaj5jF618KgJe7Mi0yaxYG0bUYKOfwQLah9sMA2rDGel+WgC0Aiq5i8tL2FO7zyxTyw07qdb/K
ip7JuIrJcM0UifSr0KpZ3Enf1u5zkkieI1MEN0HGTiMntvc6mD5+hVd+E/BXo4VflvOkPGXjb6Jc
3UXkOWxPvLI0bpkG819C2ZyCtYBqR8028WAHTESLrOLnzMyJbWho7TNZQ7w7o9TcfKln1bgNMnu8
0LuY+2+7fhXMftCCzdYrOtNsWY/z9hf30KvTDCk4Em6Bwg7Cq2wYf2M0iAhF9Yt1Hkfewoh6iDaj
5RO1UCiRYhrzyjNqh09VpvkMYSCK4bxEX/6TDqwyvaQIAq0h8d4sDz4l3Hk77BA4F5cVRJ55ey9K
d9XxYr7XY4VpvCd9cdU21rkDzXH8wUeRfP4lwkHfDvVvPkf+0UtqC1FkCl3gTkbs/JdYkKwbx27M
ddBAkxklG8LQ48mSj0taaYDsmoQwQANN8Z38SQZmDnS3Ft14kfeq/Na2Ut5AhRqeenbcZyo1n+qU
84ObvVj0/FFnfXIRUr1JnO5/2DuT5bixa12/yok7hwIbG+3gToDsmWxFiRQnCJYkou97PP39dlbp
WI2tirpjRzgcLttkMpHIjbX+VpPdQUsoLBq70n6/1HzRdJESrDtw1/Eo4gYTI3c8YUG4DnhOnTLa
f1/TmrnZIYznb1qaL3jsj4svibJ4ptQfhUD9Z04pwjZseAl+v6KQjQzQLChP7NCc6b0Y9207xBuO
5nW7ADSp8kQmqLRmeXVi9TVF8fVAO0ZzwlJBhGBoVV9ILnXuXTvC7NwTxBZqbdX4TW/9nToLLPWX
nR2dmat0r6QcKfL4xw/fGjQkvQsmqRnzd0A8bp1um8JbdtVCmUidoMz2Yum8jcYyHgjNinaaMF4x
aTyRzSMhmxmXNGuKNgPK/OuxNcxPY02wBp3n2ZWuF/LFQOs5YyWry/GKDAv3GNoi2xBVutJbxRe6
4Cg5RB5ha7qIMY3PBfNqXnhnBsh1R9HmcoV+Zdq0DfrtSp0wBuF1D2PU2u81y1neCjfSMZSWJqVZ
suOMxRHK3DtV+XEYOMDisGJmZ1lmL4ky/k+rqe6QljwqPO5qVp/Ltbkv0W1zpmCz35jkcz0TdU+U
Kwny702Z1Vu6leqbDInNOR0aZlAB5ECm0vgxWjW6ZzD35S+tHDL71OerQ9ZsOEVcpCSJeCR1/by1
IorFg6GWYU5+gyTYmbhEkL3O3PCGSuNjFRLY1jWSqBDHXvPoSGZwsglX9V+EDPThRu8ga4IwQfA5
ootzjSsYzo70AElhqTkx07d6nKqOnJh3HFFmRSy6xUaCxZW7bSb+SqNDMGCd1nE1soh0rtk96USP
BGRMWEFnaVUbFF6NZrdlcXNjs/5jSYds1yZ9sh9Gpis9m7gj156FIi7t4WOf5C9Oy/64zqL+5E65
TGgTo6Pkcu08FWVwWleFQVux9kCugzwKHhz3mRyTfYieswxIAs+PveVWr/OiVa/mIpgNjdwwfL62
2U72bnvHJuqel0YnvGVi6bfzsnsqC3YZgnflUZ85jXq125Wxlwdx0ZNxbK75PPpYAIedoDrzSBIT
W0vpSJ/ZybkvZDt81AX1PEZpVK/U1CV7DHjLVS3YnjcU//AE6CnWIiAYQKlp8pqi5oQoBgKAq9c+
LCFk3J7NKDRNDPWVtfId6fSBTMtZ8D/2+tp8phWJq1LQKEo2GfnSCb2K8OjNqakbUDlC9wkU9NQj
NKYKfWctjiphNZpnpNDuWUzALIQFeudI1O0pWRxa/SIuHJzjsi91ikcrtxw/QoWy3k9LsncVAgRT
Wd8UGfiQk7AmQ0quby7f0nWbuGv9KbOLu3F26j/6oWfd1q3oVpQmcTZTDENt8ktLTQ3O6q+eTQ8Q
y0VA1gYVvN95kRPFieqrOqvzXc+yiZI7HlNWMxM52hYpcR5wdtthTEBG1PKazDoLfDybzb1etnwy
VcoocnkWU09Z4tCOjIXYbpdblaEXXEcSUQGwyrvLneVqjWwa8EbQtcttiEueQSIqSR+cB7rxzAjE
Q3ZLc39BfErJ7YMXLQ9sUqR8IrXyI8FRyYG+gyKg4ts9DyHZzxd4QIs0LgOybCcAcOTSKyBvTUjR
y2oAIRq+3qg2Wa5Xvm5lMC8Rw8ik4jvdCPRKr+fsoamRQPkMwFTH4+pByUpcWjOQMEW2FR9xNNFM
MJMq6MPbG4A4K19BRBVAcKEdA/9luhXUg1ZtCaMGzgC4m7YleZEBTnwiKDMi9Bh49BbgC1IVzgdE
kACv5nmVJkCZ1U/NZ6ICqJnS++VDSfSNHxptftQUuIKjjWONjT48XZAaHM267zJqtEG5Jvymgir2
XbNyxEnBy1/wm8tDcs7AbssqNo+arn3V9VWNy47Gx5cXDEtNh8Dqz1uT3r9dbQINlZUIH3SRl+e6
MrINFhX37PYdNVICDI2KOjA15LvlecJScjuabFpBpPcc7prRfcGzVr3MEcNOqzfeeXI4Z6sp5hLG
VtN+1skRJdYjoxClY33adjbjObUS3lndz02rjmGMS91V3uUgkl7iMPNmLT/OQ3S5SpDTPMYK9WYu
UU8BFrQX4XJLmOvQfRmasHqNRRjdOgNdLqJV9w/hRaQRgUPmNm8nVOjXZbx1PRBS0p6yh4JWjN1q
8pi0kYM9Xp4NogcCHtwovnU48sGdAFFHzTJvnUizeFRMnntuPMaQZsmMx6mljNCj6iqwKyZhk3U4
iO1UPNY2+WTJwAeJBT8/LrlensmZLc8W9ZvHQn0GMePhpw7RIwXza8VwPglOMzMaPy4TY3JNYdhZ
r3LjUStKDlvOsWfS6epPWGjCE/iFHVwgwbEHtHSJeDtFJdWw6cz42XGa1AFrTkZH6MwdUs0MJz3L
TsEXm1wZCQpa5XwpFn2sXoh5B6CewIxlErIq9AzOktCDjQG4TFWnunkux+zscDVAjpartjKjJ7b6
pabstlD7RDeDQrVyvmsBbT7UDlO7RuXFEowUd9wiS0n28cj3KPMkTy17rNnxJPeapocPMxW/L0Y+
F8mxpBXgNNU5IKI6KjFsGduW0uZbknwJ/7UTeiYj8j1l4/F8iIFM+E62oNOYMpZrrBs4jRpn+OqU
4bzv+dP9kgFPBonHElLnVf0HcXGMHE235kcKLFli6iS+JeTzZRwtrtpKT+uRYg2+KmPGNehznW2I
NuNnppLU9Id5IdGKtCCPuWWwkpuJUErhTw3jRFWFTJDLSIngwAe+uPhnMgNI/fKPly/mUqQ8YjQx
tJ8tqmEfah4qx3Lt5zuSaZcd5XzJvpoqvtAJU2XkWBwycI3RLaYqJBarlazXtb2ykU3OQkh09jaY
a2Vv444F9gIUOx3pSaTcPkxqCljmhpWsNtZhD5DAO56OTp6SLeOan9Y2igntYZjtAVS2g+XwYlk1
uKc+7P/SOf6XqvwbqlJi74P+/89U5cev1FmU/fdZ83/9zDemUrwz2fA8W93shNVK9oBvTKV8B64E
2wibZqsqMF7prwYxE34TUR5aOQcNgsmC+L9UpWm8Q8AlMI5AmePkxGr+U2PY7xrEfmIO0ThbKgSe
v5AXMc2fXa+uGIc1gRc7ECZO1DVbgp9GRDB+d03+DXX3i1gL5RnvkVFIUbVsPD/uOuEwNoasopCk
cjSiyJH45tJpWr2UPVQYZnZ5zOn+oZVo7etPv39t9XnV3++ILi9uAZPDF3pIg3/2SnHi5rPMXO8Q
mR4zrdOCpYyz4HUtnf1PMIESFVZ7flcmctOtS/J1RjlIKGFrS+gNoTII+WL3I55+2WjNacggzDry
HLWAVkBO36XloRhF6/XQOeFDQa7c5v/jTWD6JwECbpsb6acrqLdmLYt+9Q4NVS1bbOnrrtBwviTO
tHxoJMxPKDJIAa3gmSZ0Jt/JA8myqkjRl4k339n0Wd3xDHJ9fVyTvacepKQAMyB5PEjRc4nHIhn6
3cJ5BpinHlu/fw+/yEr4HFzHVgJ+8hF+sfqAsULgkpiPUp2psWWq8ecRBEmVb/3+lX7m39UnjoiL
AQv5nMXo9+PtZlG3RE0Hr3RZty5sdW+7zantma2ZuYt/6hvg9bDGuaby4v0qrjREV5aFlvN6EaQp
JwptT0Ru/40a+99cP6zbRKoo3AoW/iehmNdyXNBI7R5aVheqTdK3mlDUQ9a5j7+/fJfAq5++MRat
hRxM6lz45VBII+T1E/fgwViZ4FfFFlPjkOyXhQ9uYXsDwYyZBuibhsxS2wE8VUbYMjNoPJTrVWFZ
DRHiCnW0R2b7WiSsxaMg1zjKGXaqnFEk4d78MEZMJYFcdebCiJxagqXVTjHX0G+4H5NDxxjzRMp3
cvj9m/zTX/TDuwR8gboFP0Jh6XmWEsF9h76FRkgH99rOGJ+koBCs4uEahd1Ra1pcEKDFPkj925y3
2sbK8tbn5k0PeYFnYRR1z5bStje0CxH+1Jdy05Ak/iSMLLmxvMV8cTC1PVmNvW3FZLwXHhZbv51y
EbR2mD8aeubtyLdEsE63Lp2zpbEpI/hZYixEOkYvHGckg/WWRcGMYRH1XlVXPF3iAxUExlZGdnLQ
CLNk802KbWwgYepk5T62oUXIvpYWm1I0MUX1Ufg55sETFF0WHVGUjrd1LibS22jYORduk+9HFrJt
PdIqZ5vE/tmDXeUB/cLVIWur7GMPuQlTxiBWLNqt5dXLl2VZOkiguN9GWS/3VkjaI93M9EKwytgb
zVkJMYql/kh4QvHkRHH2Vou4IvRLJ34z8NqYvXOqdElvcTw/O24JNV4Qp2V5HlPdks7ntfHsWxp4
2eTdpPR8WSTT7UAT2h9lmluvetNttdlLgzjMvmqZ5l5rZU7lY5REW81pT0Vh81fbotmCDh7nUStv
qrAOfbzZU8+eS/Qq/u89zcR00of0ReeYDKXn0tlTYcARhfxkxfbk0xChH6OsKM5miOBAyzM63wQN
RzeYcMKclNOYTZTnS5AWE+IKgv6Pw2rK15YcyzsK+bry2ENcB43TycfM3JVxzR0xMpEPjZSvVdNW
O+hObSPrGUIQeUf7oVw60hcJEOWjmVO/m8kZnJZhF8fy3ggB/TjbxmOPVMVf6DNzKZAwvlCwUWxa
W9T3ZB9eJ3QEBBr70WaM8mEzhJmy4vRD0Or6qTZSTFSRafqpN0cEgUfXrCMvMWUQh7jv9YeQtqMt
q+4TfWuvRlGWmwn8JtBS2/vYI5zbybYVZ2ceplNpsXpXI8GL1CRRgZk2ms+iEvoO0bUcUQNNjEWZ
BmZazVeaG3n7rJvZWzQ3/KTV8cIfM4e7GJ9HEGcqQ5j1c+TmGidnw2OImszItctNCphHlbht7Nuu
066stSKhVavI0p2t5TWdOv1+wM/q+uWCLd+nY66+XRHyKUGSaK6WRZjHuJzzg5AJ8FvF18WmwZny
Da+hEoPcRAry/NiJG3/tKZea9bT83I5m9Exp8/DFdrrlGYpqOhWuOx6zkYrpMaoJvNW1et/0WRjA
WYzHQfD9IjeXTRv/QSR9PXU6cSwhWtYGIy2xNIUeFT69WJSCjHq5I6cgPpJXx55GF0CQLkPoe3JI
9gIP0zmZK9QmekGpfcU/qnKMepOgmzl5NWsNAfrLXrNB1i+AAJ0oy9vYt1N1oy9RvsH7NZJUBebQ
KkTgIiJOIp4cF4oKjhjN1ghYxDtuTxfWgX2YJNNYB/aB1n9avcm8JbxLv1kSnYjcLCRCB1a0Qkui
YDkvJ+1uSdP2c+zM0c6uEgd6qC/PJQLfR01X4qyqjm+BqZhOFCJSKQbLJo6Xv47mEhIlsCtsZ93O
HqieA5pXPF5GJOcm0ZgLNQuQOs8AGcHowTkUAl31bOpNYnVfVkrHD3kKeJa2vMmmZvyy8woZkgfQ
h/+jvpExjL+j0MVlktDxpGpCrVUqyZSIny30ZnxLU9+0sQZpbC8QFuaO6HYl3p5d11wVhe/l3VNE
5AhdJZK/JEOHsh9HshxCjf5Tv5doGoI+S62t9GLr9qJ6Wcsu2de9AfeVkpBEBV94YlYBbAptz2eO
bE+jzf0qEPS8MQOPHxMA/K2soKRSIjByBR4Ze0HPxx6ix7rqW0i+hReIN1rOk3cNHbZb6nusF9Qc
cMHgWf0DUgL+E1kyoNFGs0GjLZ6hKq+6DKGBMzYVijKDTHfmRXllzTqbI4cC9QYSH19j7uq4mY8F
Oy8+gzTeVTKMt1U5PNKKZgRTj0nHyiZr6yT6XRuW3kiPXgTLgrYi3nP5nexzSzRofG67ohm5m63e
7+dyWPyerX3TSqMNz15YWDUn69Ih60DmF9/MKAmL9b/aWqqqk375m4WV9AIX3eZ/Xliv2VZfy9fv
F9a/fuavhRWv+ztdsXzEZDAgsbH+78KKgxnZLTJQybqKTV2tWt8WVu8dMV38T4yFZKiSvvmvhdV8
J220CtBdOnlDLLv/aGFVC/P3+5zOLse8zb8khznOfrXSfje31WuVIflagKXq2hNBrhXoVKYY7Jx5
K1s43xHLw9RHoDE+u8Y1ckYtyOns+9KF5Mj7DvwTAJuu7vZ4bQrETRjEPq9ww1vWHjJDETIt54qF
NH9KsDqfq27Vv6QymiGpB+INfXY0RynnxlHuSWKuPjh97xjHrvHG8TTLpJ2u29out2SyzCUgW07s
+GIj1BCeGYgh5EhftLM+QIAjUHVRq6TlSiz10r6MAw2LBk3RR3OcqYZZMDR9JblyINlTeSI8N2Tq
IFWMZ7xpx8k1pqSJEpLBOWj4oo9jVaS13yblfD822t5IafGsDA/WcCbcge7eImDWVX/VsqZPs9Ux
+gzkPw/LfI49kZAtuopWiA1S1bDfDAxHM+StbPk2i1IRd7joumDVwgw/Dp88V1lfB0G/bGKd4Hi7
O7RKqX010af8mSsCv9B5aUjTr42Lp29NyrGunDaaM6YMVLo0Ac/1vnVr6pCN2ZiuAeoQyuTYDxYh
eEraK60RqF/NOO7lgSwG+n4QgWX1ODhXK8nUrbci9yFnYN4iSBnSmNbgqEXuR3lHJryRmiCyBmwS
8oTtudmRQDvHqXkkWnCmpNI8dN0y3+Voq+YvHpVe6ZuXiu4ND4cxyRujxPIp3jtFKHZ2nzg8lGsn
dJ5rRDImJAcZ12iIKLQph5oL1WZUdC45dWuJST0pYYDZvRBVu9UTqi4I3Z5uO454X0+SlNtyzqrN
UmcYuojuPLlpViF80qk0T4iEVziDSOr5obcHE0ZSy41NogZoZvI+Orlu75gBntoUFpEaioNe6iMx
fTiHjljD2t1KBN1rZdT5Z4OoWkljA9C93zZr7PcuVcV+BKchiQLyBDqCnolXRvkpLZJUHMxyeIlT
k67rtTKtO5XWYFFJUUcYjU39KkrNYlfMlrYfJYUQDi93nRMIx3gh5vsShSOGl4zmQjo1Hb9o3Gnw
CQHOrgwRNZM/Gd24cWmKPo6wYDdJH6YUhva5ebbddD2V4ar7KzrHTTbEr/yN6c4FqN0NeXRjx92Q
bQbTPuuO0z3Hcxa+xG3s4Vxfx32dSnOb0ThyGoRTf0i79Qb9nnWv7uzbUHT6xtEl2E4jrlcEUj44
fk+jEwniLv0srJ+y1t8qsei3lZVFz1GdrFdtY2JZH7P80OU2mHliR5TFjtk+TDpM+03dfaFbudsj
UfPeR6aGmY4N/oxg4uNq6LelTBsCekP7nK2jda6TRiO7vpvYDyFZ/JRZ/zwn0viEyJTU2WFZq4gQ
J10+2PDTROt38k1zXPDgnquxy1ZKa4Y+/4zf1AvaJERqoQ1L4/nZaJvvazlRbGc4Y/XZdJfo0UrN
SPcr6Jg/+oJwudLrOn5HrR1zNzcCSSGRD2eWHyfdrk7ZTIu1m6YpAuF03skycg+zRTTBhIrA9VFt
p7veiugmcoY+uRJePDwyQGZBzvV57LAEcFtXD66xIE+OtcDKQu+gAU0D+AHtn1zafGHrzNz9QidG
fOflbkILZVV+YarwaDRBiE8hEwaL7VKZSP90gWwhfWCCcI+LHOdNxt39nk7vuvDFtBgHb5Ahw8n6
wdWpI1pmK3J8x2mSmzQfOdkHXb7Qi4JbMR40ymOFmW6YOK1Pljt5Gynq9aGaKV0ynXZ6ymI8kJZM
q2sjr4mNG535M7K2cTsasn+LEOkFdMojVszjbj+bhnw2yrW4XQVNsCM6h7uFKPadoFr6zmjb+orE
Af29I9o1CzpQhWZXVV20Jb5df3XxFm5MwiMfoMSqPlimWAZxOmg+3R7RGyV2+qEcS+eTxEGmEZ/X
etuVIyeI+2W0fTiuaVMyUB/diXXWcUf72miYRPlGyp0JgvMharyaDH0rPlVeW981dARs+kYfubJe
vHylN6R/TyJEkwaNESJZJ5m8oexDtTDMje0LhDzHlR64ITCN5ismBbkVc8UybhnV9ZzWrISyac9r
WU33OTU9GNG862YkPcZ3FmrzYKG07DrWBbuP0aQveTdC02ELvnZqd3mvT4IqQQ3F/YOJqvEwuv18
rOYwMRFhmqrnJNFv27HOngqvap4ggdu7ErUw3FqYXA0zyf/x5K4fREvBD+FG6X5px4XmvL6B7qW/
eWPybqsAFlHvj2W+Uv4TOcMH8C59ob+xKzdaYpUB7lMoVT3W75rOQVjjuGF1Kkl57oMimxba4pYi
C5IWKssltoLr2E/P5uxYvjXGNv2exRgHaROuJ5EI+zPBc7oWVGGZ3EV9PAV2qntPy2p1B91cedC7
uIOUIqFLdjYxiGd0P/UjQnVmeM1qketGoUuNuzvN56GhXqKrkaj8iVf+l835u+GYvQZU9T8Pxzdf
x9cvP87Gf/7It9lYMBuDiIL2AhmS4wLy/BeZI5Q27dswbDAMK4Eh57My0aqQiG9GM4gdJligR9Bi
FYFs/5NhmJaCn4ZhG0aDlwF0hmIynJ/jPOPenEcc0vLaCTsH7tm0OCWF1qLzzNFbx0XTAKZWJ1t4
jfAr0YxbfSVyYcJyvB/IAD4DXQzGM2072U3l5G181cw80QOjbmZrM/Dl+ihHc3zus6Ld9BHxgnG9
GHPgje6InJZAYDoa8Zfsh2kRDwMysE/lGI63K73d9HHQ+sJzf6VSnQ68dtolBQmMDmgV63RGxYtD
++De9vgT/TpO5wx3XMUJrS1w0eayOMSOzXRKHbDprnRpZKn+B24SVXy4ZNkXSr+b2ySiv8OfpmK+
pSKOtRLUk/eOF0Gl28xJ5hyrpTUZqcTAoNkxjVO021m1oaQCy12DxmE5RrRo0BdbLDMN4PyBFfVZ
K14hWtYLgDeXpgvPTKOHNc1IS8snHz1v3m+mGBFcEOLe2qdT6xwonC2plYSfiQ7J3EOo0+fESWO2
c19fy8z40Nd176z1ZsLH1TcHSi6TYV+ERiSdvUt5HEHGbaKvNIenRVvqQUZx5A0gQ0G4Cke/djQ7
UQ08JKlLwadkk2tN13zi5lo+P3V1bnbyYUQg4bfsULXvUv8wUpLXjKaniuoSOmaRx7f0sLosHv4A
MUghrKXFach8tGh0c6K8mmjJ7SXTPqOB0587PIXxJmp0lTuNGFmEV0Yb5yHx0t2obhwEA+ucWutO
m6km8LPCRpFw6vthqElthjfvZeuD3o3TWiB2N6ZOPEcsMsb6aU4IBWm/oKXpC6o7s3XNw/vLt/i/
B97fH3h0kf/2wJv+5/Ba1B02qq8/YALK/c1/8dr1//f/aI7+zibIDAaXhDhO0G8EtvHOgj5BxYpb
HNxBHYffjkDrHZG/sJWs/cI0L7T3t7Z04x08OP93dM+XmNR/5LX9icDGSUxbOmiFyqWE8/uZGDU1
e44al9svUwuxXBlVDTv6+N1F+Tf89S/Um3oRGhpgy3mfv+Qv9dWo1Z6HqG/IDKqLnW7dxA5V3BSl
9tvfvxSPhu/Rjcv7MbksDnnnRFD8HNRSFQxfaQRRNo8JFYt5wsZkUKUi1MCbR0l/oMNBQzVvmYje
lupvXv6Xy6kc06QeOEIF5UEN/QiuGPmKWtE2mgNak0cqvp9c+nZ//w7Vr/iRd+MlLNAlDxyJgMqf
eEzYl2XQQ9EcLDE9zpb8yPZJCiUoFThC8/X3LwbD/OvLYeBywaRMGFpPV3DSd3CRpObPRubZHcwJ
tTxsjqjRAGrFKbPC4pSP5gcznBpkhFHT6wz/VUoJInV/rV9kFLhsuopWTMeIBN3cmH+Pw+R4CHmr
0WsCjCwRiSvAG6VvNKJWW4bnt6mHlSkt5B9GOu2jsevfStOFC2173aCn16sDbfGGgqL2Ut7EzcAe
Av2xGfRl/riAlJxZMKeI9EWHtiezUc1VFnEIaFAr7B6tvA8jTDFWjwrOtgC/RrMtcB/10c2Ap8yP
Ci/cVO5A/JZuNTsUHusxc6PrIdVGgtCKN9PJH6rE/Aywcg+yTCsv5RmnWp9fotGceInURlrO78T2
s26yem32WWPRxlcKyqfS6SvbdnN00P0TwqeBSIBumAbU1FRN9s2M2iLwNDs88Uz76GB4PaXwAgHj
da3a/76yF3iPMxD5ZhFperN6TfTY2yaeYDcLdG+MNg5aER8L6oggNA+3qT7H16AwwRCHvo59e7qy
IliDLatPv+DvWSKPWrR0mHdJ5XiPjTO6m5jhKzDcxDnXl0qxshYAOOXctvYHs3S0pzgb21t0k/we
d56NR4JnQYraZDgwRaL/a1uapA0M71e0hLfXFf4y9MoQEcXkcYsUTXrXVEjk0omSwHEZjN2Y5PpH
s4K2XEYQKi1OjOHTAHkiIlryxFmjIuAxiVkgy4Ra2tAuzA2F4x11x4nwjqsGPo6CvL2vV5adou3O
obfIT6SL94/mIAlJ1WJxLWZp087BvYBHM9lBi877EsoyZsUHZkyGaJc6cj6YXeLd63aU7nEatKo6
t7qDmNoY3bBcR3NVN4GHaW5Hq2DzqbItijsTGwJBzBYqZ88crnBPITxdY/sucbpdGGJX8cOe2EJP
RC9o0+MjP/Y0j9HJLEI1Z073GLNIlWUI08ZU25sF1oO+Y6tJYni9cYimey2kB9BQRJzQ6/ywFFQK
WHUHTXdh7HBgVrfFhccbIsBmnz48/V6GzfLaKcov50tzpmhVu+ojCEE5ezGSdI1MuJRctl0WNs6m
ubCI0YVR9DTKBitFM4aKcJwV9ehmPVl0io6MwnC6moE7AkeRlbaiLTtFYBZZQT+nqUe+GQ7Qm4ro
lOh6TqsRq9pF6e5CRYiS7pmyJ8Lk2078KkP55Cn6NFJEKqGx+sEYJSL98EwhSPQ+q3TTFw5XWlKX
0ZvVQEU45OxK4eMmVIRt4wplBEqvta6p71kr803ZrF/gQTvXp9pq8d0wGo+hFgEMafr9DDPcK4qY
torUr7x62q+IAANiqZoPrdCcguNp0ohWgWoejEq+dop+rhQR3c07WDP5aFm1F5Qia8tj6Yzd3aDV
8pVz2z0mitbGHJIHs6K643iAU7XQEdyEFy5cKlq8Em5+5kBaj2L2mIsN61OraHSCHDR/YpsOkHwY
4AvxmSV+Hyv6vRgBKv1IabrzQpQ3XeEe89H4kBWx7huhKIPIbU8mzbObFaR5EyqSnx5pQv+g/Vf4
f2cwzFc64Gv2AYmswewKz7eUZIAjwb5NlIzAs5Gv2EpaIF1KGsmgnJ6reaJDG1M5J4kHRY9OgC8Q
HXqzQn21/Al5hM5CjohBrpTByxyOQSD7QO5i5XLvKOGDXXI3i9mev7AwaLeZEkiQVBVkrZN+tGIC
ExcvQUfRUJaIrB9ncUqA+zZXgotBSS+waqDCkEqQUXSudiBH3A6axvnsCBnBLnt87o0Sc7ip6xCu
Oot9qaQerYEN2RmX5ABnrhIfkIQMShxSkfV8sJRgxE4I0KbnO8K3uy2UqCRfYi6/EpqgiSrwvHju
jouUP0o8qYGlizr3tT4z3pvoVWwlXCHpwnyZRzu+QQO3PnXoW6qL0iVVopfhIn9RQpheSWJMJY7J
bW4yHp5vpRLOhEpCYysxDc/H6TgqgY3XzMReX/WCwDDs1nk3/DlX/HfI/9shH4jhu6nolzidm6/T
/5y+tt3X5ccJ//Jj3yZ8+Y6EXdshvhBejWpCRuBvU77FlM+B5hgqF4fZ7V9DvoDZA4BwDTXOOQAj
/8I53Hcevw6sg8oYU+VL/xOcg83gpykO1SOmExfZK5JY85dYfaOh7l0OVnvAbZ3IoGxlv12iqs2u
4nC0rmAfmvF9ZFECXulJPBzHpOzv4xr79j7DfpsFLbIbnD4ZUK8TDhIvYIstup4jEIfQTO5JzdP3
TkbfUeQBia6zNt0Q/RFLAgXC8HE2SuuZr/1rLhg4+FWPJORa7ylJXe+71nusaiJMczoXQC+R+OOh
EdiJ4C3QhALKkJsKjffQ2VSV93WvP3tQ8ravaYnxUJZTdupaiJuqcJPArvnBiYiKLRl1802BCGQj
NCEewpU0vqLTvLeOflidLV7SMjwWa3uMRrACSPWsfpWj6LfrREPNamLKvlyobMXQqhLb+PyTQNM6
fnoi/fpoZe3q7lkJiFxPi+G4kk0cOHLgBztr6oyNQUBI6tuFV3hPY7o2UVDmrv5MxAxii3r08NFh
Lyl0HAr91EE+apQQrMIlc7Ckl3DXJb1Hzm9FjFrce62lAo8B+Ccq10nmdJmBjTrSPg0D6Txun7L/
24MUZ2LBUVlMlsg/Llnu4MaNBvHcFmqIzmad35YX8Xzr1rn2tpKrFsySni3cjvEXjcPypqbhZ3/5
+zr1V3FnU9uT8u9HI+/5MC4eH9SP5bTT26HcDwOq2crFfZJUXOSOMIxtuZKC4Dt9YvDYEgPSl6FH
ynK2AcvjQ5gL8p3srm/lLrYcrIxyVQKmFNDIL7UqI4q5Oo6tiWKMsluOyiQynvFLEKQv6sXV99wq
ytZRcC/QUX5Kh67b8OpJwK5iJVuckgQW4QP72NL49T6u2+W5qePu7JbSe0zX0d3FCCrsDYOoRIg1
RFckmsRPpOtKP/fIDmRlTQLXTjOb+Fym97HiTaarpW2t1SCPztI904fOgPazvd72gfTXT2s5LXus
id4+zw35Ntl0mdOAXhQVYpV1BgMyqI3eeanexzdZXvG76MCtUf/YiKjgIkc+YX9sKyfFtpx1DyGW
VjypUxZIHiEYFvTwurCLZA7GaHL3pP2LXZvHksQjlzIEd9YqP4MUyDdznxTuPhN6976vzGecisMZ
yfYTeNiCYXZsFHc2rNq6hZm7LiKckUFHBtIOp10InwPHP1CrewJQNw3sPBQ9Ay1Vd529FvedJm06
T5biDguHOA1YNn1YimhbICA/rOihtiTIracY5VEOcTnJYMot+QEGmSWxWNyZwjCEONMMvmmiriR2
o0zGwJnCbKdU7aR29MpbHqZrMEydtm9q2V0P0ktvZxeHbqlN1h1MmrHFytpfTOg6wRNFHqa+q3mM
CF5Dp/A0687zuGrJdSgEkShtmqITqY7twke/1gTOlAT4Eaosqv/H3pktx21s2/ZXzg/AgUSP8whU
T7JIFilK1AuCNiX0baJJ4OvvQMn7bpv2kWO/7wc7QrZIVAGJzNXMORbQ3jkzUT7q/MwbEkpeei3r
VHXAOd4+tT56x+00imQ7JKOZBjB7lk8I6PTtkrUJCiBsjgvyrhfNsee90bpos8Da1D2G3UbXttW8
UE8cix7bbFJh4hkqG+sMG4VA8Dbpm9EBBTDB0ntM1CI/+3x/80gVVWVHLMrrZPIlxp4VZYgTZxhM
1AGJxIOSyIbv3w5DuCRuLUK3arqwK4zk2XFphZNl0180sDfejH2W40nqUnRomeGkhOQNNAh/VHBU
4ipk4tNbvejttktn41iTC5zredCec2BPZMgGkjR/UpnJJRg+HS4QeinQ0rt3aW4SH7KZG87IriSd
IXq97ixt3kfffVXmp6LmDTVob+s/3iJcYvaTQiH9Ai3EY+y6zrY6GvXIrjFzwnS1U+0V/qZjUzGm
iddhMi7CXi9Ex1RtKkPySYoRm9GkT3Snkknzq7MpxHyWXV7Pmxo7xFYiqL7DI/X72J3/hkv/EC5R
jlynwP7fTaCneuiT/wnfurpI/yyU+v1H/xUyeb/Y/CrXcX6Yd/4dMXnmLzhObJwu+Byw9fw7YjLt
XxBBrVVPapbYed1/y6RMmkYUMW329SuPm2DqP/D1EGZ9jJhcqjtAEvmdDrOf9Q9ltoFztuqgp1BI
dLG1+lSYprBCjLpPqpYNu0JbEFZx5j36qQkExUgr7HCOqjdjkXjEC+aAizNKzc+OTOYH9vfqaZRO
9JVWjHpoFg4G2GyLfWi6lRNC4c2+QbZZbwiiahVOCm/opqcdIAMwBr55S4eCI0PUGk5ACsanYWmL
dtuCb2BWxTxPIsw5ZcEPj1n1ndkSOFZdpPS7HKP+fSIy9ZAnkRVqNYLurd5q5qmL5qoMeAQVHSMz
QUs7KskWVcOrNSimNGFvROZxKE3zNC2eefRVCjBZFe34CiDB9Tk8o/4bVxEMfbQqMj2mP0gz8GBE
8BY7xbzlJDWPKqqcLsydvqbTwsZ9SFdS4hbbQvk95YEf7MheHTYYvbdiSaP3xbGRt+Zikp+bRUNG
Sg8GKnNjY52fcB35OUQPKF/J/TRE1TPWv/q+Jwacb+hrx/bGGgwdt3viou4tykIwV160bC8LQopH
lfO5WqfhRuK4iCAV4fxUAcxn93FJF7y1sec9RAX7WaCWThebiGEoFYLdqd65XklwurhH1ZTNfS5a
/8GmO5DcZpZvHyT3bzfWeIAxa7b7JUmm22TwjZ1KRsiI9MvrJyFa71GzWC1ZjibFZ1ALNWlMNcw7
Ec9RneNKmnk6GiKuoxrc+j4nONeeFquct46biZMlpymE+TBYmxSGkWSOHoQ+a0ChZFZp+ys9ova1
G2rjc6PPFqbMpcXDYBPevwPa9bZdnxCveNPsP6oG7/E8W/6T0aXxoyJGibe+6sC22lRejAieEGYF
zTY2faJNb94CAimXwr9tGsYt74ZZp3qlsgrru4sCGHDFbOBNiQbt1ohWy/VkuCXoNOVVmJw5vvtj
Yuf2hLm8GS60fu38NqEK9QCYSJgBKCrnUyVm6y6Rmj7FwCQtDdt3ltVMJnCQgpj7mLqQH8GQy6Zm
DjRuRHeYbVx4ry1lZVJxf2pDCjRmxPNBxh+AnRraaesBJ9/F+NGM4RDVlD5PvdMM+rFo2zn9bDTS
709wdm2m2rB8vrhRrD0BGJEhbMs7tyzHm3Ts5eekLc+Rb8a3xVCm/m8ZFeTRCAwmZFjaKS51FzUX
LdJPtqmnO6bnctZCHN5GqMN3usMfexNbPVqT6SXtjXSj+Ul9J7OEYapNf8kGkQBXawwncDMDzF3O
GnqBTBk7B15v7Rl4SbSvu44CO2SwsgmhUyJrzxAsOzk6cq03ZPyOZsugOKiniC1RRA6bmYHcWAj0
7Iikx97MfnWpF++2z2R0zDB8hb5Xq9M6UmTr0lHcWn0CaaxWe5Qc2ru9sNMUURei09grDzk0JEQR
zLRiz2j/nvpFUnWOpz1JiP0iujVdGIYhWOahvp88/YIa1SCsXXhskoojanW4mEVEf7Vx4l1UyVBm
dnWjV438ls3uWV+M6JUqyHRgNkXxVDmjd5+NtWQQC2x/sGfjAzJQE3O3Bu4KVMTecpZz2nqUayy9
DxmoWuxmkQO00PgpkZPCUpGumw1sidc6AtAAN/x+abq7fsKA0BjJGFLw7PZtVHW7jGjkruui6R4E
JS5pWf/qs9vuq1R42zSao13d9VlYRbYEJ0+7B0tFSiwyaqv6T9zMxUo2c+OvdWpIZnEkKfM55mpj
+EMdFH3dfaZoPB30Mu4/ZUPHSCzqP3s0l9+Hzin2c5LNW6wI4nkURvTVzG066SpKrKOTWSXuQoD3
R5xGE3MtSwuQdps2O99HG0ZbG41aM+TWyUPuGCpNcx8HMBz7dOFoykqE9T3TjVkVzuKeZ9lWjHXO
lzTbem3aX3zZRi8+M0m25jqXhJZkQoPBwzhU53UeLMgBvjRuUe7EMKLGTAHUlbL39zXyoNeGnvxn
v4sZkwzpMKyBd5zRqNc3MBO7Q2mW3qPJ/wD6p7R76cUvbtyWeoi0YtjFcnHOsCIFAj7V5+Jkqyy+
9fPSAyFa2W1Y9CmoC9zsdRq0TEveWFM5g5Cw6hBiknk2qfwHC2ltF2gN5ksXTu3ebdz8pHXYObom
HoJWG7SXvsGcwYqrgBgOU3Ojm93FibL6UZFcnU2mTm88aurOULAMLDJcZchQicQ6GAjwg1Fa2rGL
3OybKa3y21B25cZJzHIJxz6aUIdaznyq1oYoCv7W3sB6EJ/qZBgviZ+j2vOGeNuQW8DZMb5q/vA9
Tav4C1x3iqgzegVp2Z/gAGh3vFOE7SaMvZGMl1epjT4hHd0rM/saOcNvHr2VPdrSHjcD5AUznb9g
vvfx7NfGxnW7t7akUj2a+pHEPsdIZzTfYpRSQZ5pNVNrzewwGkNVh8YyW1sav+KhkE63zeWUP1bC
OVcxZhTKI8O2RAM2B8BvaUNNSTfh1hXlco7nPto2JQiKLAGFuyGUIr4AoERaw4y8gytof604sjbw
182VZHkNZlov7K1Owm/TzC1mtvTNyPNnzXDqjUnx+GtiuOmhTj33Wye6yzCK7zSQGJyT0nDR3Neq
EDqADqg+Ktfdkz9HCy0qpMSuSR8mXpg44A+nqcoj9s6m2Y70nDZePCJ9VnN5NMfmSNJmYLkTn9Jp
zm8L1nxQwSaCnUHibmR9EtLz2lPxak51r56sJZGAeGB7FuPaRMuW955iXgiDuH6KPJjUKUAFWj0l
jEPEGOPWdkj75kqWOxSKZdBp3m8R9QuBtOZVb23zninRjJDw7MdW9Kwr+7fSKMUxheexbZDU3qAW
rW+G1vjmlhP1A/EuvbxNNuhMGctdyengNSS60mos5leQuY4QaPZELO5FaHO8SYop2+lEj/dG5Ua4
TepTx0NHeb5nkOE5maUVMuGbJSq8GJmTMjadyMTZbLJPVMGcS6SSYd9MqY3EyKjqy5AMlLgkSkn0
j7ZD19biSL/VWumQ7C0vPQbvNdhsRXVfu30M1Mm/YTrOdzuND61RMvhW0++jSd4vRRrQAyDtlG6Q
NeXXrgCPukj1PMnhoRH9fa9Vd0RrQKedhf5Cjw4KFWVODDjEyPl5zW3skyPl8tSmzela9m0FkO/W
KdsKAEkXGLNLA1LLywUZaZX/GGPy38TvHxI/gyyIJOn/TvzWOvndN5X+Vn+ok68/9i8FoG4i4LMc
+PLoW1Y9zP+vkwsdD4yNNcaiRs48ilU78bsaBrw8phkSCg8Vw4dCOTV0bP3M5xQMOGF8tfcfpX0f
9Bvw5rk8pnfgEDR/0JD8We0AX6dYprjKbjuDkelvFtL9lVjt9tZWT3w8w4E50fCdMeHXstSOtQHm
sgvR61SHekp1jJFyfu/MeChDTW8AQWfzuNyoynG/0c1y8R+6Tre0jNGNHdwEYLSn2XrSAJdzMKyh
GnHoewHkiJLODBzZ3iLoyhL/Xk+13n0ca/ZDc9s4PQzPJyjZUR8609jrrwV0q5RjwtIMjKpJrVfl
KfW0KVSeSyt2RBy/oI4FpK2SW4dNsfGe2GmB72SEkCbFKlFaPVFlVrGlP0uYgWLrZZZZ6J/T1u1h
qFTN6BlAKfWy0m9SUMrDlmLRb4kmu53bNvMDKLnKDZd5yvhR5okuX5tKd9Mf1ML/voD//AI6qG9+
/gK+0rP58PqtP/Svmov4BdkGU+W9dQIbM1r+XXRx/V9ch7neqGB/WNBQVv1bjEb1wbNxDdA/ZVIf
7/O/xGg60yJ8Ol5USEBFrH2v/6Tq8qHm4tlryYfZEpRekIt9lDaJEcqtrscU/j3ohkg3Y/veJNw4
X2cI/eHW/I0m7S8yKq7l+bD7UdJZiPM+QC5oV2m0dUR1dM1JnDH6ijOdcP9l5g7cgu/2tz+/3vr7
/iTbstnt0CzDq4FD8pdxrXQhDHT7OtcrRY4/RQdEj7x2EedeWeax6iPH3JrkVs+Tw2SBn1/8Y/uP
G0v/bwXI8PS8dZP8k4ir1XR88BKBwtL1/Tuzdth5CjHCxBOLuqho8V8iQ/+nr/w3t9jmbpmWg7j6
r5NOe4k7avJc+IUlJa+cU/99rMoUrFnaqYdYn//jC1L5W08Xrog4jkLgn79mpmuqMWgn0r+P6hsX
gS6xTY8r0TO1r2Y0Oq8/v61/Hb9MkXAV4aHTXNElH72UsxSowSM1HoZaMXlucCJp0CXBJUJ5xWJ4
xDyk4uwVlXV051xc2tGuXqqmcScClXypcFRI99LPhsGcpNEexqBZe1QIQdSX2fgnMInt/mUduOjp
wVmwBDGb4qX48w2qStDqGSSDg+3ihQSuZtjRjYwLvd3FNf2Oso3FdKIXMhdxIHsbEm0VzxcI3t2B
iprjnFIOhmM5N/ZbbMrOCcADsZZkRJZXLp44U5Mrk9OoG0W5hZgozqXBSRS2ub2IDYJ5aGlalxrM
RjUWb9fYSpy1ztW67eDq9U2jzeoieofiXoqGI1g6Jsb96tFbmTccm2rcEgYb2U1nrvVCdglnwyi1
3D/A4NY+MznCjy5tR6+DDC1rzSoAPaARrILMF+Ibq1RBNRVYrNRdz6gH61FV83Rb6UlB45hhmyhH
LJpd142gw7cSg9iROOmnXj34edt5zBZoGXGQGQ0AMd08Mte9R8c4kv16pTk+6FKiB/ShEqYrBsHf
ZqKz37xOV5e6K4SBcidqXs2kVxet1cSz3UMZSpfUfrMBsSIgmn31SvLAGY4RGKukpDJ6GayOb0rH
E4Eko6XIg6o0ejGyHOTTgEXprRi4j3BiuW8dsMDB56EtXuu/TO1ivzmIfC9Qfv1ta062uZvrtPdC
X2kQzySUjMuPtZqgmx3CBGnNcJfmijAkq6koWDZf1phHxi3KaSyWUKOSlZx8N0rLYw7PCcAC89m8
YdtbRvI5GSf/xcPTDj8/H1y1LWeLdTJWjvVWXxF+ccPLj+/z1p87/6VBG4RKrEpZGaQeGqhbVd90
+szjN5taPVBRhGgzwjFMKdMwYEKh7Ad8V9OWR5zZ8ZD8BMgBeRkl76lZv+tk+QymQd9wuN5/S/U2
Ll2PWWy5624QViUybCtfP1//Th9FVVjOesa+sSQHje/6mLj9uJli398NrWQB45mlR9XnVO2lzKLo
RqBza8JRTpAdWuX5Fya0C8ygPbHUEPS0+bNzjzixsQMPJoB6ws+s41KK8GiNuwJvZhCZ2uoeLVKh
HyfRu6OigalVyUnKPtX2M3OQoLfG2gxovalscqgarVlQJUMf3RqLP78itZ7ex1kDFzBh1Uwfplkz
JmwMK1IAqtK4l/Qap2DR85qq0YizSs9pXdrksVYsn2H6JluVUpSERzDvmJYQtgm2bqS+4Ay8zDzD
tkVkN04HpJQKzWCtnp2SXDBpkPU6UPvOlp07oVxZCXKlJqASdIJ+VuIeb1p/mZIWNWOPyORrb+W4
txNT0gwGm6xuRpicB8urYXoMOrboQK+Xs9cN8Xsr2TbpcrunCiD/mcmnFHxBw8yMdJhKHrhChIHB
NV6po0v/7qMKnTZSG+J0w+L2T1YEOWHjW6OkL+260YtZyb5CCGJ96hNmtKdd+1YJN8PlCCLu0E4g
wPiLII5hqIwsqTmnWp4I/gCBcFAXjjnWshFVSXpwNGadTMvKxZDw1mya8C/lnCAgdGOvXI1to7rQ
7I9eVEJs0ViieZ1lrgoqbdObqql8ZVQIbkrAIs+ZpmfMBFx4sa69kkinRJe6sDK8xqeJ4cOW33CM
1s8OVTkKddVG8jUAHVFPs092sWCQW2QjvpadpjHmMbEG72iWVMqhxzSIFE3KKNiraan9usSjDUGn
ohvrN9EtA3DiB+A0yTH2/Gc3SdqXou/e5lKtu38qXhAFDpts4D6hG2SftyFRnfy6Mb4C8EHwWSST
ftf4k/uE1DQnuxmno20O2rhWckTIe+niA6o7b+fT379XgwFpd7GMlzLxmk2tJMXcscSKac00zAON
xtaIajqqziiMrV8LYfL3G06s7pOdMJfgV9+b0i5o2yaqd4tX0/g2YvogtCRy7RZ3zsCtKykrL0gD
vsyuVx9Sq/Lu3cTUNxlfae9CI85DBiLI11p5xCIN+OZbc0qxpoqRx9pSR92mhbTYLKwi7s6IaWZM
YZl31tTsv8AzhBW0UkTe9QKEK60rtrfcWVg09ODVRTLeYBOrFXDEUq4odic1lRXDZy9tHYM9PfP5
PaPBp3F6AMly4tGEReGzD5aQ8hbsqEzmTBv8Uiiu8KQHygSH5hRNWiIgydnvu5Gex7WnNNqxZL4j
nrlb5MgQ9byaK2ccJkzicj1ajSaXd2zK6Ht35hynco3aJlqstwW9wxBet0AXaWrH0Od4Xfpgf5MH
5j95VTA0k3U7DQParsKmy9mB/X6vTApr6Fk6VoRBb4mRR5yPMrXZp0vECN1mBrCabNAKuUQMGOqc
/Y+PJSq7K/YUrIgkIk3j+HI7dvu26LoDEnD10MPffy6xFtMHBHJ2QhSDFxVPd2mpO+HEwEz1zq9f
JwMxz71hj3zqtGz4rtO4cMkK5YJ7sdqmkJwWDtVhXB9JvIpQaEOMrgua2HIgEEo85Wlrz0+RVtuv
DpQvjOmdlt1OTadQSQEgkBwZIn6eyJEhhemFc2stpifZF13xVNQaLKgh0b73XUtPeJh8FfCZiXJS
zfVfDDWxLCDVcJK3jOV+NjuK9MCz1ikfnWvlC58kXe8ola6FWST4bmGsezYHZsdWxdAfnihEHx7T
ULLiCslj1AQd16A3Fh0gDOgJLUUUS4X1haof6B3uE6Hlk2Om2vA0Ogq3PZPBkjjxLih7fYejqvEX
k65LTMtrN+epFotPmUe0HO/V1NsBjiN1ge9qb1Pdiqi5FWW6gY6Lgd2ZjT1ze4hBXCBHp9zqkjNM
RYqfWjJv+QcFOxiTU5EtDWr/pL3UHjtLPibaF6X56UnrcSWMMuHoYT4qc4wcOkjK1XbFABUHca+z
qZjsHOiuf2PNMgpbnIOxx5ZudjEkdD0Wm24RlFOVao817F/4C4W4wM+PEPOzSQQZ2pZA5EQkvVPm
37XUgksw1tHBX+oS0BwNwg1v4BSyK3yvuva7Vsz3vrKmI+uawGBodcZZNfo9EqVxM+qMlQJwDqzb
brfExtGTcoZ5l3GIbtD8TFvFxAjaTdadopL+yNPmXAaUdeLkK1Hv59RLNRM+QulsY7+4oy0jA2ZZ
z/f63MSfGs0Z0Hob5rkey6wOgdsTQKp2X+CC3Djjg1mKC5EfQ00wwn8HI2CfzB8KsdJAQoYQz52s
yDto2fINeAsPhAEDcb7DhjUlm5Ih8zWBtjZimOEElnA4x3UHSVa0F+cVu2GPUZMys3Z0zLllHFNe
sEjLhN0mdTpW5DKuk1YiZnLLhzmfMmRwhN2bn6dRH4puFkBLl4TDprCA/OsvjqZlNDKY12ZzaOxr
0D8qyvOw+NTl59f5S/bDhSAWUssg7bdI3P6c/fhR0g9Z3TeHolrRioMLZ6uVHR1ES4n6xrHW1OW6
Hf78un9J/dcvuNqWHTJTRjF/yLpIyQuYCKo5qKxw3nqtpBkmFRMYJ+ZodMhWq/ni0ENipxjXKPfn
V/+LI46rryJiiEQOHwIl8Z9y/1lmVE+EUx8mOyIBWbzOePbWXRe6Grt9H0NPAUvWkZaskTfTQtjc
rx/hvxW7f6zYYfv8w9P6q7Scw/bvtVIG5dU/1O3sX0izHMRIDFg1jGtt/Hd5uQceitcG6oLAoudZ
JqvvX2Vz5xeEulRgbGCuBj/Go/+9bmeav/BXBQuDQa8/KFX/Qd0OYyWL6I/VLcz8BCk+BnrDE7rp
rj77P7gE3RzuSVfIDOj8unyEz3iMDaIAonJj7HxFR5iJmoGnu4lzjIwZbDsBoe/h1UGgFxqTs9JS
FnSC2xrobnvQilpMXdBQMNIDnaThvUwJ1MCPWwxD68UZN4l17BG9GPChcGAVCD6QrQu2tinDzM0R
jry7pHl96yfMxazW3LPRF164MZNrplgJxlQA/3z7UafwSb3CuoJVFyCd8Zq9wUiFDmK/tv6IGZFz
5lk6Pxgt4T4qay48oevkVJGeusTKJglIhfoxKCSCehmRvyq3u4+NKq9Ptd3V3snxXUkvTxfPxTpf
EA4sEGRRxdQfGguI0gxreUDIte6Djb8mzoYRdwddmOJ57Vy8uYYCQ1xrw8EcE5OBbkR4FbqFgzR1
QkunlOIcGy3fv4HG+gI+j1/dEnpAnCGEB7ID0+g961LuQGXVxnMKUeQVf9g1yuz4a9e9sCTTfJvj
NWQZYj6ALZhtCVSHq+lmDIckSqhzDCYDTVE/K761lXNNLzcZQJnpq6DtGi8Ok26eHSstbyr4kGeT
mXi33hiJoJtSdYc8bjyatZ8DeSRs57Bc76ejojUSZpyOs2Fd819+PNBCjwkY4zQiuhrWJ3yNGHmk
Un5xmMSqiN0YPwflAPPoRpdFnj5S4eIr1HPGb2mIRJg8JwtSLbsYuC9Ttk6qTZiKQXwzAx4CM+SS
U+Kkt8dDs7qpPqNStsxdUS4Iq3Hff08i0GiBPlaUiovpQpfe3s3MRbHCIqIogzQ8e3RHC204iEYt
bERpPFcEKK/XXLC2SxZ6rqwh2hEC8JuWyODfHAR8tmRdRL0OuwF8Kn+mBsFqMDpGYcK17OFTX1NE
ivuDdVe4Lgd0E0sWn2YQ+0YjzajAnRjc5lo+Ujq9b8Q5mVpeQtdXPOCaArQReH5M4J5nDfF1lflr
od1H37ul1MZ6E7yWt3XDKXZwM9R/q7rJBK9j8rnpTxOrljklIxO9MF3zqWTFAPmU74ooKkb1r/Hs
xnWdUMmiUrYG9Z7ZUzO0B2pkQvLL+lanW4z1YYusjiR6HP3tNUnumix6uS7haww95xJn1vqyr9ib
18ghrZ7MgVsyGYAnVMyrUC5UHq0kI6pe6dIvP/KsnvlnZtgU3logWwuLP0786yuB3J7EK13j7WsM
1OpsHHSz2tfFJQ1p7Ya5dHB8xbM11dGLtpYWg4YkGXdCi0yv6FxeTqemer3gj90XiY3GbEpLvo6O
ZC+VigfaXgtYmO5ZYJrJSy7zkftzLc9dU79ZX9hBqNOaRzdhfh5Tn3zAvetclT6d+Q11g3wiKDSP
quPgysR8yFpwzxutQ3GFGnrxN3rRuAfH7vTdj1S0VaBwwUZ1AdOHWD+m6uJpt8h5SLY+LwXe/g7I
V0Aaoy6lAT3rMksF4S8b/G06MwvBhKB1yf11qkaVa1TORcHvsXDaHvOcwC/r2TJ07OfPvd0M3EHy
skvDQk8DI8nb15wJlQcfA+s+6hPj+dpbcehxRsw1pcjxJAFJW8TTzFIyF76wynNWlOYbPCgmcaB/
1JelOcW1SyJkVmWRnMoIbUHGVOP9YBmkTePEUyrSyHqTqcHWLKKZNYVJgQU+OwuPtZMr5HjyecNV
xUyMdpiR4trzBA6tK6kKl0xczHcC4RJ8TlbphHvJCUqgZue09gG506LpEEs1cbQd/TVWdAXAYOh8
a0xsYMx7j3N0Vmlis7qvYzfWtdeltshurGboDsDTqKlf17xlAFIK9Z7vHBrtuv4H1xHnIR39F7rQ
VJUQH3MJCPJtD3OQBu1OTyX7G3mgt8Hbsa5Hf5Ze2LSe/6KZCw/yx5aWSUFAT87HUgIt3A3HzJNA
hKGVTN22wff0YDm8XQyMxPc5TNxek7jz+saVo2e9TFWvGJjb2l2yu+6sdZ2QrU/Myn0RqVlVL1Mc
z/lnm/mlCNysdZcSIxRcK+ntNxSxVLiHtnwUyWBQSajeQVL7x65p1sOg1dfDOVpn5zACVJxRO7OR
Id/hDfawCyHOS5JKkMfPyXxg+zFhyYp4IIQI4hpreejUi39TUrpjNrEbUZXqMGUXj0tWfMt0Rs15
yEO0+IWjtKOjTtJ2siqdtyZf6+H048tuk7DFUPucDDsL4W0573VVvtSx6E4AdgZ9CmZYUcQhZvdM
6Hus/fUgkk5VPKdz3NxwxngPonL1iHd3NHddi/WjFaI/0xmqbyREvXCEJvYpdVsqtHMVfW2ZQKgZ
dQv1hUnQXe+GupvxDgRDKUptOvT9fJTJ0Ny4mY+P9kFP0LD5fv+5QgfXYOXeaRjNHphLFGSle4kM
C9fOTPVH45yoSydiiFVdsqtCjqQTho+FirOxaegobgzHWKrQpXUTB05rZSHjjMoDkmNkvqnVeKFm
5eYur4zRD1wG2emDmk52luR5qLkTokUca8m8mx3UkQefZdmFsRxsxe1P/BtUT8u9p3r3JDOfY475
2lB6tAYTyiQ+WWKs7zTYYfcpKuGTa0SsXkHG6yQeVEYva1b8saK9krvDTadG/Y4uFBxzqdnqrbDq
jKFb5Scrc9vitmil9djmSbXVejl5oQUQiVTeHL8zVNL/NfHw/MiJUcoLi2zb2m668TD17GYt8w/6
2I6bWfUAo70Gmp9lZTTnTJndeR3Syjvul/Oe9V61W4Yp4hxPdUYhT598pkXu8tTt9m40faUzEtpp
5v4at2q+JDb6TVG0xs7MXayPvd09Sp3b6vgVkihVqt+ygXlFmQtsZJLyzkuT5bFcmB9Ru0O5q2fN
2keMl7/FV2Zt41Y+t/4AfaJziIygkrc1kr+ILQrdUmhPjCmLiRtOCAzFiaamdrD9Wh5zf7Bua5Tz
ITetwrrVYqJxcM7Bg/a2mo/GI2PHgndS5g9Wm8GC8E7akot7DoGZkG+sGIukOceiM+fHuDZDszKr
g4GGY++tJ4Q5N+NGwYo+2DkPTKJFf5VAVTZZ0/kwH21Y4SVq8KrSLzkexNt6LvpPhjK027lsQOBp
nsvPTcSuv/Zjgdg3glJ0ohzf7rO0r78wXZjKTTmUY8r6pgKOqtLDCmFqZ91pGTSIZRaVrrUbXHut
teQlaEXXfUPPRR1preQJBKjh2HVyp7ksm2B2J0iHSz/sdcbyhTY9wpDNP94sYD/2UZz0x7Gy35sk
trZGL9ayuL7OQavEcYaN+RZ1OhOtYV+pL0TEW6Lrjkgw1avNnOv5toeA8hy17Cjs/F25hT1BCyU1
XEhOMGHLBCiENLDC2wwoWPX+GBaCxhwyf2AjIdVuN72tX8YpL8Q2tosO/r/bYuu6pMhdh0Bk5Upr
XeSIbnuVcCermJtmagOxdKwYNMbo4i6oV+F3v0rAQQ+mzsHLh+lFwy7OJE4nMhwsekjHOzTk3Som
R2ZU30F1TzcpZNKXBmDZcVnl5/4qRF9WSfqQrP2FzAWltwrWpxiR/oa2wipkT3/I2vOrxh0FSHxL
y+6M1U5+1hJ/uIEneefk6LY5vKKnchXM+xPy0WAgd0HqedXUy6u+vszxR5609iq8Z9fyd4jDVkF+
dlXnxyRuoLOuqv1mFfCrq5Y/uur6o99F/tNV8m9f9f/uDzOAcXUGxD9sAjGAX/MVxienrjFksxN6
15mf+Ant8qalXNruoEdQndXtkubn2BmU+e2BGBT2KdFWNUkCEWe0OJtSysfzSV+lEbOBCJt6LmLN
diIsB3Dxe3HkN/W/8bf6b4QoH6tDpM42ib1BAm0wreg6TeQPqTNMFmpufZrhSfApnZc1vuTPi4UU
9Is1oyXYWaVPNFLTAMSKOq2z7f5QcvibDyCQ73xM3pHPWXwQRqPwKT7Up5idKOrF6OODrdAH0Apk
3N1m8EVknAXKtJhgM2r2qZkm8U3fREuF/kxG57iirO3pgzjDbCGq/Pmn+pvbgkoGJRBhO+ihVXP0
x4pCZQ4RlkwrPlQaoV+rOP3pVNbEpCvdIcRXTOQzlCi+NxrTBP5J2bFWxT4UNLi8s/5DCA6q8MPl
Gf84VEzrPthzQSqUiXYG8yBbr8x4IMlsM4fPnDzGUriRdhRrJ6iyCguPJc0H4x4ROKr6QM/7ODn0
awbdtMgKv1/b+VO1Or5+frv+5iEi9xCUUan10Wn+eL9GP041E0rKoYpGzOx0awe5ikwg0nRoC9oQ
WR/cXiXbNxiC86XtqVW0Cbl8WqvuUoLd+4dP9IGtyHpCdLTi79B0mYJj+M+3ULNbbRmIG3CqY9QP
riqEnpLUi6TEg6vo2myaDOYnIlgxj81IflFNyCT2ouNIDqVs1hyMO/vzD2b+3QdbieoOA5mdv1ZE
XRr3kKna5ID3hAgVxEZdDEw3BECoiIpMWT0B0/as41yv/RyF1DM/MfNxRIgx+kjYV4kDFFSyZaBY
xMWiJ43VUpKo2FoI39NVa1FEqzelW2s9KA14s7UyolqS0/Ea7mYKg+8/klIgMSg8lrUKUM2NuiTR
KoWAFqAe1jjuLa1y1taCADwP0GyTAf38dhgfy+I8JxcohCOoG1iO/1EclgitTWd68XszYcAefPIF
CYKHK4U1o/j0V60GaiQ8aJWx9qlVmfCx5nT4f+yd15bkRpZsf+X+ALggHOo1AqFTq6qsF6wsQWjl
gEN9/d0e7Joha2a6m+/90myulcnMQEYAfuyYbVuf59DjaiWOxXTirgROcgCK3F6Fzf/OEMiT3VUe
cmytMk8yR6VRE2v6Y5OggG0zvx2TXTJ28rgu2hrm2gXiDRx61hUBA8H364v9jxL9r5VofVv/J97R
qxIdfRTN8PFX/6inv/Ef/tEQRRnxWX9mKH4Stiaz/kOHvvYe6CWDaUPf+yvM8FpugCVPsN0xMSJy
r//pH3V/C7k3YO02SZzoO+3f8Y8K/6/LDg3eo4fP40FqY1gVV8P6n58aGCBb0kW+fbNi60jWQ9br
kErU2LR/Lv2tgeuLxAr7ahITbk6qRDjrO+qZB+sss4792Bo30EjVbumMap+wx4Zstfa3TVIfUyK9
56CjW0eUoXdpVG08dzX8f0RjcFpZoGH8lfc8MnOwVA0H1ucNFC+r7RoqQlk4e4DyGeFWa28jydab
cIydQ96FMem7Fh6zmxzpVLn1cG+cwScQae/ix2nt7ueeXDDXcUOzgnXsehgVAYaLrV96Z0vAd1JF
GLHm/q4QaiOVt/22GmW+lU693MYySXbTABF1NDFrE/vvyt7YcbSy9qhQ68FtSOPViX2A4Vp/osIz
J4qoYROl2JWzvJcFASHu1sOHtAe0UL9CinBbSfiMPb5VQTPnSglmAloCl15lT7RWNVFlWSsiqg3B
pFk0Ab0djwDz7+USmtDsipWVagb7wA65j5otWSDiAei78N+nSs3kkMv+zDR2m1q4fziXPumymd0Q
+4ewUsdWaLpaadPEEFLxDHrfjOzY5D6cQ2VKlzd3GIEdwMTfASMfogHQOekcMiTSNTz2zepr1YMO
nGfYfbQsX1q8A1uHEoRm9fcGGcy9u3Z1RDO6scl4+G461zuGcXgeQK1tg8IGx7fGxtviIDAwUrrE
5eC0O2qe91TZhjDcquVkc4p58WGDnHorGAlmTd0eHpW7t3uDuWE2RVTj3iDTwgpeeTQikHzfhVb+
paXF7dIZcNvruNrartNFqpfTxmGoYVnog4RibClLY1fk3UvTe2/BvN7k9uRvEkj2e6NmrMWgmh78
tvpY3fxL3g3ikDfkOCeoezsAXsa5s8MfAtU2GsbQjXhPvECA2XgTb4lAJo9hkwM+S8BGMPyU2yIZ
kDusdSv60txYg3vCjml9WcRK/Fz2l9kovhInm3czBp9dnpGUcGtE03WtQdGVvBeyOu+IirbimK7Q
+UW6zFvUyy4qLPnZ6Aewjv4cR7g+KHlvlu5gBfwFGycUew9Kzz528lcJovQW12a1d4KvSdib5znx
u63besZLKayqZ4hMReSXWfZUjSSW6x7sCHHr5dDS//Bi1nMQYZAvnlac8lHfr7eQaMo99RETHq/U
29NqVUUuRKddPeuWItswH9iIr9Cfi2rH0y7dKrewo3RwwMb5uXeyGGO3WRKMxLkSOuFH+8JooiID
Uf6VpC5XMYidyEbe2NLhRPvQRKrNdHXOyc3N1yUG1z8YFmVzI/XRQ9r621BREQL9vn4uDGd5iEkr
ny3kEHfD2YZM6WQU6c5rAwr/hsrbqhKSsYPTbM+vqm588Jh8oXFT45M6NIV3h/jzNQNLts1rpsGx
8+EX81iP/JXr2bLJOPppmVP6Yv5O2jQA99+453ZckWy84dkMshNnYu8crD6asHR1bLLbseGhzzmc
Kf+aSi8SmC03dhd+o2LhKWOlxXbgoVT1AHIks8gNGz8qsS77UlIMMfg32cTX99TJYTDR+kRd72mb
lltcMG20aNdC6jtUPYnso2voIUgCVGSAhEdf2/TKgnDLFKhhy8p/2dkZ2UdZd7ylEk/eLra/V5X9
EXba85KBCxmr3n2O7TTZVn64U4uxMfmo0UXQ/Rh7JDp/XeI7V+Zg+0r6ROj4KPZ5aY+7YmHRQaMb
4OmwCo74ye6pp/7ief1Nnoj81LvzWzARafMzb9iWi+OdFN3xL2E4fiI4TdN86//wUoL7Y6xTlEn5
Ylvq4ouBFsTAPmcNvFC3aUr2Oh6tZfKhTDH+xU4abOOu+11KZUIKFTHwAdUchFD0mbhLvuumobxh
EyUPYpYBAFYKI0p4qr2TfoEtEL4sYjlSGGldVk93L9pLtx+CEo0n4CfW6/qCWJw99LD0c4uH0GzA
QigmWA6FlZR7qVx3Y1bus96GYYDtMtK8/SmRHaCI0aF1EmFbB/rMCFi6914W8+cpVuroL/73Rtms
15Iy3St7mA5zPRt71kaIK9UY3g8lfunEJ2YuhP7Fp9u2w/Uz4DeGhfDU5GsDZz3bz12GMRvA6clK
jU8qbHOCvPN3J2tt7oVKnYJxldxrMrkDNUZMfp6zc4oCfkgM7nJTwF5PSfoB6eugbmh13H2C3LSn
o8LZzqK1Domff5rGzAUhGrwsQ0/jV8fu2Uh+d4zWP5d1GWupieB5S0rUbfxgZ4nKPAct67RG8CRf
uavuJZJLNAXL6tRf8QfWw6vIhhg8KYJbF9ZE2TEktTQqdEEzveHIqXxdfeD1ebnpePdVwT1mwnBi
iUenn/6QYTV0e4cAZZONgH1a4FmvjmJ+BAm6LLIPkp3bN9y9C2CmxDWLTW3H7pMjwDDJ92ac67U+
S2fs/XCbN9qGA1esxLBFIWULQkD+J5r179WGId78UyjOfZr9NRX5xzf841gdmL+56C8mp2MCGiHg
6P86VmPvCCwfmDTSzM/KhJ+xLOs3DBc2GoXle/xDN439tHcEv2HGMJnoHFx0vk43/Q17h/Wru8MP
Q8piYZXjJSE+8mvMJZ6MZExr14UPY7ZxZOdr8ZTqIlpXCJLnC1iW0MnXPSeodW9Nc3wO4EO982Ce
X90a34Xw8v4TvUFUAeLt+pvJKn472+Tl8wvimvF+1RlCyGSxNYUCjoVoPtxUzA/0kegexRnZoQOP
fwhbyhz7FrbKv5BdkMd+EYoC3aPG3MxUBNr8ar/588QBgx/nicq6U5zEn6suZr03qSy8LUIAVpHX
uv4NeO3a4zJ5/mUWYfZK/WP2ZV7r9buvejYV7bo456SkVqKAOnAYSqnI63eN9+hzilq2QGDcUzxV
w43VOu2es7IgGUPXZT5X3KcxuVf3qb0QR/CxMJPmRHzdUB/mR0qtQBICbKrdxhlADIy5Z7+DkQVh
y0Z7g6pATgoX9g6ak3oCS1azqBC1pqg4QbFPcEOnW4xz7M4yYX4ygM8SwfFfFGCckqVMxzPY99r6
Tgr0OQNEDI7WxhmPC2rHtjBWZ5MjzJNL9aexo5yFw0eb1um2suflM7Ft7PIQQawbd8o59Mll+BRM
MQTHzASJtoGdO4805gTI3U6x7Ke09A5zCOXPEPbUU1Rjd096i/KIaz6zIrrXScI2podc6psyCthG
7iblyGw/kq2jt4aPEnm3IIE/13UeCSMWmS+WatJdPfiTOoVBWCawxerhac4UxzzLmSipgg5g7tkK
x5SkxgMul43rsV7dMWM6F6DYJgeTJLMnkAOo/my6BX/W3BBHzoG2AbAJZXxy3c9+vgS71PXqB+hS
8x6DlK05LuhCAqAIeTBztvbwtuVeDgDuFnbih9UOSESk9rgvIMqEw0j0HXDOiSRn9bSSzCF00qj8
vOZBHgXu4H8QXmmPK0W7u7Bsh+OSSfrOBxRerOW5jTjOI3/mIM/0qoktFkVLwXwOA4ucRA4dJ5hS
HkKl76Y/xGSO91YD1HqT1X71AyGJKAmub4dxKAMfBcu6y6jyXV1n4/nSyyM+e89kLAiPKGja+Krz
mDqLZ0tCLWw3nV83lH/iOEq2OWAoCwTMUHyvc3SvYDPI/GCbzfQdt0FF0z2EJHhwLclj87bvQpl9
AAkv22NYIzHd972kr1Stzom2r3z8rONd4c3iUkm/4rtV2zhUs+RT0RnDtzpWFKfKcOggRENEzHaD
krWxgxOy3BJXoke7N/3B2qkRxfl5cZplOYJJxMBtxLVeudeySiKp0qT9gr+GhDYsbWiYeHJq1qRT
YR4hfKY8CuBmyHTK2qjjbPzRN6ibWtLkrT6bzQlbS/FEuZ++GbL+pt4lq+/zVfl3tgIdRZNdyE+T
+rUtKZBUGa8AyDq3j7X0KPpPQwYGhorCkd+ewWc9wulZj1kztWzqXMzxo41KGbojm7x04oO869nz
GhtlzuqrmXOSvM0z6Zp3YYydhlBV23zgmWD8Y20P4k/fylEBuE6CleZuyK/cUGMYSffZ61vZO0bW
bIvJWSltm3UROJgPIazlw1WKXdo5GDOTfxTEpxAxqCHkhEx5zjqNn+tkLjPgDBDHP9QyVLx15Npf
Ggn+pestfmNWQI2xn6hHyzfCkDQEB3Z5j8WKeBQluTaZOGBmbCETZPam4YOVcUy/l25J9Rr2vcaN
AgwOJ3DJA2XG45BWNxUZQ0ou+Q1471Yt5kMSweOd6CQV0RwIYxXVvfS/sG6bQBdlsgi3ZbLC62/I
sZsbVqcBHdCdP703dKfdpd4SVhFw0GYTB6Y4Jew/d8UEJqi3hle4st5pZJnsaj7n9Ki80ikjoxDx
eAhwVsAwD7KKXXuD8iPcPIamYxa3qTPGrE+hwNzA78COgIsBClSq3G8u8Tk0YceiVXai99FujHVb
4tW/EYT0LnE6pjfKX4GqcLYsT3MXtC5UfmldHBorTyEbWH/DGwiUI8+ZlZccLpEAaQSWtKt8m/Bj
DyAd36MNBXOgU/5QT87C3W/0chlxH6fiJnHFfqYed9NXTv/pP7rsv9M3iz/DZvX0f+uyr8NH+mc9
9h/f8F84Dc3MoLgFSKHF6UcHen/qsbprC701xOyO7GkKZP+fB0dQicCrrWv8/+eJUSM2TNNB2sWL
zynvbwX5ryfCP63PsNfTKsPyB+8caXfvV6t9Q6glbRZurCGOQOr7AlBty57HACbZirh7Mc/aypXg
sOldAZduWeD5UM79sHS1PMpuwomu0585++Td1VebLov7gPzZ4xhpypkPfbFxJlONAJQrjxKSJ8Nf
cBlsFd1aoXhNYd1X7ZH5HwJzwukD90kZG/dhJcbq3Mgc2M/WxkoT/O60NO6p48Q+ax5Pia+sLD7F
/mzkxFwDyNjtyEV+NurGt3Eq4hneJfmEgMG1FM59gCFya/JjsS21pkeI004466BysIuvBD5Z0Bx3
cVWlh863V1C4tRe/1BWE1nVonCMvqonKVRlfp7TKXoJcSIydVZo/zo0LHkB2pxWOzj5tYvUB0oAm
lB5X3CYrJLFlE1kjbEYMO0R6V2g95xxQk4u2sxYTt6WJJ3h3gfShG7AQfua7NCnowULc0Ya4wkiW
Z2OxFJVZGGxzaGyidW3/YFMUqw7jHzVbhG9ii7RdVYxdMT95pZnJ2xZZuuavULm2XY2n/9wR/q07
Agicf7qpectkAkv0L1sa549v+kn5gJLKQOJ4NlVEdDzriehnWsD5zfN9qKZMjhA9WG//113BCckY
uBBZuQt4ng2O57/HSdY+rHFx50OP+CNI8DfGSabGX2cmfrwDx8eDF+LqKr+/boaDEcNSsyTWMQiW
GtVtbIKt1Ga5tV46FEFnN+OjW+oARx0dc+mrqVqQUtpwhwdB3TkNSww66J2968dWvJOg7x9SbdeT
2rjX1CjmKIbBqYuHlxgfVwCIofswnZZPTCS5wK8Yquo3m5Hooa0m/LwjwNPvblxjONbpJ7z47kdt
dnrbaffuh9N6fNHVYTx4jfGjmP35FV5gNf8ImU/9HDCCmO7Sxt9J5Gfmi/xi5kULRn0EUDo5gs3H
JjGUuFMDNx0Q0I3xYggX7xxgsXFH2JpJCuIhT9eMXYpvO/OdJWdOrEUafCmLMkBQHsaAy8JT+mjN
U3KTt5basp/QtzYbFTYOpsndWx0tKchOX0W11peEcyjLhVVELh79zzLv651rxSIyfM/Fs+5Mbzz0
lycc/1ZCOR6pMKqy2oc4XE2f010qTtwUjfehLzGF9PP8mpqUgxYZm15EJ0Tkt7YHjLn1ofphiZYw
VmGhxxhu4lDnGqgCGez7DkguxkbYvS+yC6ge4TaK36bkzCoSAbxLu2jpFtFXGbY/wVdtxA0L/CHk
OzDhUN2lzaOtqw3SQIn0nIkzvHccDuj+0CPPOoCiq13gjiz1gzRkvWzIDqPvVKvmYkHE1nde/m9p
5fxd49Zjgd+pmq9b0ko7aJ2lwJ6nHcFg+cl7uENFhEIErPhdRRxzGAWKAnlSXAHXwEdAVzoU4IFI
gqXIN7Lu1w6mUEMY2FDqGAORu8NEOw7czCHE9ax9sy0I3f4gBph2hBn79RLWi7bKVqTQaMriyZiL
lRfk64tCdwO2kqEg3no2goVfYLI6hm0/QcljWQBPAumQiSGJx4KlxUJrQhSwe6cF1Qc7fBeP2n/d
D7HJXqIdWbInTT58x0VFDp7hg9kTFB/pgwZC1aHM86HbNgYVLSOeDe1MpiKR//zs6RcfrAP+WtwK
XEE5aYFl7Rhvrg7xeU75s6w6E+8lCpKDgZuVpgjbfAhYO5Bm5Sd6vsIhMRqY7rHL8d78I/OWT6RV
JlngzXIEHcTgHe1xPUhpiQ9z0ebnKxfCM8mpdVDER8bPWR6TLHfF49W/Xjhd2pxwKcl+Bx8R/39n
65RL4pS8rKWCEIfVyvskhnwx3q6/ZcBDNzmWCwruljI3fllWSLzLDFhod6FkncKCoccw3nt6UCr0
ZuYZXmhT7JtS/0mx4uhrki9mfzewhrxghwB3Sb1Efxcu2sfxR9jCaPAwFY3ORoQsPQ/+VHKH8nNs
D+jI1rLXlrPf11UHMHLP0O8py+ZwnrhGUB0aNXIc8q1qBs/RFjPGimKYoiG012O/etOTqVNAI9UF
7w7vNCLSjYIcW6Y1I3QowvZmCNS2aV0EENcGFrHpbQwqqoIlu0VF9u/QtuLLNZbOH9NLI1hs1lOe
LgMBBPYw74NQfbxHO5ifR97FdHUG1R7Oo701x0Q7Qof+W24AkNsQRw7fyK/Oz4FnVFvfhjtJ6mCS
vBguwI1nCoNXVxU0eayNi4FwYJJ2Ijese+IEWcJxbg5d/zjBe/vW0RJKbXLdBM6OEx5+GruHj5zQ
nn4Cdcz1XTRmQfo+dxD6fikQsKvpfrJcsRNjYiNJDc7EOiqmfq6Soj05NIUfmjJIUyBpSwLosq2f
yhHWPGIDs9TGL1L7NbyugCe5/BB+5ZxjIvPHnL3n99L117cgUbO/B6SR32Aoz3443Ty9sCdZTlis
qt2Sl/G2yYxXfE/yjcNiTwdVMQB+DYmLLBaeX5vIEZQfyBxlONd7MwDtXMPq/4HnnHUlKLf+QpEg
M+tIybogxhY770uR95cBdQx3K07Ck1plccvZy2WVOGmyCFXN3jaLV//GTbo7thHVD5ppUuCeASxL
eJsdgZ9hDu7KyXjCis6qm3HAgcwdjL11U2Li6x5X4cABN8PDQIB8v+K4jvquaG8nUKEIHip+qEdq
lakugplptOrJquvPTjLR0TaE/ZocRpU5Ny3YAvs1bp3mDc1OPpeTeEjdscNQqX1ASU8fCyPKc+1j
7YdeMwT3HfjQY+aX7Q5Xtfk5sacZdkTwsia290lRO3toZhdArzvVje7bapGBRom+B5j9OLeUCqrW
fuh7cD9e1aYkyimlJlazltsl7gbzsU+bZjcD6NqVubQ2tAdIPBfoA+0OrbFmgRWn05e4natyawnl
QtCslKqOS1dSQ2VYoiQGiCEkmM3hhUxf8J7ZodnzKGQZqHKhyJUY7Wn00Lm35KW+EIdvLxMbqrvB
Nr9MMuhu256hAH/43HqUKMQ0w1JWFo2wpZ6X0BCXZc6tx8Lyht9R6OSXJQTL9DEPZjk+stON8V+y
Dj4lZVETBpGf7WWNH9PUiqPCg3fKUXC+GQcLmkTPkYYd0Fkh1txLOXg7kifJgle6+lEO03zTaeYv
G0T7EVf2+B5kXhwlFV11YRu6kDomeuCLmp0eO2q/vfONuLgl3GPXUapM4xEV0I18ocjAV6VPhaI3
n9u+qr9kaoAt2rSvsWqhBJjybeCRuMPT7EZ9br5bbMdzYDU3xuKKz9OUOCDoi0Vurbi3drGRppc+
Ecm9A3jmVvnyGKhpwDVnD/S3wXzGP9POMCnSQfAKA3w7KYzCKGltNfDwM0gb8lahxOimAppytEvr
U5wLLBGlBznAbsS2noYiAo5QRshNvA9sIKrp7MEZdsJ41WxqFrAej/B9KByT6IPdOo9BIjyiPnJ4
bqSA1CgBtPJ60mFbrDPLwWG8hcznblqVvHpmZ11qaMyYqWfs2/XiIttW1XOWN2O9yTl+7G0cJ9Fs
lznAV1NrcwPI+83Sp+lDNVOKUzjm8mLSunRZekcL73zjCHf1ljvQSOiip1d0qMJHZzDHQ1urlH+1
RXsBRNyRVajKcbvAid2pBoIO1RgNJS2oeY9Z5pmRjL0Tui/e/SJZXklKxvhPKvWWqvQzYm28dV0r
4EBBNeHrCKx44/fzwBO3d85eW83H2UyIroVpsCcnx98B1XYiP1WZ4boNfOURwyhStkVeNRTbdqZE
U2CO5OCVhiTj/Ko8tJMI3lowPpuxneUz+GUfV0wX5zseh9BtSehGtIgW1PVRNIeQhS1Sg0Cwtoto
XRIUQ7EIh2Twoi6zFM1+su0ZHjj3U1jtuE+2Pveb73mnvN+hxU47yuLd9ZiGQ/mt9X1CahRs70p9
tAJ3SQHbuGBgwDtC3Z7u78yMDv9KPVIBpAJ1O7WWHcUkHXRxzohFxbcvGBXHOzYorfPK8624HerS
gSJe0XbykA+0bPWFCzkXmI73VIbEtmiJDuWGEhaOBfUkvhaUoif70KtrPkAmZ8HCswriwvMzDVnz
DVVw/Q7wbThv8z6IH3uOAbdsm1ruvIuT0CI11g3hHxoiYhG+J8pqntZ4ygE4JOm+K9Ry4/aue9fV
KdvssOuMSDWuOjtNOVxmDM2HoM7mB8sd+pd0qs7d1F3aYJ2jLrQ7evWa/hsrBvMwDp08W6MbH2QS
vHFQm/Z+L6PRl+IxR3eg0nAsCnwSc5WUZ0imk7XPwnVlByVIdG4xHzT5prK99Uk5Zvt1Liroctzy
SnB3RPw2Tq24ICBpbgoljerbQtnDgxEu672RQlnaJW3mqq/B0L60aqkLH+lbiVjTSLi5neLZgyjj
+E+NVX5qibell7rs/PjGqc2PYQrb25la8E0W8F444Z5HY13zhdLSIk/9p/CarsrIWYVYq2RRxw+N
jmDpTh3IEHiKpk8glRr8ZTJI/IeEYvcHnn6n4Y8w15+0vf/Fiv8/XOcmuywnJM0N3U3gpvzrYIwt
iPqEhHOtL6WAwsUk6mbkKNeF2HgorX9l/Xd/3eziyXSswLVxTZqCo8IvHm0wyguiV98c60qGN/RC
sELgxvxRGAN2D7tR39LSFOIuGQPlnKQkqsGaxDLS6jZ3c6KEV9ez19VC3ldS4/4Mj/ymxDn6Nqbk
K8ei4QAo1jrm2FZpaBKJr5CBHtbssw1JS+66mfRepogHD23ufjTuOA3PPWvyfr8OFlmqba3BGl9W
5gmINMHMwJbE1IpkTqKzftwxXirwIe9TufTfecvUv4PCq5+dMOFEP1zxbZj8WzpLxDzTRgZzRt87
TQYsy4gfV6NXPZVcDA6HK/1j4Qslu4WWJKRMLW/eYd0jwK1n4WtI9J//0bXa8SetlL0/2AShKSjw
hhFnfvmjF5yQY683G6IGel4mcsZsoCzi7n9Iav9+0kT/IILbHAMEZttf312BZILrgPscy5SALOJE
Ve2GuuPvc8VB9ZlGNySkATzWtc2/ilTol/HXlwmFIgCUSRKXNvBf4ZygHcnELnNDHKC1X7xpAnyI
8Zzzo4ZSzQY/1Rt8hgBjqhjb/vk1tnBQ/I+fLli0h7alIxK/vvaJmo4Y42NzZMfEf50sNhF6H5jk
S533jM3C0snrUSwNkLsrEUXWisGvTvzymIjZevmPvPlvyZt80nhn/N8Lj08/+uH//a8a5x/f+VPj
9H/zAZpo88t18aGFzJ8ap/2bBzwgINFApAkLADe9n5sP8zcP/g9ODejHRHt0Sua/FyC0Y3pkZ7RR
nZ1F+HcsMyCTf3nDYddhw0K0C/MOy5BfsTvJIpjx8yQ99RVp1yao2Y/XdttfHDLzUSm0mlWAEXni
boryk0A/zOYsKvXxp0ghke3iWPnYAEL5zGbeAABRhm8ZudcDKTTdgKxPVIxE3V5dz1mzPnL1TH9y
r3IV69OG4FQWIqLSG1m4XjSGSxGBN5iPXSzOKPcKEW1JJAuLIHmlVgCb9ehiYw29nDTf9GZdT4Yi
7pfXdRgx/XKH3WejYUaDPksm+lQ5XA+Y1JFrZ7bBsZO+4e7JBSaAXEbjXSRNnxNqYzxmcZv3UTrn
01EyR92u01JvZn26xYg2XnJ94qUQGT6p7NMHVtgevRGrfuUIMf3OrjyyjPrs7PnsQznTLtVzkro4
qfUpGzxhFhG6ty6hlb3SVuJukoBTeSAWcsMc3IzObKKEWYQFZiaG5wJt4SFuLOrgr8d8Nskc+em7
w41eBsYKDSwONwEsj52t5wSPOTDidy4ip2fEEQ0t5raBLTyenU+qKNqjxdDh6+nDUuk9PtVxiHDl
iDLyaX9m0TsJYJ/JKm4GjvOEzGtvwMa/DhRHDMeQKP6r6BcOh222WjtjtDG15wvjkewpTw0nV92s
gX0cGKKo+3EjpeeqIh7e4noxzxgSXheM+lAkzfqLZtSfLTzExB6CNHILOrVxa0dlniRPvSDyy/kN
symR3+6uvI55IZ2g/oamQe8+Ub33UDgURxupP77HMrYfiULkOzfx5ptlbX8M12GSSkNvF3dZ8rAy
0Z3nkDNT7hEp1nNoqSfS0mKsJCgRP1rO8DlhX4So6hcnahoYZgklMNjO1yGXkEL/xZw6ClHy0Xpk
hHcv2Hmc58IT1JO5teI023fedqCyddhMbSVvURa/TLBU7oyW2lF7Mn/AXP7iTxOVP5VbdzQnM5WX
ej5nPWb1USWX4J2FgnpZDV1oAd1s51ESTnXiddQ3r2N/7DV1SRvtNH1B6m3MyALjTOcJbRdYY7V2
AInU3rk+AfMMn7oJlh+VodB6Q9ux+tjO1hI/jsgRk2u9r334bkoAzxx8WFWYLCVDL6MzXPgczA+j
ljYYqLxPEBxeSFr+MG0V40LQUojUoohLsVBwn5Z4KUAmZds89exjwj3nif8CWwOnT+96jLnEGafT
bNU0lDXAzOatSvrJvu2vskwQAwPBB9u+V1fZRmoFR5r9nubz+IFangYUIToPdiIUH639KEQgZiwQ
fldhyMaHVB1VbFUhM9GSXxhRc/rcelT3Db4W97bHfLzznSY9pVVs7bp2oBrVNwzmbC/4JCS19Jth
vVAJYBAE6dNDQan7JvZsY+/GsAdCc5n2tQBrgEmk+Dyjx0dV3k2XIPP3oh6qjeb7MCv0otiQPXcf
gRAVhFHpyPFYnW5BQVMVTqPrOS+cNWo4Ux4wzACts6rkdhrpl9uqXFueob6eXPT3W7QcA8YFokZ5
wYSRRACWCXpmSRPsZsOp9nl78Zb5s82YETWyt08zdTs7l6+6lK7Z3Fqlg//JFQbFQ13T2XAZcfv7
p8KjYhZDVPfohNJ5gdGF7QivfpS6VjptF0x/h5gzCVvbsijeV50WF7M/XVjRaUb2yM4nyNGnVDqT
+wvl3mZ5QiHdeFeuyfK7StHA09H36c9NaEr1s1axrum/CarrI8+nbQg4t3aw2KY6xdVSbhsOQDdZ
qb7wYKG9Ff/1sV67iU8pUcWVYuVpIn1QZcM3GEBOufOF39+IKg73Y2I9J/QGHB2jovrB9NutrIP8
UPoUUzGjHXvIQhuLB+yu9qFlWjVkX7pXzJO56PY+cGAnbyIWwn7RvHgD1j6e2MG+x0CNccUKacjw
M8S58inWpS9+n/iHqQ3xpMQy+11l9IghXQUooS333skayyh07O7UhRQRbfKk6CJzdh6k1eiCQ5ss
Ph/R27RNsruMopptAT1jSwFGGLnkvM7Af2IsRt1lrqqOTAewa6TFeZtULbF0DGY3g+OwQFciPck1
/Bog35wSV37vwkTtVDF9xcWgdqa1YBdTPG4smZ4C2SdHVv1OVMXB3WjFT0NfU0xVEVEK1Og+TnCw
9tLoKU7Kn5TZG49Tmj/MXNdzPLsgD83yLvGrdT97BZ04mNlck0h67xFEYuAGn5zUzNqEHSQbm1dS
vIzYiuv61Kks8TAADgvRUqgUzY4FlkUTTjZjVYQotQCqAGdEWa1XB6u5S+OwXZ+rzAyNz1OPFzPK
0NBX+gR7rekXtb9C47ZKojc+M9hybN3s2b3a+9ar1Q9SpLgbyezwtkJD3tg52x38mmjOy9UtaCpy
azZ10ClGSLl+clo1f6oacz772nGotPewWyCrk8nwZ29Lyfh4Nr1i4tZf1lwDxsfjoj2MVsUdMygM
72PRDkfOczmA+VA5LDNwQAarys6VWfVsLdyd74fTnrAqjklbGYdeuyj7Jej2U9BZe+dqsqxqbq9F
53CB6IWb93TfJm9iidvIBzW8kW1B0VFYOeKYXY2c5koN0sROhZ5gz1knLP+tc5GtqtLdYEssKRt7
USE9cflo7l0oCPEmWNIgB4utWJDRfHCmKqAGSBH0ozpdRasyLYyTcfWgmrGpig1umvDeIpo2bJth
7bJ94XbwiYJwBWLjKC8qtLmVrFBKJDk388cgld0THBZ8sKG3ZNuGkfnQU2W5J3TsHderdxa3xoiP
dpE+066215ZhGEaxttxWV/dtqY24K+7evde7B2eIVUesTVt20agweRZZTA4LRy/BPMy9BonKnTMb
1Z1YPNZZnIA64AhgAU9CO4RpYcu3uGDidPv/uTu/rzaVII7/K56+m8OvQHhoz7mN0aqNrdZ7a588
mNAEQyACCeJffz8LwWaJsd4uDzmXN0McNsPs7Ozsd74zWQoI8aKEE6ezTIN0O8tucN5PNJdLKaB0
9TvLoaq5cLoaXTiJtx44b2OPyAEqhU05bJ3FRwpQjH6WkVXoW/Z0/iV6SEn62rMpfPPd6XDRzWl9
J7DRuUBJQzUDYDqCEvEyLWHUaTcKTyzSuQOgiCZlzQJwTT+GYgwKmAoZYu6/QcQ657fWFJC2KISG
t4fQ7Oh2ok/c4ZyaxL5RODeZAL0VAv5mTwDChQISZzx2tdOEJHxC+8J7+4cJZ0/eJyNIPgOORNYS
wx2G90XhG4e3nI9Q7ujhT4OzID/UKTG17JvVapYWlM7NHUpM6JraO8o06q0mGaVuRZSZV2T1zEHX
ziMon5zZYGYF7gkZxuWgS9eB8ydnldPFb5Jfpc4M/tsoJ1lIYdrHGPIWj757lGUZcWwd60FMz8+F
viDfYqyy/jyG5di8zR4G0LTbx8ZKc8ZGZDx+5jAfEnaqSb4tgJB3+/jz+5+ctKfXbqSFNxNdAx9N
4ZF7BoLj9owDG+2MooCHYwd7PdceJval+ZTR91NbxKcQFfOAJ8gSaEmxGBSRoxP7a/DlALmEFyeb
znDN8+g4Byh/Am1jdPqokXJfuGF+DROAeXyoJYNs8XD/JZgk9CsXKdd7kXzFSaygfyD/Hjsrg4AF
z2cKPBRQ98VgJlK4RZnNnYnEbixSvLMy2RsQo4TQhBBAkQqelllhp0wQi1TxKgN7bJf544VIJYPe
JquciwTz/2v/v66oF4ylIN+DrLhc+klx5UNolaU1+Efc/RoHUXYd/9mXXhd0sFl7M6KeOhMjmARx
tImINAToUconlEMqx/uahNDjZy3H/vt3IJ8gqqCenSRoeYFXCinaXt8+dAFZ6uznqTHFOXJVD9xQ
0S4lvP77Km2+/h3pF3jjeRAdBdSiBqNM0gGhVRNGukMLDRm/tGBRaUREB6BRr34lGZVNLfS6HcfU
BJppfb964B5pgazmVm7pP2tB61DhJN72+l2DgpO04HZ4DOwH4Biqa3PevzYhXn/PLdqCwT7vbTNi
ty3oHWInHYweCTFxkSfb1AIzAppfxzDg5ymvvbMF0FUC9vgWv7BTCyZVdOSSwE4LUCRXUwtGxwLF
6OicZpQXOUAeuF8zoqesBbcjZrzFDrXSQsM79uwOBwq4Beg7ymvvtGDolrItWHaH+Fu3TKD05cUB
gzQjrA67WyDvRqXvvTICtwf4X2kqWJQMQBHEGgnRuLgaRuCaLKEaRQja+v7eOQTdZpoqagGHQPGr
Y7jOOlBoGgEOAz4nzrnWi0Ol9j2yBYOTDV6dki2YXWjlKTXhYLi6mlpwsAWmAmeZe7pEmhC6VV6q
Ojt9Xra3g8bdi4PeodFgz6KjxMtacDsm2GNMxai0UJ167ZEtgPIXyHslWyBoJCym9NymdW55yW6x
5xI0UoNEpUGlpcr43qSFN3zpeSfSnwbhuNyDBH760lZl1xfqqGz7/jryPh2/fye2GNIXBdtW9exf
W5QPkqmUUcDGzToqKJ+z/vf1D9x+tPSs+lfVH34K/MRLRvTUKfdl62FeeHN2Mn+F3p039za3Blgn
Ov81kvfvpHFuvP/fCE5nDbmCE1FZLowAcSQLdsXcVBc886LUS2tJ4jWS/8JVqUrue2HwM04aFThY
OEG3smxg44k3lqgioDNjMVWXHEX+KAug3amFCZXgovFLqsKP/NDLvcSvJQnJPShF679fJKd79juv
2V292T2Ifx4AFFvO7+TCJ6BSLVjhMVoPxrIV6oRy6uM/8WOqtWTJhMm4XVWdf0LjQVDLKc3bLPvC
qAo+HXtTyQChhRUVXMpy6TQC05Q8I6sdu7LoaBx4DS8iKt9aGHScyy+PUlqCOtUBn2/7pio8VRaM
gOVoVtRDLO2CtkAtTJLP8TJIt9TsQttYP+zPp/kQFlPJe7CXamN5GXrQKnjRuB6hUIehWW28wqGX
pt5oukz9LJNsGoZLqw2VBKNpMPHkVGeV5lM1kmHAWpA2iT6rTbK67BToOf2TFpJvIh0jsidtSI+X
SVO02N0ri46jrOFDgAr2XHXJF/5d4jWiJ6NK0qkO+sJfefK6BQ+V2UL4dOHnB588mvdMA3lZR77b
ggMU8s/8JPUlT0VZnWixrq6V/GDoPwYjaRlDeBsruhj5D0o56mGWLgV4XwvBzsVvu8HtRli+KZqq
HrCb5FdR/C6SM1Wxs5CIRN7VrPMYqpbyJfFpJCO9SgsUTf3Bny9oX/0oSotw5TW2CWB0BIOY6riv
pvHYPzhNt9Y2xxbkAariv8XLHW0JSZzoLcQS1QO2DVGIb2E/co32/TT1pZDCNGGmVtfNtf8o7yrX
ySRVne8ielGcPP/4NKSOpD0fZzYiSa064Bcx2mseCsVBf/dYd6IJ0OF6mMLLcuZmtTA1fwswVx18
kI7iKA3ksVe5NlWdfy9oUxxNJK3YFPvWH+xyWC9lmp4PqrbzT/Vh5Ev/JifXxDdGoe8lH/4FAAD/
/w==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_xlchart.v1.20</cx:f>
      </cx:numDim>
    </cx:data>
  </cx:chartData>
  <cx:chart>
    <cx:plotArea>
      <cx:plotAreaRegion>
        <cx:series layoutId="waterfall" uniqueId="{BE14B841-01F9-4206-88CB-5727C19E7D46}">
          <cx:tx>
            <cx:txData>
              <cx:f>_xlchart.v1.19</cx:f>
              <cx:v>Profit</cx:v>
            </cx:txData>
          </cx:tx>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visibility seriesName="0" categoryName="0" value="1"/>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axis id="1" hidden="1">
        <cx:valScaling/>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_xlchart.v5.26</cx:f>
        <cx:nf>_xlchart.v5.25</cx:nf>
      </cx:strDim>
      <cx:numDim type="colorVal">
        <cx:f>_xlchart.v5.28</cx:f>
        <cx:nf>_xlchart.v5.27</cx:nf>
      </cx:numDim>
    </cx:data>
  </cx:chartData>
  <cx:chart>
    <cx:plotArea>
      <cx:plotAreaRegion>
        <cx:series layoutId="regionMap" uniqueId="{26A44C58-704D-4A96-BA50-0986A131B676}">
          <cx:tx>
            <cx:txData>
              <cx:f>_xlchart.v5.27</cx:f>
              <cx:v>Sales</cx:v>
            </cx:txData>
          </cx:tx>
          <cx:dataId val="0"/>
          <cx:layoutPr>
            <cx:geography cultureLanguage="en-US" cultureRegion="US" attribution="Powered by Bing">
              <cx:geoCache provider="{E9337A44-BEBE-4D9F-B70C-5C5E7DAFC167}">
                <cx:binary>1HvZkttGtu2vOPR8Uc556GifiAuQrFGloSS1rRdESSpjRgKJGV9/F8SyW0WrJXeE74kwH4pRBMDc
uce1107+8+P8j4/lw73/Ya7KuvvHx/mnZ2nfN//48cfuY/pQ3XdnVfbRu8792p99dNWP7tdfs48P
P37y91NWJz8yQsWPH9N73z/Mz/7nn/i25MHduI/3febqV8ODX14/dEPZd9+49tVLP9x/qrJ6l3W9
zz729Kdnl2WZ1S7rnv3wUPdZv7xZmoefnj2569kPP55+1x/W/aGEaP3wCc8KckaZoIYrYY+vZz+U
rk4eLwfGnlFhFJdG/n79uPbtfYXn/4xEn+W5//TJP3QdtvT5/csnn8iPCzfPfvjohrrf9JZAhT89
e1tn/cOnH+76+/4Bm886Fx1viNy2ibd3n3f941PN/88/Tz6AHk4++cI4p0r73qU/2qb+lN3X93+d
abg9s9RaYaQhn1/8xDTqjBmqreXseF3+tvajab4v0H+wzG8Pnhrm9m9pmOv7urv/C0OGmzNhhGZW
66Pe6VO7WHPGDaGG8MeQ0U/t8n15vm6W3547sco1nP/vGC5u+gtjRbAzooWSWoivxorlZxIXFCWP
19VTm1x+R5qvW+T41Ik9Lv/v39Iez7OPaZbc17/p5S8oLeLMaKGtNshi28s8jRMjzzQnFgns8fqJ
Tf6MRF+3y7+fPLHN88u/qW26zg0+++tsgxzGlUZhEfQYL+ypbSw7E1pzTdmjbU5qy/Ps+xL9J9v8
9uSpbV78TW1T1w+d6//KZKbOuLBUcPtY+E8LjDij1nDCGaz2JRh7nv0JWf6TWX5/9NQuf8+qf/vw
wd93xV9pFnommaZca/X1mLFnhhLNGN9KDV4n+ezPSPR14/z7yRPb3O7/ljHzoijvU1f9hbbh8kwa
LoAAjqonpyGjUf8RMkSj3Hx+PY2cPyPR123z7ydPbPPi+m9pmzcP818KlumZUNwIQx8Lzalh7Bnn
fMPS7GgXgIQvU9p3xfm6VR4fOzHJm5//lib5V9Z9dHWX/bXYTHFrJVfk93g4afs1rCKlRcxsL/Se
X5rlT4n0ddN88eiJef7190Rn5/6+/vTDG0CA8jcl/Sfw/P+RfiD/i2t/u908+slRBU/u/C+pKfAf
Ej20Fvyxzz7hP6w9Q5fN4ceP1JX4TQVH/uOENPrPYn3dT08ef7KT/yVG6j+7y++U3u6+v99/5gK/
IKy+ffXzdsFQnjz6GN9ftdtRd5effnrGBLT8O8O4fcWTvHCitJPnHu67/qdngVJnVnOObh3WA87d
gNL0sF2imp1JyiwxlksplEE1qJ3v05+eaXrGpdAwN0gvhnYEHdH2OTVnIMAk2hQKcGY1079TsC9d
uSRInL9t+PH/H+qheumyuu9+esbhU83xtm1324qUEasoZ1pZbhgEaD7evwbNi7vp/ylp7ms6FfLB
0Lgf7J41ognKiDRjtr6TcmiKexF42R3qdukWsevZLNM5ClxMPiS1F3UQOTYX+sqmchl2hQ3q9mKy
Vdk9L2XVBEvoilk2H2TR57PbQVdlzqNEa0Ef9OyW4XWZzrq8N0Y28Ude8VbdJiprGx5WNOsgimik
r16klPRTvUtK6YsmdJOsqhuqlxYiJ1VFl2tW8Tr/NehGh2e+MOlXlAT+6omOLLFMWAnGWMF8jMAj
vtSRplU2pCo1D/Hk6ry96CtRiotSjJ3XF2uX9NkUrVlTZr+WJM5YfPj28hRdztP1t86UM8ENh6Ug
zNP115ybThGVfcppwYss6h2XPA2tZUGbH/w8Jb7f+bRPRBoGIlib+uUk+NKxiIpVTfyqV2ndFaFz
Lff01krT4tq3hdx08G8/ksJYQvnWQsPDBcH/T2WclnXO/CqLC10HvpCRrirN3ytfpL7e/bdLCcKN
ZsoIptGcnJijilm1DIlKLuCvQX85ysJxEs6srfD27aUQmF/sSmgCrIZpgOWKokFFsD3d1ZxmAUs9
Dz6pwI+E7ZJVJ7o9lEb0WKv2vVLvC0niHpX+9yTy8qi3L8PyxOO2dYUF5cokYeh8T9dthsVpF3Dz
KVkQSSocSVN2P6ciZnUSTnk2ZC/qGCOdPkxTx5j6zrbtH7atAWCFYVZIw5AZnm47kWMWkDnlnwJd
6pZHciJK3h/V7dZMl7dZQB19zot2Ge6KjpA1Dbs0K79rAOS5pwaQTGEgII2SCtrgJwboVUbypajj
j7Fda+nPXdtU8bIP4qqzy/li/AyrfFv3f9y80UahszLEEtRaAI0voz3VaVzmC/GfhJqQuw4LVSst
DtJPQyf2mYmFeu8HaL0NOwX3fO/IMnq7HzNHmuk7jkBP8rMm0hKB2Ef64SgS5kSaxK65tE0ffEgz
r6vgYu7TLcyr2aUYGg1TLlYRZVW3sCacLeOQSmYkHe6qRuVLVAfU13e2SiuEYSudZ6+rMau7D9/W
2Rbd/45+oSnlBEy0kFSjMmG29lRnwxQbT9p1/jD73sMJyFAQKIvME5dBOHs+BncNK9otaPppC9c6
a5Lhv1UWpQqkOCfKGsEFEvZTMUzLun7plPtQlzJAZcqRk9cpHBfSL/KaxxLVrEsGX9xXuaxRJ3xT
eSovTJAHYxG2KWrIVs+WFE/V2VqO12IuGld9J1nSUx+jm5KQwbRhsLBSJ9ly5lPd2HrlH7qYqaDa
533XlMPLdu2zpo6mdmkhXKCrEdfc0lZu2ZliXYK7qWniy876Mk+ial3Jcl2lbd3HYW2JivtokCQo
X6vKJmsVMW5nJHoW5Autr8hqS3xrkcVT234nYVB0tU8cgClqrLIKRUAqCWd9qnl4Zt2O9di819LJ
XEYNMRKuGMeDtT6iqw5QsOLlmD3LQeDa8Dl7NzQ2uDRPPVftYZj49wNanGZxBgxlEUiUMr4lkhO3
KOaiq+LUNe8bjyhq97wrjHjOaMqXa94NC9Rh47Fc31XpvCw6HFI/tWmEhD+p10m7xsGFr0S+vvPB
0Klbk6kN9sxirEp7XgxyM4/ruIULLaOW4+vG58X6bi1VMRUhKcutFGfQPgzkapviQ7544CtTzTNs
x2W+4K1bSdKbXSM73h2UHjbbFXOSATa1n5e3JgmWKTRuzvEVDpAIkmdBvSGevpFVcT93qm6bgx09
He8Ed2t/430R+7AsK8+qKEjiar5IBCDDL7WpY/FuJCOFk2mTAD2Nbe0AvL6dG05TOLSvQUOhcxFa
SU5PXIPHS51Q25TvV1p1PkGhJrrpwsnlrrzkQzshUXx7xdNsxLapGKOo21Sgdp+u2HnSpVPFp1/4
OmzOOA1iS3+s0wWKtxpbqd7HOV/hhBMb+i55rpFY4KffFmMD6U+CgmulmEbhkowwAez/NChWPg5t
YFX1rhJ11fOwd4MMHlybtshGadHVdO9j7bKXY2cSZJwmlS7ZJ6ZnowuN1lM5hj1L2usyNupu5r40
S9hNVI2vexOQLGrlOrtrOBFJw5yIOGtCESu6BXtK4IduTIEuLuO86LfIH4XkLxjqfbOEvPB8Hs+/
vePTvGY4ChTgBna99anodJ7uuFBxWk9tp9+OQ00AzaX3DNB8XDe/FQBZ4iKl0wy3nQvL8Zb0n/F6
oJrNpfmQTyy+i2e1uTRrs7XyF1nD+JYi27Uj9NCWY9Nl56tcCkRdPFVbp0AXUyE6NW0RRt/eEjvJ
bAYIyKBsIqvBgiD1TlJ1y+tqdXnN3po+5Yitvkk2AfqAD1vofo5jnFdYIFuczluII1duKcU3LQpN
kFI0J3SW20euLcDglzbX4iKbyk0P7TI5dRu3M+7KUr5tcUkq1R2KQHt+aIwfeRctqBfY7ne2doIy
sTULzM4w8zJA7MB7T63VzwXV5eCWtzwZt0zV+xautZZr5j72xBSsDpfetes7zeqtPlaBozDIrKoy
WfZrpWifHCwPhuktUKqHOiadc3gfH1dkkzoLLFxMTGWzZbcBafMiY82EtNYDkWDBrI8J/kPnSKGK
KhFQRd/rNOgjWQ45QiK1LMd/R/1sqXAbgHwLaZ/EqAFcALrSTBo00+QPUJdOq1CLaoM3Y6UdssMR
3rLUzGMRoV9Ok/p7aeGkHG1LCoxMGEFZIgqo6anaSe4AIZtZv+kGCg/pl76HQ6H2Qz8ib4ST+3gK
3NyFquQLFF6OcQ3IgqQHLU1+LvuXWnUmzg9xLwySAQJyfO3Bd6ICVAECv59rFKpHsyXtVEOVc2lq
xAqiaDNHUsybIYI8o3izS27H18RVDpLIokBtKlS/dd/f1rawHJv7Aili81sRQJKgVAAFnXY2gINd
kJB5eZOmiyrjsB8K3kTxROL8VrFV+GXfpl41JrSM2TwNvW+z9oqUA59l2ADtBNc+qQLxPK5SzaN2
cnPykWQluZjiQahdoWtXfhJ5ufrXlVMVzrSttJxeiJGSed2ZvLayiVrgx244TJM0461v03h2oapI
RW848dTu6tpbGuVzP/g4dLNp1zxM69GLOUrmYkQwjKufljKcA5mL/GAZHcSdKvtFJBGZ6TAN542d
UhoDv8VJf9mnGsgs0ms5rSuadbhiczkXSzyEbdfk6jBanfCdrIJ5fTMpx7J3gyiTeMdFz2i0oD91
S6iSvrM7m7GpiBJZJhea8X7XOjKt17GtCTmnE03ZIQk6k5J9U7hKvF3kmBTBW+vIPL+Z+5n3z4Ou
r4PXqBh6+CS9Uv7tqsekdmHjHE27V3Zey+I8zsDZHFYnTOVCiy6bpZH2a9eaD7TKTf0pZY0b5x1c
ZWkf7NBPE4mKcupoftHHdSvNDn2ALNV5XAWFurVUB0VxPqqGdWX6kJqa99DyTLnx4vnK3QiXXqnv
mvQViPxekX1di6bRl4ONs7S8qeVctMk+H5N+Gm8mGSdZdohFNQ3ydVwz3l6qXKSJOcBXFC/CZlwJ
ynrZmWyyYRII1fa7NPZrvlxOSRek2fmUVag2UWEngQQ7Ntkgf3bBoGR3CeeYgjiaOGALvR0aoC4b
9gs3s3pRgpnAW3/8MMiyEteIRVfvo9V1ov2wDq1l41WufJOwCzoHgdbRksti0OdzndOqDKUYt7pI
ZJBhOwmXKCr3c7xghhHlMrUyebFMzdTol3kc5FN50AUPWHNZDIs14wuVc5nZsLV24yS072VavNNJ
HAfrtRBlB00FS4uU/RxZu03ldcBjr8sbmrUZLV/m+ZSbeD/lSATJ3mWUQ3akrE2kZQxKwvYkSZes
3ZGmyL3Z1T0JZP0zS1iN9aq8tPbtkJi2jTz6YGiWmSFDBYmoSrcvgfyALGHb2g3Ti7TD7qMmpTVX
hzydNo3xsi/w5rq0D+7qSm8pX4x9YnRkp97BAdYaeOO8t77Cfc1xq2kvV6ivzcEOadSSLsZqZUrR
ZNY028xDG5Ey+S9azpuea2FzMGTBEHiYIqgLk4qHtkVD0x58lgFpRZOhi26jzKRyCGBBMbTDuz6v
h6yGvoJ0defpsAo6Pze53kTOYOlmvVPwLKzAcan9EAfz5mDKB5vl5RLgs9JWm2rGkeJWlFjTTpBh
xPQLe3zcj/ectx9AI6b4TM6NU3eFFLHlkZgsCKCw0SmFLh69J147i6/UebBtLu6Xz8oY4DU+esS4
Vq5y+493snjOSeaDu0dVB8fbf1Py8T4wBax4rllTQQBaB+n4ochUk/nzrOYLNt2yFUeJw4TxJCN3
aMATZ0N5NJRbxx6uhs578MllTe0Sy5AW6bioF7YaHLQ0sqrELawBx+Yj0BzxaMOCLBvoTSrJ8GGp
E9J+sEcNugYRhLx23FPKMvRoUeNqNdGLZTBbd06Opj26h4qLEvpRIsMTe6nLbfOzWlL4aUL9tkwq
UoUPF9cSnb5dg0wM/RV2yjf1Hh1pHZYBUmKT27fQzHd4DvMaDu/q+nQT/ajQYJ1W/ONK7oTeB0TW
RX65Mqnn5jwhYLTIfsoGh5i2ebIxH90E+2ajZu0HqpIa7tNJIFZs3o8Auy86MPTbF7JxexNjYvBW
1mQLh2qVm/z1oJJ0ejuUSZlkhzox+N605TThF0W3aNpf86OvZHlne33+qHKbjx7izBkv8CWoAA6L
501WoM6PtF0VeQvklptx17RBX2cR6ZIYi8s8dWiZ+rIBt1mCMABlAzOlw6V2yRbOA+orPiuWQeXm
UAAszssVt105u4teOFJVUWlFWY1h3CVgaamlA+5P+7bDG0CjLG+rdsDfpZpAokkyUVBFLSYU5e1Y
9DFIgcnnWJ2miRvfqTqe0QXEy7r5/mSRyvPDzFuGDGN8Wg5mX1YosdV+DurYdpfSolTNvxA158g3
SelcUVw8kuR5X6Y+PwxpiX734yI6wflFk6dQxzn/HDOtMyUU1sVTEa/veGrc1L9t+ZRO6qI/bn22
SQcV8WZeC+yoSKZO7tVKKLJc78WmPjo3m9eAr9pc/Mifmq6YoAE6sG2/fZYxvHk4OO5vM1ChQZiV
K3hlK1hR2xCUxaKq57yhHneohW497CiHDn51JFlWKksfH4a69TG7TOJ2xXesR+otRlsO1rCVogBf
GtMCrW9VoXeqo74EMSGvq0Jt8dSLKcNoISlMj1TJVbyg5nULMk1+QK+3KW/I+EYVsMEUmDDkZZ3g
cb+U2OUvE+BZHFxNced9dmt5vpGUbkC5e66LmKv+lQCNtcT7Oc6DJT2oqZFltwN1QZUINUgg9V4k
nKIlRzG0MP4aiBW7UnW1lY1Kxpu7eeYpnO+oybx3YKJ5RjI+Xk2rrGL9qliHKbjzANNgFdamteo9
8i38K5iaFRrIBdn2EDd1gOSP9nJjqcoMeBXI2lZuat4ru6Qt/SDmUpW3SrXNEh8Ec10f/DplNJ/j
PSoaL2XYleC/g8iUVPt3YCSnon9DkjZPkiiWC0/n15MGtmk/2TEbW/ZLFxtQE+e+GMbKRgFbu+Ld
KgYmXDigOsxo9il1wJRaSzvQAV5e5ZZFIz4M9BjqCfO2efe4k6Mt2yYHQRxJyZdtW5/TTVmOW/6z
S7JlE6D/LXizrtruqD+z93HOts8kJQHuWJJluzHmYCeqPTr3bbaRlXGDUE6AFuPbtV9os88RqFtU
2mq78uiywJTIRFZiMoQRwGc+fEunQRL5efFch5R5Yl4OqU4mF06kBnsuljW27HJq6y3Kk2Dd6MAO
0y+8CcCy/rJdCfxbEMwfbsFbbpIXGean7x8Xkt6ipLVwleDu2LHVWb7qIszrZhCvimPCKo5EY4tT
bPCGoGw3ErLzyguxq5KqdXGYtmoI7oZMNthzP2E2OV5lLNlgXCpmrKHHchNr+BxwgStQR8JYDluQ
N2wbnu7qad58UscrK7JQpl1dVfs0LxGNh6NCwANvSa/Az07wvaKjQX6dMl5q8x3i66ShB5eD/AAP
Zkhuiv6BVk57zBDAV7O71DkFqXWSzIiGySHNtoHYIqgcQbyk4Zi1m+zf6e6e9nbb8mobnBCco6FY
/6Sx9cPsgqnToKqOqTEHBwwp0Acgkr691AmBjmgiOCSBtUBZ4a/a2vovxtaTKVoTA0r+5iOkmJ2L
2iYW4gVOaG/ebVW6GXXIcljYCS9gssfk+G1ZnlIIOIAH/zFUYvOYfsLP2VNZ4pEz0Ld5cmcxVVPv
M0k3PN51RvP96gCdv6fnPy6Is2MgDpSxDOSiPeEVMVIltKxI/LqdaxSKpEDFv9RLgTT3GNnf3iDd
aLt/N+3bDsHdEonT0YbhFwWnROZc5iKp+1K9fswYU7pupP2i+CLlYRadGQ95E6/+1TDxJd9VQ73l
c+6RGoJuFahH35HoqadDIrRSxqJ4aSsFKLoTonGxJJj0wtvX5TGoJuA6xPg8FDHyembGDCZIxbAg
Mi1HcQC0CNJNkLzh7bBGY4vO/iAr7iRmx0gtS4RU3+J2xEdMb7OFo5+MpuM8qzmm2W9v4tSMMBwG
2URiYkIpNadTVtTdtmdzMN6mXbFlpvUzEGo6WQ+vlsAMAr8b+/NUl8QARAlJYMjtpZQ60ZmegUaY
IcPtY9mbk7TNQ+KQWV3oO/xY4r9bD5Q/NWAWkbgRqn9IB3yKwUSPWX57LEsAyZs1dFEiLuqu3QrG
txc8mUKh2cMJDfx+jG1n+KxCDnoaiTXp0zifG/uR5CB0Hx2QqWIDVZ5XW+M1mbGuIlIJz3SofYmZ
QFgCtHVRz+tZv80ngnTxHbmOR0S+iCCwfTiw8PmXaxxJwJwO/AjBZEVnaXfuV0bSbs/kvJ0nGIhg
g/u1W2uMpCPXJWBHbVjFK/q9sJdJT6tr1FscDUoiVzTgbm6YAHtAXlaxTBJ3saC6S3cbz1lB5yWK
GYZGv3RtW6GR8TkTdbuvymFlfUQcUV21M16CLLvhM3VcvbTHiVyh0E7wF3Fd0XZ+XiTpaHGUZxhV
RsFq5DhCcoFWQWfVrgzyBvnsEWLoAI+lYXEEBsDYBulefU5Ex2ah+KzNKa0Yki+au62QTyMLAEkd
M0D6NRugboAkNehb3pUbHAuO6KTBeBN2I42haxYWXV/RNaw7b+tspxpd5kP4G2nRovCl4SMU+YyB
MBuboN+1NVsZ1u0IbgjdQaHYvjEOS1YF+oLximDekCVROVcdOiIw8mVevuUArpbfqqW3ornMFQm2
dr4bPZjS5dhJ2WnpeLtLi6ECcQoORWNOEOZpb1wcBYNLJlKFLcepJvbStrbR0z5pEZ7tG7nYcXVv
MDHYZlJAcYSpW9d3GAO8yRrwxckOfo4DAYfUt5TmUUUBG39d0Dx25kqqeWLvqZyX3tyC+IqbV7W1
ecH2ed0FBL0sQn/uIxwxwzR8X7sFtt1NM1v9EpIA3MIYAVxRaaJFLPF0U9iu79YQA+UpQz9sjcdk
M0tJdy5I2U8fFKmKJd3FApC5DitdV/7nGtxJMITmODR7zCYtJtqJujEVMm9+qNNSsQE4+DNSAnW9
Ib2l7reycXSN8jOeq3VZoOnyFmdamnD0RFUUuShxGmKwomDhVASjfYM07MxdU9ugPFSZTGSYJsl0
J5dM5rslm+LzTIz8IiN8vaz8PF6Ai3CvtVcsmq1Mb3XWlwSs7+jfxHDqC5FI14WIvvRD7pvy54Rk
bjdbGqObLHl/jnYVpBCr5bVpyHtXIBzrqVE3asqanRZpCuuSwB9yPYt97rLhxZqXPdkDV/d7sxBe
wmNV9TFthjtGRXPtRZBcV2PX72UHEhlHSZKL0Q12l9rJvNJN2mIy32Sfsq6Nd2XaJOEi6nonY9te
mZVVhyWuMcetGynw1WapI5HX+jDhKy8NOqoPfnbDOU4uxJ9aW5TnxUzLNVxsLg9pTtxdI8CuhyVI
li4MuEveTvNq7suglmjGh+rNZFi2J6wnV4LYNAtdEPAbAaLt4PsOPwjKdfwK9F+GE0c9t58ohjXo
SGhDX48sT7NDs9TBnnZV/7obBSgDpIJdt8zDFe/8UoSymkwUaxun5udsZHa5xBmC4WPHRE73bmh6
NCpZlS7hiF9mP5he6moXxIG/qiwOFOwE7fNX88gLdDqVu5ZdT9soNqm7J3nX3MxakOtO0c1DY7lN
QZNxupoBSJ8TXYyX4K+Dq6zgKdsZZL9PdJp4Ha6roSka3yb4ZWra6aENgjliGV3vuy53DGcCGhxr
XNcOnpuWTRnizJMfds06FfOVGpI2CQltstuFaiRiNEXROPGSXwlDyubKz60/sGZg17Ks5hBc7Ts5
LR/JEMe3giJ8xm7odyAHSRYmczXqnVwc3wvd17dNKvwvSzMDVREMqJMuHAqcYiginSWyCYOBi3vM
ll3IWVmfO7T6ISNV/2qmdfGqS5e+iIq+T9626dL+7OemYmE7D3MUU9/kYQ75MDM1YM0QeHO6RmI2
00vLurSM6nXM7/OqWUOMaap3+HF+GzbNSF9ZjAEuG+ZNNHgSX4msFvedUfNNDsZ+xOBADFg07sN4
CFr0lENyo0zgsrCkhb33AWDJzgBh5aHMu/almlRxQKJXKrLZqi966tKXOGmD0xlT6t8yVzfn4zDT
87wZ1b3n8dsJne7bta1Wc942YgnztkoeFijkPO31MOwB5Ja73lsZh160mLkWSR+SdBwvlS2a8xZI
koaJ7uxbW/f2A58b/ib3sfswruP6MMDBd6N27LnA0YBzgkqxa+e2vwNCDEI51eNN4Lvi/Upcfc5L
GuNsFQjh23QhArVsRkYieWbA6MhCXWiMVqKmq/PzQg7+LU5nccg/sitKan7IFe9+AbPWvrR16i/o
Utq7qvLrddLl7X7WSLloZKvsthakv/KDmF7WXezfeGPER16MSA6sXcZbsVQIHrBSLyjvh+vZ6+ky
m2buwLyY+jxWldihwcXJTxAX9nINfHwTx6l/tTKTvjUgP35pV9O/QcFPLhBs+vlKgx6nkFR2KG0s
bzCjpjzqK1vuzLrUHP7u68OaBO5lARL9ZTK7po1wtoMc/JS3vzT9IBK0x+t6460YrnHUqEB/X7k3
CV9thZxdzXuuC3NBMbWLxmYVL8yYcHDrPvgUxAynyG4WKdbMRks1A63u9ABS2twUko+63xPni7IP
S9vEN1PQJC/Bk5S3gVjqd2Xv7/FMAqo2o++6CggmH3R+O9scByhlQ7Mr6xr2fgjiYYrKdCLPcVhn
eJuxcWzPU1ZyEdmU6msRO28OllS1vapS0+wwiRVrOGJivTN2rXSYr70dw4rH9a0LMLG/XoJWQ9eK
TL2/ae2IUQ2dPZ0ua9FWL/gsgle6tlkTqdmnbp/axr/Ok2ys9hjaLul1lRUu2wW+ljjTGP8/9s61
OU4k3da/iA4gExIiTuwPXKpUVbrLliV9yZBlG8jkkiQkZPLrz8J2z0z3Pmd2zPcdMdET3bbkKhUk
77vWs5Z54B3ZMk3bo0t6berjPnr4RTraoR0kfmrDWsmzxFat2zxgmFzyqDN8uYHeIaacmKD6tLJt
cPngt/E1gDseFGuAEfEyY5Wen6MG+5vGOaLVHMUYnKoeYNDVMsfsHIXW78WnjTgeLpmzo5+ac4jD
zj8lFJr+cWxdr4t6mSLzlHqVFGBoqjbVmfZ41crco6l9agi4lyysafswuMDbjitWRZH7bAz96zUV
ts9DDSX+hrU4TgsgblsxQJs6i3Bu8jhg8jx7zk7irnVenG4EP/7et10BpaWTO2elwqi7m2cqkrlw
sYjbEBL5NOB+SGBQ5iZwYVfSwLT1tazhr2ZdD6E232Y79hnpHKwbZoS86hsaDWUFq+9GNhA6C2Eb
e0UqVIgUceLXDKKW0MFJVlrBUDQRc1m4wr+O53C+9aLUsrwTnE4Zo5JATIPq9hwoT39bUowmRCsX
HoeBB6Ssljo0YY4RrvaGHO46YLI1Y3X86Dw6MAxmJnFNm+MknfEbBt9rbPOBQ2hM4rJWrcqiagxs
WsqOBawuVWiHKLoJvCU2n2HHdvxKjAl9r5blbdvq6nNVq7cqVZHIsCZ0TyvojJInXB99PDx8HBKx
hoHFtkvrwvZWk8YcllqnuRrVpjIG0FJlXRd1T7pv40Lr2GUmaSjO12XuPuaKbwc2tDDiKstv4BEm
fh7YaR2LDQ8bep9ONXliQIB00SxQa3A94ILJQLSt34JByQc19lNSToxV19PQD09mnOaqNLZa+Am6
b8Uyr7PpqRvEWIT92B7kyKOnXvpBmc71cJE88m5CaeklVLAdh2qC/ZxiLSrCkC/vvWHmuNkwbDOf
4SFc+OkyTqUK4uEWBOA6n5ReeZZOq2/zUVYip/G0qCwNOg4KFEijOU0x3lzpIFM/bVw33zic6/Eo
4JAVGjflmm1O6ls85fHwb2LZFo3AfIGXwB/x1GkOhqVxbnpVP4umCt6gndkDsJv0OPhpd2CKiXtP
+Dpfurh+8fvucyvAclVY3A4s5OJ1WMN5yCIyDK/E5/psQsJtxrUVSd5A3jxzFeJNVz406sYuOZB5
ciewlpyXNWg+ZE3Ym+RV8CIDsl4v8F6LSI3DiUD0fYZ8Hsr9TLMqI8Ifb2LOCeZWHI77RUg/qNyR
etd3+1PbhtPXYUm8pmzjBlYm5OAhPvVR3wz5pBs7wy3aBsh9bBVBTlqcI1nsNSK6adUUfq3repZZ
2OI1ZKJldZJLfN8cAhauidqp6NTFJmQFVvil1Zi1ZHXu1DB/Udja6lwqQvw3PHhXnaVesi5X3izj
YlbCu2rGKPy8O/+HYFukyRrnqbsosuKrWRKFxwM2z8NgOHimgUfkGuabvigHLCTTFUaaazsZ9VWG
s23yCULhkjVLaz/m2eFewU2JPc0o6JDfFvhOSwZPbSl7sZAzZOYK0FNjNwzzAD+/I+K+8EPH6vlC
Hfa3zMM4MhctH72o9MYO1K6/LdHzPLXtK1OLzeVEpqL1vdG/NSsLnuCPJSm4HsxwWTyvdXtcMVSd
cfr1a2nHuhYY5VKMnuAwvOGW1Gvg5YbvLJ3r/EiVWi3ICIApwUWU07qrBZXLoVpimCGdzIXEkKbL
fY1dcu7GJsRMTXq+vfST6eVdOATrVGCr4BJHWhoPm8p1YKrWHT0/FD29iw3hSSaDsSHvLcBPr88X
L7GCH2B5SevfyHqIhzTHtm2pysxWd5PJGR64kStqOFBJmxnw2NQV/eJ4Jy8u4ZB08slgAVP37YKM
CcksQO3UHLRRY/NSVZIOVbHiVoERgpQQ6XW22HGI50OFWa0/mdp43Y9pnOwSlTUIpq4voxFu2RP3
Q7gnRwXUae4L7ajni3thlMTnQD0AT0aARYaKvwBUx9v/3nkp8/FznETvilTVNnqJdBTWT7/kVk/t
lsHcpru4GQbcqgsip7v5Dsd/dzJwH27sW0W5b+MjyOgN99sYTGnzatRae3XWJ4jLeNhsuVhjPCJw
HM/PpoagkFzPGCjtrS9S39HcVJMZ5XGDP4VPC488MYivJDH90hVROxvXX4jB29sytEqF4ZQDWyEd
fyJzpJq4jIGaNuTsGzO6ASRRM2PGwe5QjQelEoHz2JuHQoIjugmBY2F0VylOTJc2GKISemxm1jmn
oKMu0EKbHFCUaVdaVr2lTVuqFcxMCu2gH5LrDaNfUnKvjTl8rIWnymQBHVNaMrcReoRz1z2rxLSf
PfAxcxYOCMVl1ODeKcGLdN/8XmLKAr9ea1kO8ZTWxaJBmthsC0fYh1ts3E9O/pw21XIPuXO5gpLb
XA8+J7kMY3MjAue6UpEOuNWSwspVXvskUruy04gRjmWkV45mtl9lf9SzDw7RJmrtEa9Z5De1+Vzi
aKUdz2I8R00xk809To23WgwIXltiAsWGyIWKoqOO6dwVvEvsV2/j1qksqNYxeExkI6MCNWr9h0YX
jM4msWA16DdvwTaiRVCXGCf0dGXqSC7fKs/uigsm6rDPN1lXB+THFu4dOhMkwGvCMe1z7tNhKKnz
p6tgGthru7QUgiXjYTXkEBSbCBsqc9Ntl8S+KUI/MvML4AWAD5lW4ORyUBnjggEpCEEGQdy6rbB5
dxkdMYffWFhmNluJZCWTcXv2qmkAjG4ixCNAx6kO8EXozFQkfZTCVPLm+ojkAT4YZisvI6DjrkbV
jiI3EMy+bkAOcG3w9MF4/oD3ualDHCh77/BhFzTlSVoK0BHfPeBHEA+Fqq49HMPTG5bLtX5gotP7
1EXC5goTTHzWlEXNVxyRxB3JQsXjsBJ+A9Cx+lbpAD/5ZN0sgDNuoIxsW2Mz1fjr58RG5n7VbY23
gHgd/F3WDThNWYe4gYzSxwDyIStSMaynAKJFU6ygW76shCLfGMmJXvVUCACGOnoaeTUc5rD3X2I9
BVnKQBLWut3A2E+by5BgcrfIeoZNEZppQSyr7YG4p82SLqcq1uDLpn4D0Fnx1eLlpu0ON2AbzlXP
XHiAxwOn1CcIPBbVQhYcvR4SC002KwZAkFTTiKGgd9MNMcpcV2GwJIUfVYodgDKoT6tlM7jhuce7
hJ/P3qiukyrrMIDfjd4+8U5oLOgzzNSuyWLJUwAlcmzqAg90AXYKcsn91kEByLZYqbiUCxC5gvhd
U26jxddUEYA4gB+dKhaifqxT3Zchn2y+zpF7ZTgtloude62KdlySxynSs8EfF0UjFoIGKlAXDjek
5eElqVvJAPpw12U64OnF8+rwq2sbebaemu5B24kcFFf4jlyL6eEUsNTlTTQJnbOVNq4wqxNT1upk
5qWpm6TF+atJexFB6KLDHK/Rs8drZW+hXEkCMWDoXNaqLnhtUjALWQeU4nYAI+KXbI0cloI0RC5h
5H7UlV0g6k8ysnrN8dzEVIf5vKiJHpP95xbfrWSFDE3Cgd8mbUdeRnASVbaY9pVM3fCi52HIanQa
PjIwkUCdqgWXfKtfK2/1K8xW1ss9TB432iCgM0F3eesr4520wE1d6Eayu9nMw3mORqQ1NJPX0AXY
lcf95BmKccNwGVTxVxVupLTUnx4X7cKTRF9PmIslWfdpze8Av/SQeNg0JVcTqfu42FIPg1PXpPbY
R+HSPiLF2xQa4lahcanTfCSRKTG+BJfeDTXovjV4qbmzLymfg0xNxkf4MZJll7T8B8Bgv6ARnT8n
GPePAeXB1wEM+YuPL4kyz+IHB2j/BamZ5MbCpj+qZcZdl5h3IMbzvTK+41kyD36A+2C7TytPYqIJ
aHfE80D3WDMmUiQMeAm++nodQ/1FQOwoEotFZUTWectsHQzPXtLSJ1ET2uUUqv5JqT6AmQVWUhLy
4QzUf11KBT1If8UDSnZLARcbOaQXbLRDpx41nQYa3c2iHnHKT0my00V6RC4bNr91ohvhNcAyHO6o
AwzjjmuItEVYkMG3c33yTd2J7QQU282feWPX6CPq6SCvxJB0M8051f7sFckS0VXj8JLgUZCMBeEg
0qCJ/QLoXLBhbEx81+Raxtq3J+MsVMwsDm10oLRfk7e472ccKqOSrW1xjkW1HxWY80AaFJ6LqwpI
CgUlBaAYYzy4KIeMNm4agOg0AsxZq+G7P3qOTQUsSaB25aRWJ2t4jk0lwfuoiu8YOK7BETZIJarN
Hx8WksxYYRpiY62fh2TliyhgpSbY+xD6aay4FWKYzFBMa5zEQekrYqbxq5HbErgM30U1Ll8HipEs
21SNk+GKI+go0hyK9f5OaFz5aXusK7uw8Yvxqi2MsoYnEr8Gmp3F9uLNExbmi3ATb+Pc+mnClsO/
t+f+6iXDNQQrgTK93Z2HoYwc419dQ0hlyeyD8//eDWpPAS2/aBAS9RqW8sRqagBvLb71EFVoBCy6
/+EF/NUI3l8ALHXEXFFPApcQptBfX0ATOaSIqoZ9k79eQPeL0ehk2uKK8wb4Yr+c0t/9Cfe/nMdf
PQAfg0IGpap/t7H+41//69PQ4X8/G0L/+R//z14N++dX/Bd65fTPFth/+7uO34e9gGL6+2/aX80/
vhdezO9Xt3co/OVf/ludw5/9BX8rbPhVKvv/+cW/tDn8pWflz5KMve8AGZcEeMY/XPP/1udw+rMK
9J9NDr+/5neXQ0L/gFAM7gAJM8Q4GD7LX1UOXpL8gRoHgBmAQJCGB5jxjy4HGvwBZAsKN8gtRNLQ
pvmPOgfC/thrNfcvS4FzoCLiP6lzoPSvF3OES5hgMIQNHpEwRnb7b9eSgYjfbMghnTjZbEHGtn2P
BOcVOBgfEeF6W3ZZb8JTbzLeskI6CIPruNbdzRZzGFOw7GXJ/Wb5xkzQ3WG07d9SZLCHrALiiMUA
a1ZhBz4fun7r38DlkRNqKMM73azxnGH2I1CR22TLpQBjVU4p8P8mTp4YlNtHbc1y5y/v3aB1Vk/g
1XFf6VcgCAuo66Xtt6P0FQqb2hmeCeofHHwIUoUc3lxPbEZmVslSxaP8WnuSVBnRXQV5K9TIWYSu
OUk7YszibWpuKmc5ORifb7SIdJjQEqYUEiOapCKACQKVf0xrBNdtzetrItiSlMQxPGI9yF1YKTw5
fKhJqddh9rdbMzkfy1M7XSooRh9Jt/SvdG6iNl+SCtmtVY4PTonqPazDMGtEOGTgWw+L6SD7Gog0
tknW2y2ywz1gPeDTawKHCEv7yuA7N/IWoKZ9oC3Z4KVB05yGExKABnOJNPnSG53FdH/8NOw+GKc0
hKPUfdipDTCAd8k9aAh14rOYn4ArTwXqDKeSro5c8U1B5+g92Z+juWKFcJu5JHZt+GmbgvG8bG2N
kGoVpVXWRCO7TvwOu4jGCf1MOtiXeGzqTBgkpeBCLcFLA6DzZfaUPak1GpHQSPGE3kKRAR+Os2HD
3rpavl1vVWC+tNLBIYjSTl+vXI+XOkmWH6lGqj2r3OzJYmppfbfQHuskVh0Bmi7FuBoEbLlpPasx
a8dGvo9OtGU12TE6wiYcuiwU6/QmBBDWfOXjqDJky6v7Pkn74AqnY/NYK0m+hFXXPKRbhD+N+Ew/
BSoE9TvW9BKEYgGNbIb6yiO7weYGVYTzgu4SFyyPVd21edwJ++r1lT5jEE6/r3pl+gA/vKIZxLSk
KSH/pI+piLc1h3A5eC+iAlNRwxpDPCjhXg9tcZMfVA0kRag4lGXlb12RRnOQj13Qf8LnKD+vwVTf
Myummylw9ZnpcEnLYFjH65r3FI0pyAMWuFyHTwkZ/bsKI+ZUeOA+roOhojfjQg0sBQwztzCE0aWd
rR3u8hfbBwgmYbRH4zJ+PBbkjzqDRPXxf0MfVJgnbLo4ET9OAwIaCNf4vu2xmIO/3K4QqVkzjvgM
f3TrQty5jmpxNa7xfZAIWSjKtpyQZnepdfoEQIwt5WQxBXOeuixooeHBuqHpBOEuHPK+m6InA4hS
Za4J5nwGDZzXfePfUtXZ692FONJRgKkdJgRVpatKJLJlmRCDSxH3yyN2DZ9Bl1vaz5YjknMdmxk6
DmumrU0LqjbjP9FtWjvw4Czuo9swGL2r1ehnCjnzwZNJKgsUEawnUGlnZJ3im0EpfexmGRaYRbaj
Mp17APcdngzgzWxIouqUuKl9WDXRjy0YD2wEAnkjkrYlU/ggUYUCv3lqsmCsbzEHZqbDlOvPzfUi
zmpt8J2INx4N42OJzNYr0rER3E/vLESYwb4FBZ4EE76Nt+YWCsVzTQk9AaEe8gA/lgNLk+mu8elr
ahTEr42k5bAu3g0cV35V7ae1M/6XPphVxiuOD9l909NymTf8DPnsX0QTzi4PUukfkIj+bLEJZK0Y
nhPm2KlL1EeETwzZgPDRdzot+Nw+I7FzF69C3M9j/0J5ZDPkd1nj/EMHiGBpSIfqCTbnK5aRzF/l
AmEeSGlmrEqukFKRuYt76HvLNLJsq+MbRI2msybTZRa8Ouy5pWOIJb4IJidB+6IeoWCprM+6YrTB
21Pba22n6QaqDQUlHmQhLqNLjE/72q90CIbF9I8+lL8jskjeESgxriY3bLdOc4GU6RAsWYIB7mF0
Ln0kGwpoigrwx4P07HoHzvkbG2r/LKHGX7DxjqU3rUmXqwiZPRyzo9dlCS6/T8zXVRFhmYALHIXl
Bn66QOeMu23txjFSB4jMycrkXkSn2zBtHiIN25sQWed6WSDFaNnlumu7p6Xl/CEKOYXapaGjoy6k
IPiYUu6vhQxJ/d5a/l5PmLhDcEL3oU3tBeET8hhjX30yK+onZhKfJ9b1uTW4dITnf4mmGk0fHv5R
A0nPQcPB9ZDsAzLm9JhAwcw3Y92BIC+BVgXW/ogn2JXbWk5mM9frTEGoaFAotzhjvGsxNwyMQN2N
j1Fbt8XIenkhbED1Cw/VETUS9QdtW9xb6QC7kUnziIuwvUWmEEGyaN9W+piVTYx9Ehnqe4ZIRTGH
Qp+6jZD7NiEp4lcOqvwavEWIpJRj4MmnLgXgE80s/DIPFMjsGsoAV0YtW0iIfpwHlPUH14QaDjyJ
j4HSzQVuVwoYa3VXfdLYUzzjEWnlFp+8FkzyL6L5f+fk/2dh3z9n3gRR9383Jhff2/f1XX//19n6
19f8HpNZ9IePBiPiozh+x8BiANy/52T8EgPsCnv6ZxXav4zJKMCDw4oZOEV5CzqQ9iIsoI1769ne
QU+DIAK3GoUIAvjkPxmT0bbyV6KZog4kBnMLVj7B2O3/nYWVYqlFgCjRlUNK7AVjU6+w6JPVZHbr
htwy3c0HNbr7dgjxeIeImGO6T/Oe++og0KAjso1swQtvDOTEvpcxCj789bud433dr0WecARQ22rG
UOLtAZ/2jXoIURLTKMS30unoiA9G06ZwVfFDbK54F0VPAiVn19bO220rohldH8bfrtg4cWgJ0EXP
2GRlYQZ4gIhGAF7aPSaUhukLZkmBBDPuas9G4rjixYWYjmN1YhtGvcHT82OfVvQM0PdNsNF7adrO
+1SNfQwZ2PZHk4ZViW4DkqlkUndQK5Ois9MDpttvkSfxJiEkZwgXP9DQyUOKQ7twEQFQDTT86Ffy
h4KDjGBeCk+h9zeAbqqBUDDO6jBu+NPrJXyIUe+SNWy+Qa0AyUwYPjRB8okv5gZKYJ/Vtn9axy24
tis4pVb2SxbC6sM/uuvBddc0US+8g9S1BbM945h+S2NYxeOwZC0hD9LJtzFaRMaG4ckKb3uVCNEV
itR1IRNlsAy4JW+aPscl+MkSXnIGMgCy3v4SQK5G+NbALMiRbcy/I9LzDvMih6cKW8wzuuroc2AJ
8J++RYK8wnaBVhyLRqMZp7AP92lT9wA4N6gc3nkfcd4HGuhPKp0XaILwuHKi2hKkHUyuNbriyZZk
STSPd1Bo9AuVyad4agbwXLo54vkIgIpDk99YGlylY5wAFkk+t5vy8Nwk62cYTNWZIrHPclZN3UOY
cvPh+ciR5YDKyMMMpOW2a8Ya8EdY2wSFMeNWtnX/RLwAGI7udV2EA3nEspUeUCeALBupYzCbMdaj
ZmmKuvUWONN2TI96JEqeKhUAoWqwDAoQpAizLrDSw8CaS4WMH+L02os+MyTJLrSL/TeKN15MDkRH
h32oKSL8LIdDkGiAjMQ6/7K6MZpPg/AxFkVidj+AI27eMdEAJn64lK03baihxFU9lWXLGqIxWla5
6kTwC9H+34P+fzjoIW7sjSb/RhD529/A81tF2b/oT0WE/QHtDLJVgDoRnPS7fPX7qE/RII6DFrmg
39oGHiq/6y3xF1jgMIfHh2AAhDfEEv551qMuE0ExUPJpHP5UUv6Tsx4C5t/O+gRFmSTdMyMwihAY
2SWTf8kKNXGDNghMFWc7BqzJVjXsU7iLL2pkHjY/G9BiN8WelBxHTB4gSHnuL0lki2rCQXWlAYTw
PBna+LxtjPKyXYY9MomF6QF2akePgWDOe5CImX8ZkXCLAGkR8CQOmiWo5nBartu1S5A0BBCN0b/z
N5px8DcICMcMZhtE8NMWbDPNejGk5YaIhC4XhA3rnKwDP08TVwtsJm/8mgrHPhI8kIoZ7kIJpRYo
K+igGS0xSRRGBXxIGl6n4VwXU9rFNyuiVFm3GNznoXdgUwDZxLWLDxIkDponJYR7sLU/3yIc3z12
wrN9iWZOr85FsmONfeRXMD+EemwjtRx3m7MMQJddVSsmsXCfyYI6OWKNwJhWD81wiPooRhL95xj3
c6SzER8PdJ/z2n3iw33cPgWhjcu0pm/Vss+Fg0Ppxj4rmn1qXAZUjdZBeF/vE2W0z5aeg7pg4eje
E+Yh9tmvj8gMA337OZaiTqX+iPdZle5Tq97n16DrwOPEdoRJgopFbOBNdTPtM+9a93hQzvsk7K/l
GA5IUCjd/RCYLQ+LpO4wRU2SV5pNj2GcfkScD0XAA57H+8Qd77N3HW1fUuqBVt/nctVGIG4wqbN9
Zhf79E72OZ7sE32zz/ZKAjXfp/1oiNdiq+yl3YEI4KF4bu/bAZ7V3sMy2O6p3XeHXrZYLPZ9Yp+j
c57KB0D6QM4s9KAGe/5nuW8idArtrdu3E7XvKUGEV4pNpyr8hVeftoRhoWkRBTC56IcU31YIDaFe
BRdSj/7Z+eYbdJb1rkLbyANb+hZPdcvTR7bvUEkI3AUpXCxWqtq2WwqtBKV6iweVzg7H7ecuFuKK
Zvt+FkpKLw4gHgYBeghw2d8Mlmyvi4Z/W3rzXJ+pwNNIUYn9muxb4CjlejT7ZuiN5gKJdEJzVXyD
BWpfH/dNEgs5ZilhvSs8dbFoTrgGC7tvn4ajGCje5mcPmYAatGSyr6kcAOeS2mzC/upWI+7h3d15
2GyDfcVNW/oYjH5b9th+J8WwBmMfRlYXizEM6A6BoIP8uTV3TXiBaQMgev+k3DcAkqid3VdtKA1f
qElhDbqUX6l9IV+hyJZ8X9LRwvWKw3C6C/cF3ttX+VZW0cnt6z39uegLuDAd1z6EzRC3lXdmuyyA
3tjXZRcKDOv0Ea2b4UlMZ/QBXs+7qDDOgPl7EMG73EChO3jgFDCfCeRpVtUc5G95ArsfJ+2D2sWL
ZZcx3CbJCXqxfeh2kaPf5Q61Cx+btPENhRaClO56AhbDJSDRaX1YKWCUwHlXHmrKblca1D32PnSa
rP5TLzwKuWUMdCjuER+BDoNwKZbd5Osworcojrf0kyBgRmgIEaxOGn6PwpTmDrHYd1S50BN8zRGu
U/AeqyVCmAD+2Nuk8Zb9rlYFohjhpWr77uCD7yyUX0FeRdtu2YLAv3c4djEj4rxrB4wIOevd22ZA
qywc5/NicA02zrq31FkoU13jj0+jtk+9H6NoDHzk3dDVNM2WtDXqvop4cCIAcqajQkGUytoIiuC0
ieEENIgPGQqV22JA5ORxFuyHGvw1r0IbHNY6aU0WJahRybx4TjIFVhGpH9p0QBdzdLwhmQT8xgON
Vm+HJJwR3qhHi1u8Vyj9Ms81CgEDeuWW/ifYVRs8W7zxQ3oCFT81FQaFDfUaxndSI6uUCfQPXUmT
iO3aUh0/WNjLT0Rz3CJyxaV30vMSvUworDjXW+embN5I9HXG1d/kARot6jzwOKPZitTU49h6SGbw
wNfnIfST8+gAm8yp6EGAj/MJXFh1hzaF9gmdmGASkOBkx1pyKFTpttavKqFTuYAduQrgOb0nyP9B
A0s0QAnouRQlNjpogMIqFmfbavhpUQnuD7IswLbs5j0oHO0/gPoAnUQ12XozA3S+dyjvhQ4UO6uz
LejBt4sIhQIZtZv5ArxnfB+137zimVz1kDfNzUS27o4j5v4DNbUGLEbLySMqypYvnmy3285nJ6yl
7feuI/G3CI1PTdbUoIXAFy0QklPanCLYpR1O23zC/OAKB56gQ+QDP8VMiDp5NouLrtt4ar8B0BT8
3GFbQSOXatYHPtL4Gc+RtARSXB2McyF4UcYUzwOJuooTaEj7IZsmpTiMKv6cYpO5t5jKcVW62rtv
RDypLCSdfhWOy1vSqgoQAdq8WB6m3XZKgX19o/MoH4EnPbVTu6JAcuv5SQYSELSscbOCjRzvtpGM
PJ/WCc2A4dTwrnSowrxR0DxfETdZvyMkM74llC6H3hOgtL0qrdLMjs4760As932E8yZDSMf7oL6b
7pzugTQSLwGhxJzSVwx9A29pZXskxjZuTiqYyVqIRowOHEwnvoxAgmmWDGR+FHRncDxLxtt4Vu0J
91wjjjA/lEPczI57LUxaEqb9V57OnJZQgKUtgsWLjqalzSOwMf8IzochXGGwYwPDEliUa5GgrGDp
ciJDdu3WeTwHCLtjY6d+4RagSS06HrIdJs/BU9Fy9AGexIDJy6juU+j1k3oIzDQXUxSl11hrTJcx
PsyFZUKdJkbBHOCvytSvUosZMnNlpiBHAefwIlGs25czTR1yMOgg/B5jgLqBdKcKGHBfaVWnn1nd
d++gj4cDqXeMwyJL0kEjlIOXr6nEiYi8nn9qUJN5k26UvS2Rbq9UrVyVh1W0oWaPOPKVrbq+zCDF
n0E3A/5JOmJpNuplyvohRBcDKiImEE4G+QlBagfWjI8LYnJ18A7QKARMFAH4pnx+iNIZ3JhA1ear
2TBAwnhYDa4lf0Jsr2fBt3QMR8DgXVx552QQ/KVJ5/4zxFQ0D5K+thczGXdcBOCcYtMA6jtG5ElU
8v7/sndmO3Ij2Zb9IiZIo3F6dfrsMStCUuiFCKUkzvNktK/vxVDmrcyQWkIB/dLARQGFLGRJ7s7B
7Ng5e69t6jH92FbeTbxM2zopOSH6BofaEZUZhsl7OQRIWT1sjDHoIw59QSNu3YLa0McXf2hdCouN
003yc+BpQfOhbuL3lUS/tiqKpbGxDNuia92n5iEo4vimH4TezUJHJ4FI5oCbfNjqxi44zZvjlWUk
O3fsyq9JJhjTAwDyvrpZ2oE46CuO/e7QPcWOF312ZR3tp9qkK8Pd1H2IKmS8ToTiWEuZxdAwctC7
p12cSeh4MvvSmMFUbbr1vxojKVha7Pm6jtrkQxGp4jFFqngwUwc4rBWNV12D04QH3PUveQffIzap
Ecs5xr1XGuDzu3Y8+mmAkKsScf4ROoDFCDSap4TegIOUqWkEbdFI60tuWM15dqV1xS8scPym6Z+R
Thm5psNwLJsWPW9gV6e2gBgncv2hWdQ8hpawupfYbr071MDGVwvs03fA8v+ekn9zShaQCvGS/99P
yf8J4PtPD/WvP/T3KZmAOYIe6NW8wjkcl97m36dk8w8JQCJw0L64gDjXXunfp2T/DxqUpqB/arum
7ayO9r86omgKGPKbaA3k66kbJcLf0oh/6T8Ivvjrf/8TOG+90Q3QU7XsVc+AOAEFjPkW8dAqQw1t
0SP/aiSipHBidKqOHST4Q5SYlVvSPlrK+irLLWN+SlUlT6pZkgaBKw6TFy+dKmFtFxNTteJ07eoF
syoxCdklFsCs2VkrJF4YPrr+8I8r/ZOvziVo/mGtZ3DPFwZV75m+cBzx9pv7/TgXIP26ix2b6oFq
1QidOQuucHeZN7PBGfy7eOZ7mO5PPhDK5w8fSePY8qSD3sIFtfJGMWQAum9Wk/fFdYOrevCMDOkU
cPJDJhFXQ3ppjfZodWbzHMwtDcVwlBPIV0bZuAOcGOXaKfJSI93oyeOqVG406oMYXHXnVyl0hLoa
FQcXaT0Wwhr0QUZVfcl6C+F+jPZtYpmJOpetATckwDh0+/t4Rq16MdxJPRS43rfC0hD7ocb2GCUx
bWwCfBX0mz3ayFvIiXSHZxdKZOhyR1jeh34c9xGCi+vFTcVjh6MQ+gWYI7yXZXpANR90Oz001g01
KaAojzZgDOYsmOOdtX5zE7NXt22TWDxalpEiSfd6fhtwsfbZSBZ1F7szX0MJAH072xHNs5jmXIeg
LtvkViUl3yigoXxCHZmop651Emz/LQr7RwzGVn8RwNbEjc5nz4COvbjNR0BtVXIeup7nL+4LDVMJ
E8YDAkLxaNiFUB9gByjjky1Wy0PaK74PQFtVnxA2AyibkKToMHINPrpoJv5tw96qdmgDYEQo3ZrT
BrNAltxFk4WJEH9DmWwlSukUH0XlvGQzxd24uMH7Cah8vAlmqyuheLn3iQsgLTT7louULpK7gF58
IMIBI2lzlBo+2o7raI+hg1eO6hQ60bxVNIP1u0XX3NZJOMK6xEDbkzOGTPHorRcnaFMKwLmx60uA
oM/apsVgMOubpvk6iWd9b+BZw238HxNbywR22PXdwktYBLhqaDR4s4fyVxQ7AKDxtnBaCzPAT01t
2hnrlzgbnOtXY5sxedbNPDU0YewcqQt63COoZokZCan+SxVTgTe2CTXU0jyyeD7U3TRPgx8m2cwV
L4soX850fhy1c2oveA+Fqx/uRaoNl/awx2NDt4DLO6el292ag3JsejExipywHFsb6e0i4f/ZyFik
If6cV5Mo/aRGzt+WbBmbZ/6xzL41alYPaWlajzgDi3S1hjkvvYA2ESZ1YD2CO+T2FLnRuhsjmrm3
+ayLkl57jdxnErxcHvBH1EiYLcE4mSiTP/aMwx98lvhuZ2iP1RGYMWzKvDBxpAudMIVXfXeMp6zG
2hwJdSdtp10F8Iu6squRS+/VI5/iItPUG4u3LdgpjvB0jQJsGxxOuvpSJbnoHtGxG8Z7Y/R0ezXQ
WOs4IwV8k2KxWX4hxSzBUyoxCj8gygTJXBodhnicMyc9SRYIjVYY8f+AgBPRJNAC0mJiLkRjwhOO
Cr9QSEsj3h56oMwlXh/kXBncuNpArrx1p/WlAGPH34K9nDUUWat4TEcDQzAyysT9CE94FLcZhTw6
59hCLOWhjb5JXD+LgSiUfCaq3kwdvSjusk+YHuaYym+Mhy8YiIb8Q8cKYSUhWiGn42heVa6POdCI
gp1XxEa3YxjM32TyOJ1pB3HPhwImXcbpVn3wx6jNvzoerhemIQvDmF1pTkLcluw/ut2IMYvdE0xY
H+87MCzTPCUCNQDHCE/nMOZi8xNS436TprF/UxHb+9GZxiistQXyK1ZzaJX1+LRAXtvlQ59seTBW
a22cnGys0Vs7irDAlek0owWyFmebeKVzREvgzle1zJA8f4jRjfZ72TguBxkklxFti4bmQuOb7+li
idAuzU8GgByEU0WOeAPxTZrMnPWtXMSfiz7yvqrYJtoB0/Ut9KWrce7aZZcXnbp3ay/+hCe62jE1
lHhnaTj6bVR9srB87TEqxBGs4RLnyeB16KsX2AG0t+EE6Ly4JnujeBJZ720Csx/22hiYJ05KhRWW
kd1Uzs0tcQjllSOncbeqB+5Z1ptPWTAm7yZZ3M2eqTJmQr3ct0urcL5jiif/JGVS5hZPcyn7eN8N
VXUVsIFti7zV58II8j2cKbo18KjR73v04tPJrh/ZdJqPFWFRyTbTfbX3U7P+kLh4Yy22nmDjuw4q
oDUQ4aZxlc0ACvtTHHn9NyJRui0uSHkUOov3cyHEjRNznNsikK6WjVooB7Y9iqpLizr/4BftUoQZ
3M6TlygwyY51n0V1c1i7CFv6383HLO8aWNliwtq4RNa0W0pvvGkHGb3DCuYewFmRBYO7GXS2of39
srjujQHW8sKCvRzNqgItbKxue8i2u6XvkA4L0AjtuGRHUpjcR2CA+otpFtmFoYm+MIbDXv/rkuiH
Yk6CIeM/8LVhDgVvBcUo220/AzBwVgMneOJzCPSabTah1xF0Zk41tOiiO/76U9eq59+FGPJWonoE
JxMiGN7GVEmoRbj8nODcFqyiqUxZGJpBUGP8+nP+LZdm/M+vcz0+JaDaA63/pvqasBeOfRDDoMjX
CgOlDmt2pZpnB7hk/Jti72cfhj6XFFwKZD94y8i3eIeNmCLw7MMr3tV1Ik994hLOkhJv8Ovf9WMh
S7PM57ohQgcH9jZDpY0DrzGU6Z5tKJ831Ujp7WAVokE11Jfeq/3fPCU/+TyLc4jFY8JU+geGmsW5
v66K0jlrFLDvv29BVWKyYzjgueZtny5c3l//RmaBb54RfhwjRzYVnMg/FOsL4klYzgMyBLeiuvIM
TO6UJRE7cKUEe6DE92WHRjnxz6aRsX38+gv8+JD60AK5zmixCZQy30DQaogMpoI5dB7HtDvOs2Gf
lDXXZNv+z+nvJ0eEn36Kx0DUdS0HDdt6Gf4xcsTnNFdR2rvnGIXGcUmr9OD5YIT/+0/hQAnz0SXa
lJyKf3+KO9iiRZrhngNMw1uXXK5QoMP77x8TZ1XywJaU6N79N1csp2EPmKh2zgID/IHOCg/FtIA2
3S1Yg24GMDX6N0e6H9cv1vT1LUebSmzi25euSieI3oUrz8QMuh+t0Y/P2iSQcDMWTEcrfzGZnPSa
R+TXF/THlx0JPoExFr8WLf7bnxqIOTV144hzPvJ2RzXr5OBitdOZ6/8GxveTn8jDAUMBkASZVW8X
S6+YOz6qFFCKkhLYiVVfdD80z8ihWbHXExxt/vQ31/Vnv4/UPN+Sa+gUDoF/PzCTCc47IWLwXLht
d6xKaZ8K008OHHR++6a/wvb+vR0EdCcciUch8Pwf37TE73yT9eRM/zDwUYyUzrxB9lU8gOXHgJch
RSESijJZzdR1M7VWfzO1kwJlYPSSw0XtvBSx6L+QSGBTdWqGk3d+7jbFby7LjwthYNL6EAEr0hrw
uL7N/3hbq9SZQQZEPOEYy+0wJUfnmYkj++WUYQPZZAFl/a+fNOvHFSLAc0RdSSox+oi38Me4oF9C
9hePOPKwbqcAozWbAeXXF7+z2DKTJlqfd+I5btqxaJ+nydEWFu5APbS9aItDG4+aMCOAZAfovIxt
f/0Ff3ZNWCl5ViyySkzx5q0HE4aI3Oeth7dE0W062ScrNuwz0OMKDQW0zd/chB+eTaa769tAK4dH
VL79wDbt16J/0edJRpClzGz1dbQVj6lqOI3/+tf97MPoGwGqJyqO7eDNrwOoFkBqDpazipW6y6o8
uDJRQBHJQNBi+psP++FW88sYhEnLtNcdz3nz1pVrO7ePzOXsRg4HS9TIPFm8iJwSf/2r3mQVURm5
LJdr8eDw4xDCvHmQCztJFUO+mQqiS/o7kzMcCmW/H/KnyKh1f2myiU6IjKV/lUBlVJxIPLvbMBRk
G6xb9ZCkOX0CY+awFPaWbp6113VHk3ym54Cul70HHbYezzGlAPUR8XI3ICvAkPHrX/Lj/cEnBY8L
ZKaDM+NtKZRWi9+sYKOz0Av4wmok5WomrSM2l/+66sIZwzMgPUnD1sNo+e+Xf4iB3k0q6c4deT0n
n7ihVXTQBjsDvM5FVuq3/cN1W/7HwijZ1sj949X3kEyZP9ylSpe21XaOPLutkl/X7B4s7lHw/rUh
Aiqark6rC+epVkr85iUTbx8RySe7mA1tPlkAnnXsf/9cWURDikAvO1sWnSS9NTPfzRGjunq0xWrc
8T+7Vp7L7VT3Vn8TxDVvoN3F6VEMSxVthMiWB3Ms6SLqfO3XtJ23HixG8uwAAvAcdaRXMfTj77/D
A21U/E1z6hy/s6Ks3LfrewhwxHWtj1dhsBkclqFj4oGVGdO8cHt150AxG0MYJPT9chpH0SZtJ8xL
foye6NoBLdJtTUah9xhPs5vOHYwDSAr37jtsqkb9s8aI4BL+TpyiLW1WYe85Y8B8vWuuhhzZcvgW
PoWnxyJ9oXAYYo5Wgh8JlwazGXrfJuKeF1ujoeGdsQgXCsfGKqwvc+fnNMVBltphoJq1GbrEeXI3
MZGJd57R6vrk1rQoD5ieouToEm0A9KbV/Fvden8VnxMkELUPirWuaRvetYQAy+Ub3XKShXMrRn25
WZAKM6ryDfXA1LlMMMqDA7vK43Ya7nu754ZgH+DtJvClyR9qbbJfdCOgxL0FEvQhN4V/FbuQ/B+8
xuq/qN7kV8x25uivtluN8rprUUzhsS+4zcpM+YP8dOcF9h1NSYIMmHfnIpNXE1dzoqMx0ptL84GI
VLfBKb2lD0LnaljZtQe/XFx7N9kRf+PoJvjDNcjFU6sy2CmqJuEA4hLOs21gVpIWTlLYvbitZjQh
D2veSr/NQYsld0ima/IjF29uQoPQjtM0dSB7t+OwGgYbBBVbfNI8MLjNmnNVTRwkhDen3pWcIgBs
iTLWkCllTelN3RX0tNAB9/qgIGiIjUiRTiN9MlX3aBEvWxz81OEBqxLfFTdG2rE3vNYB9Ox5+nTs
0mpI3Jq+GapG0iMjGiHI+vRSq2/BoKM7X0/q7nsLjgQzvgwxANajzITzkkZJEmG/6Ofm+P21Qva1
oql4Z2bPzvyXyklpvYEksB4tZSUpql9woKEYJMt45zo8RaDAOJklRGsT79mvPXM768fPS4oxaK8Q
u919H80gfX8BdbQWErGktvNrT77ANlg7sR3teWbZHH8UanKNMIztDwUXTcaE3pV3xbh01OSz4PDe
135u9hfyRHlNifNm0lAskgsro0lCMkQ0nt73VcsXsUx6J3sEPP1Dpa1WfRqB4hoosz0CxR58TGbj
taMK69HNwAiF4LfT5atvMMnYZQjU5D0ZA3SBk4XaGG24Ba6D/ZgxQAJRgXYFz4pkmoOqSA6294HC
PB9iJsnDGllZpBOAH2a4uqQ3bxROdi66nm79UtCU3NNB0z4tCQQK59J89bnRIR98GmR6nLL5+47/
v3PS385JeWv+sdP/YK++hnvzFRgFJPF/Dkpf/9Tfg9LgD46ZHBwYhxLdSR3zn0Gp9wcyY5oVYGyY
hb7OUP8elAZ/2GT+OszkxHp0w0b9P4NSG31yYK9Zh6a/glT+u0GpJdZ67R/7t4nK2TdJuOTAYMMb
fKXl/+O4YCd5ANuhMi+VaaCpZ/COsG8LezU6pgNhKLtc2kDbFntqur1CzWDv3GawvypVeD15Pil6
ghGWi1qgIdSb1s70B/LWJO6CgOpqO/fW59gX8VOpRi9MY9f5MEk5XCMfGu70DDpln9aZEzORNbzr
eOZfhpOrguZgQH47dsRWXbxMYeJUzn3RDfZnY5bRcmEahQsADvCAPzGQ1ZOdR6N31WuA0OFYuDOi
GFna45fsdXgroLtELibFIGv2eukRreY91rXOtMPEs8fnOXNmZk3jVBrXuZ06ay1Qes0+596+i6Oi
dENbVDV+7SJKnyxYtJuY+ZcOuxSh7QmZdP/F6+r2nStHgQgHrJBQ2ZeCunyXeiksNrNNs81EW/+A
feBxye38zkVbgxE1WOzrxcuicjsoOz1CvhkgUBIWsRss40XlAI18Ez3Jid2CjaIK7B1xbKto00c5
TaOydXaaY+aDZRbO9RQwj7KG0bNImgtaTv06iN5r0rDeNZ4TPXbDIvxTFw22sYU37BSXopeszB7S
2I8Tsp0dWk4vhLzjcQ2aadOOqjq7QV1cIPgwCB/LOV0rm4jZ8LLMlwGorx9CPUp2Hqa5h7aKJXqX
KGY6A2t6jeKkWySG+bhks662NI+mJJTRGsYDIPQI0kZ8bDTpkBswcPoxKLxCboZ4xkcE38wv3qcd
mLCnmGwzWGYje6xCpAO0rO8PzEZASZ2S2AFZToybgxoz7nUXc+ewkztOEezKXoYCzC6G9QjunBlV
Oxdv9Yne9YOfRK/K7dWoW88ZbB7oObIGWJO4wYDVaeh9mPqGDS3AEfOu0NFEGozf4EL3HnPlbIn8
OsVjd+0sUMg0xnIvrW9kq+F2OvlBgj85e3m1r6hMn1Ag3SvbQorIx+xjrQbE7MuzReThnhFCtI+m
5R3d9P7Udkmy0+RCXbWlYZ4gZef7IWrFOTAYreSUszsi/7JNKVV6lrSS9rNfYygsFn0yW15NAUX0
KVjEJzjlEHGQK61EdyOUQzbtwZEMw9mx7exEVfa5o5o4d6mMLy2Tia3W5YqMWw6Mz2AI4jWSgPNy
BozbFJAkKTxGYGwa4EJhnCRfHd1+9BRT14DpA7QxU28C2eV+aEp/3gYj3h+yDsE2pQvk4ky/G1Kc
CiuwCjeBg9YUkNgd3z67ZEDnOgaPQ3NC4DF+BRNKVngCRcDjZTu2qKVzjw2yivVwrNv2VM3Ou9Yu
HnI/vcJHTF06mmEm9GPqDlAp++BMUs8DtLoTB5WVl73s4oyrHwNh9Cf51LftwV/UdSYMRcTfqPaI
dofdRCodeCv53rUZ288Yvrek030tpNltRAXmjnbP+I6w6msfqn0YIDRD1OywCKb+NSZwVJfkGG9M
Qj+we1ENgNZhuKVWNxNAXZ6tpl/JkYxgqHv60EgC9FRd8af2wFO1wgzOLsvleQQVvQH8kN0kwZAd
R/oqW94K656wi/sp63er/NXXdXWj0Ba+FOtqlo8R+l8/640LIiz5kIrWPdfNkITcMEoaEiWevRY+
p9FTzgj1LRlK6whKmiNKimMEF9gSOgwuzyP62R1mveAekWSzibUbnPLMe4jc7p4xuLlnmfAvdWbM
XtijTfvAugKwDeE3BG17AKgjRjiwQ46jjhu1N+t2ZKLlJLgJVHDdKRN1gzFsZVY+97GA+RSMt+CC
9iD5AVlkDar5qn8gBZzVBbxPNJrZPrNzfLxGLV9AE9zkdsLugGhUrRjSNBseC9yLe1Hq6N2cz9fY
y8jOg7f+hKzlyYmRV6OXfOl18NGNxUmMjstzPDb7sijUJhHzHvfKqXazA1G9QJ2yVmIJi9vD7Hd/
AjR2dg6oyqM5iMcm8nIe4JxJRolQ8uK0s3mTWPbDGDRXRZ+8d3MY9aLQcJ5XwHff7FwjwEaGzQPH
KCgB1tLG8O/83j70aaYeFLeu3DRTTHSjq/3vqNMC6+kWxwevmgGsVoCS8JZpN7X5mdPxsHemVlw6
Yus2LXmfjM2DGr7oUvhwOEZ9SurhCFb0PKXw0YeCmO04MBAGTsaezawIya7yYLjJgGOhXCGpBvdr
M9SGf7NoU94nJSJG2ibtdTGmBtHNU71rMif53CgXNIYYr1QK+KOaiydLTscqqq9JhGBjzTARiG54
N9EHbVOv/HNS1THwl48kTq7wwQR8dA4AGu9sepkW+4TYxNrLJPIFYbCOviHGhsRwvDbNFuqmdXEI
Stgvhr1AbYntZwxHzQPdo7za4Aatmp2fr+zO0q7uYmPqSZTvsP8N7GuInKvjUsMvtiwLu+oKnRNx
FaHyEBxeRpD1kW08Jca8bs+YTerVkeDjFjA98R6xRnVrxtBNt3IpJNCYRWfjA94B/xT0uT4D8n+S
ymw+G8jL0Z2XaCP2jjfbPYGg1txtpKyX6cg+K3bTEPxZGtOdlXgp2Ih5eOid6m6uDIMDpHGPnHq8
zVX6oQfSsB+Jcj2DL//g97J4BKpyFgbiFxqXr5yC9hPLqzzO1hK9YF/vduigupMN14kIhyk5uIBt
N77f5GGZw29P++kZmnC/q0w07CDy8vdYOck1nXr/mzs68XZkjE/il128QJZZ3nmzgZBk9J/tnIjh
0i+99x7uW4IMXDMUXpI9VnFF2tBM8zTwihIPjCJ1gqjSec8NA1Ki7HyPnpoFOeDrxZxgdiVC1C7/
vJCF9hAE1fQBdsAOKHdyU5iQJpeJLRsRs1WGftrJhENxJzeN2RWXXuv6mI2jpEao4mtLFMchjyB0
O16zY8BRPyCOgCQr/GS8h67oH7Xnth8MHRzrYVGPUx9j4wnSIEX7n6eAxIcvbe7/yepc7Fski1vO
cADUM+viVnZwaIIOPxMiL+L1XDYIDtcwAOyJfG9B+8WoM4HSwkaNI5z2KrOIHcG1tlyVcg6Oc22p
rZe0fxZxuUqvi9S6a5rJescC2SMYg7yDCe0ViCurGF1FKXM2r96onltGl5fYhf1XUAu+N+F1gD73
Cx9Rg1zsd2ViW59pqKDWTiusNHpAAR9h4TJom+/oe+V7EawsNCZsFMDT2Ruhs6YQ7ypb3EYcVMCm
kr03RueEUX1J5RHibJkwVpSRRV/y0qGR2AOXiyGiU4ha1xRaYVlN7wHdnFwxf2GM5ZJa4Oltybxs
N0bxKk4hY0IrJ9iwSR64a2eSpIcN0EgginWdbZQcP02DJFBeA1OtmgjHXkFmHc4P9r+8PiaygqcS
NQOWbas42ggNMNRk07nC1UZe4k2WZDYyIRdDUYMuOU3IzsgG5k25FyAzS/bF1HYPXTLJg2l9hpVO
wYQegqS/6ImuE86xFq+IIe0tWWoN4vlu4094ISCB4xFsi6OueO7KDuQSgzUrrI2qCVM5bdEXtSwn
qYNn0Z02fQuUA7rppzkYrlwK/L3pc4nLoHlSgL93nhmgDErJOnLhO2aWj4hOURqibSPtJAaUHKIp
ONW1fAgQlxzc2P6zqMYnVDXOreHq+6HknCIGZ9krdJBwS0HaAWDe2I3TXRvkwew7bYj3DN1wxxRl
+aSGngbKaqwjk0gynEKfbtdoQxIGqtCFajprpX4q2wZFFDotHHdR+iXvwFMoT99rxJs7AiI3iwlG
1VV+9ORZxVWbjPKmw/Ycjm31jeIXuT5hT1am6xBeleCWTkgd+2Svi7F8IpIu3RZyjPetrIKdxIVA
0e1D7DOyghgmFpdlzss9MAMMFX702eyBkgQYtw4JGST37YIUMiD3JFwKj6rHaoJbs8luKrWMN8Ks
w7Ju51D33dozMZcbkQVnw4LSrl08kt7qyWF0N18x9f1Sc94oLONZ+PolbuAWW/14xTEXW0mWo6zR
J7B80w5V2qFIvhk+XhrL7c0rq8+aY5t3d+CgL5VKWB6TlowQQEP7puF4i5jOPtgD2Jea/A07yy4g
zNhAM/Ns5v6T4yX2xk71i/LGP6Mx/kxOK89Pbd+Pw7VXR0/1pAfwMlX8ySCGCSVtcRpSrcPY9q50
4H/0m3rbBUF9ICCl3ogY4HcUiQyIl2ldSdncZzPVmdFnJgGsGvdc7sfmTR7VpO9q42504ZVu8lJp
toQs4ueyE7RID5pkv/h+f+p4gj8tXfLVzmeekWjGomWLvtvMslh9/U75XNRZWe/S1Cpv2LKgGKua
cMewrztvK5Kuup8HMRwnQ7UhYVr5IUuNuAsb0ZkJqV4MfQWs9lDR/OSQ07RP8+gXNDqT6URVnZ8C
/CUHGVRyD7M8vhCp5e67anxcOo2iug5uAx+fY5Ua1jcn7ceLTlL33JCpfhTFkp+hRSx7Z5bdowTt
SQCYeOEMn13nFQChKDZvtY4xcfR1TCoYfLQRBfs1LWNcNFqpg437bJtNnJYmT65WMc+HU0rKh12h
+apsuSVjkkNVy7wuBYO1pbdhMN6CVCVH5MVNZu8E/qxbF5nw0SuWz35JG74UHqLdgitGUXtdjUV1
7LLlhDEE2eI83SC/o6zoE9IV8uBTYJrptvU9dJ9lgii3ccg/oq7czjl/fR/MtBM5ZLmKco9TP+7D
jPBiJUJmKNk+gVJzom484dRFqU0o8X5F8ZHDUSzceqfaFXl6yBJsyOTuPYyYHA8chem42Cp7BsYY
UElLM79mq2YXmjkt3AADvVR9hfsvz+RWRJ4DHQ1kKy1vbKKivcBjNjcumstjn0sr7NbkHZSE5mXI
2+Hc1/a3Vo/XCzKszXq2EDq9sVjddzjKyrus4zbWucvomWgvqyjm0EBVtnHrdNjm6Lkvs8zuUoG4
Ma/L69j14HPCFKG+bkMF5WzTK7WvLPMQz/Q7isHhLOMky37MmSiQLYhoNh2+6rpBSThcL/TvN90S
0eEmgSgCwMY8owpLo8Ruh4+cPjXtGrsP0RazKjtmdEzqAj143jgULct55k2FQk+r3RwH1kjH6rYU
gJ8nL/uceg7RIe2dQnl9SonC2XKEvLBEv2+iqdrLUe04avEk0+UHs9nPG94G80ZbozjAqaONotl0
6fmi2rYelsw4+dm405Obh21rVSTpJrr60EqDtsk8z/5e0GNm7XwQZBzwi6Zhl7szJy8fA2fHcXAw
TLKfINPTEcDVnc7nBAvgxpHV52qog/uMxBqukXOAsZZsURzqJxQVd54O8Is1FvDX3tyDJfU2susy
l0xxx9i6hbdsOOBkj4Cbv/pWe9NrcSHy9cW2BF3xl8EqD+Pgf+smiNUmXuVdZeksJKhm22ZVaGVN
Rlzd9K0ZujwsjPxTQmDlrl1b/31jADgHLFxon16JzoJ4W1X0AhIcphtWrU9w4e9APgOJ78fOVch8
pXdbjgQOGdT0DbJabNnzxKF8AljM/4mdHME7hkezAeHXqzXSBePb3EJFKK1LZzrY5zBHjopQmT1d
HBQ4xejgPrO8lh16accrJsrdQfaiCPB/y+6UFi0DEFa1Abew1TklpXGboOmlIh8eDemW/b70UXvu
OyOfu9BmxFZfXM4IMJlbMab7TAZWS5AL18jBbt3Fo7GYVyMWmM99rrx8uIqsoKdj8X3c/P+6X///
FegUEO6vOvGnev5XE55x+/oH/mrCB+YfluN5iDHQxTCc/9up5P7hSkGyr1ilpYKwoP84leyV57Fq
mejQIxuRaA/+diqZf9ggoJBTwQZh+s2f+i+cStL+d/Yv2j3bpuR2URDijPJs+80IeymHYaq81D+b
bQkgmDYB24DIH5Tt5F+ouvVpfnXSegURmfRbV4Ptq9X21XWLbti4o7WHFxcD5oRGf4je5xoCw6Vd
bbvJkGbxCTwRLZKoAuAXtq8mXwBFO2x/3vvFGeb7sWs4rXYLhoYz7tTiy8QjezURFvI+UXWGjfnV
Tzy8eosZGq8IN6aRq/F4Wi3IMKupoNxXZ3K1mpQJUyy+VviW4wIDM6EF04chbeUD1mv8zePURN+I
IyhvOcquOU9Ip8ABZM96NUcDApo+qJgGrFh6ijPbxkEdxA6ZIJ3y7hp3CmC2LnYPqi1W1/QmLMq0
Ti7fSKcw7usqg7HkTWV8MxkCntKrezvGF00jr7bllUiynPAmjsw4h+cxedFNXB1Jeuh3zhQlz9Zi
xyq0/dI/MGOnuAM7UrxDe53cgnzEaY1V6pjORXzAzkKGJVSJg1mTv7bVZelyPot1etBERnqbZcGR
uW6gDCCTHEzlFt9B8GWxTNXAN+k8M6RzBCoCEWkoorw9j1Ge7fBGuXSOEPqHRauCS0cOzCvjpdpw
tPBJSqsDyI2TNz5MXtke4yWpj7lh9p8TAy8CEXRlUYdkTDTv2mIezkyAcHTTM7+vg4LAMaOpilvL
Y9y78WOd3abuUo80XbzpYwFUauOOcvDBoNQebk7sHkT0xF5wRn9E+ktcztmu6KvutiLnLCTUCeu0
7TbtVs6K4aZJ2XQeshLQkZuo+M4fmm+or5aRppluaR8gmfhG5BcdfpKMi3mTSj38WXW2axyjiF5/
NKrsNNlkvRKVntmnpnKnFwb2UGHnDpMuvuA9B9OOdrbd2nurDkDAqNSab/XQx9n71swjNd1rw0/r
ArYLqA7q/yl9mBcvuStJa7SKL9xdMcswKbuUa6tklRj9lUmsaJ3emK5XRmRKtMEWISOjYDlMz7Mz
uwA0LcEUgs+IevaNNTGhV/jGKgQq4WBZ0/9h78yW40aybPsr/QOQORzza8xBBucQReoFRlES5nnG
19/loLJKVGYrLa91v7SVtVlNnVIEEID78bP3WTs/+DktJoyeGewbdtPek84FKIFk12RJxuutQrXw
AJRBQlgWsxAruHPFthFlRqNU93doXhM0tFZuo9Hr2DQMYmoT/VK2nn5VCJSDkXOjML1DSgTNaS5p
7UyihrEg8ukAHob73pGNnK16ElE3OQUy5IGcQB4NKo29aZoOcFftezsi5ls8gnW2jYDw0DjyhlNH
u3szVFmyrywAFCtGt6pLu6m6Cxl32f2k52ZOOott7e04b+81r7mbQ17MpIi/E6L9USVB2qmbYPsr
zE1sE8dWRHFz1jpI9ynBDmvU9XAVjZb+UJsJq5abgUXxoA+sBFv02k9kCPAeOQksQ0sSQXJrmPkj
ckK6DmZebPjhh7gN7m07D7dZQaIsBR7D4ZHgvAFA2D3Us824W2Kru10MZ2xsIfiYyTs6hTlvZWr3
e3xR8t7GOkH075xsJ7O2jng/mWWy0M5Wgdkg7gMa3eLwGE9TZs2fDBTNJ6ZiYlJyAYiMZQjctmud
s+NY3WU52LSPvaBhTYHYA3shsnztVcxECvLmB/ONivUBwhHE+ClYGzkOu4dixoDRaV58GnTNI5al
CcadL+du3RJ7sB4YFSNHNKmuqX2wXNeZGsaWL8IGStsxN7Ib/WxekWLSonD1IuE1zMO7gcbH1p8B
zKwp2Lnb0oh5UaFoeq8RY47cc6OH9oFjYFyHcH1PJK40N3HjDl97YWnbPk9wR7RSbIVb5pvYdAgu
atzsCXqNexu2AfyDgJ//KXatnbQ67dpKxvxG77sIg0IgzlhT0+/NZLbPjh6YDw5Avjs6+sF2glaz
S0sm1TkGu8dYmPRpmVtLtsxhpCy6YYSqYhrFhYtJ9sVoeKQNoxpOEDWQWjAeHkbN0m+axkrWTPh2
vFXD9BDoGcNWmaZH121PT0ZA2yUWK/UPIrTiNTpJsiHvkyUzDW4oueJD5GvRrZZQi62S3nWgfRgB
LetWypXfhvMFkaekRsD8vo5k6n8Mc2ghJG1YzWf4nYxKzVofnWSfNIdG0r8C8zF+ydouWc9GOZ+N
HvNZ6cf09xnXw9YB8vBjFQzyNDMifwJh0Aer1BYxz1sV3lt2R2Mw6OVuLuJyMw0VnFvimsNPZaUi
RGZ8MGFTQD1nYaoO7OjjS5hU6dkITXS+zoZ/NzDGuRac1tcxT+UFPpK7FlU+BrBs6G37JCpbsaom
eyCi+WnSoNIcitGpo09YEPwc6ixjKOxEiXDjm7mAbsiht8u2nW5XG7T/kSQiMc5f3ba3t0w9wjGu
mVeieWDq/apWyXNBOHX7QRC+O47VPkrwhPGQ+kd+ynTT5Xl6ZygUuJUjawVauans+oc39X+68v2/
FwQAkv63hNPLl7x5aX62qUCPVX/kjwrZ/GAx6+lYeEpMZnb0fwNOdSE/CAsH85vVHtPBv6tk3KU/
qmIDyh34O9pt0rCp7kz9n1TFWEp+daUYHk5ZF8uMxcC6/SvRtPJbN42D0b7MJN3gtbQdHW+cDgMG
Vb3RShiVDhANsN6E+pFeU+QTW3CNlxIu1kwymP6QFpXQMmBztlGPzLiO2FIPrs8Tve6M3iIPrgI/
eZ2EJqmRu6zu6dxftwwMhSMIfofqwGw0uw04HGP+OPVm1bwmwXDXmpEDGocYNgLpbGeX4tcBsVbR
K5Lz9KC5M8jPuQ0JSK08PQecwXoYMxGv13QYc5KsrXXcCFq0DvTS5pBWblfdxpqfPNSV7z0z+m2A
XWbTVX2WPi7RI2q8djDlnjQD8AcfgcF1OzKNSBQNjggiQEk13BpF5N4kIFDREJxho3nF8DkiYep2
tlqHxMDJWkd1WKtYA4nvoDBCDeploZX7ZM7SY0zH/LPdWNWTbEgEUvq891p47ms6TteuqGNmHZNs
OvIv/lXf2cZNZEXi4HmOvm1jw1uPKmGJyGuvuuvinNRFMU1i0w4BQ6EU4Uph7AqWRNMHEjvoJJ7l
2pzddqBsHpmYh4iCTWQPk3C68xo5XbAxoiyy4I4aVjgtOoRpHH3lebDu4qTvMWQWUrsJsxxcn2XX
h6YYdbj8bX4OGWjez24HSwJAzbofg5B62G2JQ7Z6+UkrMLzgU5DGTWEG3YbIX7rLeEuOPXnZl/SX
gMFEndltdZl3W+IxaTdo/rgzANEeoECMBTDEav6skZO9c6NU21dRNR+RvuZX8gacY9jo5cMsJv+6
06riVGhBl+3NWZtu0GTtXtd3Y2+2kh7PH/8OyczswyvNkmUJEU8AmyF8ssfYVF/EZQMQ4QI4+5AW
GwcXSOztGKOGjK2rkCQSepsBmRljqnhdjtH/WVH/xvun7HW/azgQOdHW0Wv7X8X3/1oXyBtfoncN
iLc//2N1dVgcBQqiS3Odxhwd53/1IBznAz59ll7K0DeC9L9WVyDRDIwxT4Mvb+k0sEb+sdq6Hxiu
NJgnYNyDwT/7H/UglKnxZwsgjQeBc58zimR1tw115T9PDFHVw/maRnFIeLCz4DujKzfY+Y6x65Jg
kR9gz100wifEoHvSExjJhHz+dPP+YsLQ+3WKQH0FjPyYerhmyRTg+69QMOBVukgZh6KexLVvPk2Y
KBoyE4DnBQlRL4JqjxcVYhqm/6uyDOK9Q64sKKVn8hzXc7jJSy24EkrrLFwa+8QbO0wbhTZTmBaM
ERqSGiLnSpSvWLL4hzgnoZ/SmowbiaeM0EHAXySyfWzmYh9lzarRtpPl4U5rKaKDxD4xWMYY9ixa
MHZa3RjGRkCvnIz8cXIT0Eq6cRhVIcp5lHHRywAdleiU+c5s4aOh4K5IVL+yLKwaRms02yY5mVp3
x+BYt0URWknNa+9s71k3tG0TOC9zwzcADkxoiEGYL9pBxSkJV1hXpBsqsnXd0SbS/HNcDeSCoa73
bfkZ8rXYE6Z7GzQOIXL5lxmufxvTXraHdG/PquXftinpkflrNqLVknQ8ofwNr7miXDGMfMqbwVql
gjw/u+HDZnzxxk2g4l7/s7jkbdROf7O4SBSDvzEWN7zpdfRzwfbjD/3bVyw8BlmXtuVP64kHjt7B
+knJwiLzh51YfLCxttjK5suIOS36f68k9gdGzqVw+AeEy2SX+U/qNrpf75cSpoAcqeYxMRcwY045
+f49rnU7rhSk8WK2iLXg+BPYfbsy4YegJ9hm/yyCzKEVYRX3UTmpCAeMhJUL22Sde128BWkswMYn
87SlcZHchC6P7srWgE4QP7ofvci4aEn+xDUZ0XKyXEYNiUH2TDQtWDqgKa3wsk+HgnwNnM+rQqan
kgzWW3Uq32fCC/c+ja890FasCEGm+ZumS2xCacP6iNPZvuoapRzNTaitjY5RnlU2uPIShPDwOcns
idgVCCCcVLue4GwlhOakYxeVadLJIlv12IkvSTIXL7ic3CtwpWRQ4xZt0cM5EA04m3e0p0he9EeX
8RrbS+kB+oU4YuMxDxzvtdehqKvvThl5N0acu0d6SfW3YOScSbuq1G+jsOz2rUGKC7EUw0WcsLes
poREwbURy2+xKDDcWCBZME8a2EKIcL8ORB5cNuWsveY2kTushgUTIXOVg8isniDMVvfxoOgvodt/
DMu2ffC8llUy1eb6i8LqPCFyJB6GViR02w5gguJCZqLTzZm5ZXJqJRWfLaRpAvORSvelWiBu0hw+
2dJGJOvy9Atn4fbgKfSbriBws8LBRQKg7RxYF0ndlhe1AsaVftqvITk2O2d0G7mpsVGwbk+drPk9
oc1h4mFF5i51/G0KR0fBml5OdDTXdZHZXKiC1wGYAqiniHaxYtuNlZ+eGZgPPyVtFCZYYEqDA/FI
Fm1mW7GOr0kR8xgVhJ5HzZngwKVRQeoPdL1uIe2RpeTvwlnN+Ad4jmnQwOSjWicy0/LG4TtYeBot
JUjXaJWnzOWUcZjfRuCBVibuhlNQF/PGohW6krWbXZWtFp+kZsAHTBZWIDZBZDdLIQT9hSbodYH5
pRoHFXlUWtgYFHiwgHpzmMuZER40bGRlN9evgaN4d4E/hesBfmEZAjIMKWLt2rqOyHZ+zRXwUHCo
WA+xoiD2CohI13O8nGdFSYwVMNFT6ERtoShiNIao6Cm4IrZGOIuhQi72C32xnxL9ufVSH406r7o7
vcurz2zbpA2Ug/6S4F1DgZ9a0oaBrbgHE68B6oLrFTCGALp6CwmSPgtUyM7XjUejF+FlBXLrC/4F
TjM6kzHB2qlnsJJB7hLwAGqSFFOok0yNeWfa4QVWxIVLiYYNo7JUuEpXgSuZbfI+4mT+ogmglnZZ
G1d6Z0/frLLGsd/oepFvfdIBSLdSVMy0VoRMLH71c+sobiY2/JIETGCa+PQYIWgVYpMuPhactr5j
lhn+ZhXxPiMqVqqHb25dBeqk6ocRq+Cdo1lGGzP0UHUV2jMpdOfCEuQacKxj668VBLToFA8UZ5ez
1jwgob3ChcoecGixMESpBOCJmk4tnqWCjM4KN9pLRR71Fgqpo4CkdK2qa7x9DPh5ClhaL+xSX2FM
k4VoWunoNCxmgE79hXnqauBP+4WEajJJe6gE5BHGhEGlmgqaWiz81EahVCcFVY2TOfRWxcJa9RR2
VVMAVluhWCsFZZ3MXL8yFlJru1BbDYvkorWHjnMTApRONsRDZPitBh9ikTbItS7KhyBB5HITb8C3
Sg8og6izsWkLmao/RA5oeuepnlGvukex6iMVZG/vR1pLQW51+0Z1m6Kl8dQsTShN9aM81ZmChjF/
nZd2Va86V4XqYYmlnQUaIL4Zha70FjOtbHpeZg1s+tO8NMMmx8zpjLlTgm13Fb51zbqlheaPvsYZ
PrZv9BhoFUlB9b2dpeLe1p3glmVxBIeRzMc+GB6R3fP7igHq+05vfAKeoth/HMCDPBkM/+F7c3IE
eoYqH93cVsaGgdfKjcr8VnRjdss5geCgIENNiBKTeVW84ViGcHQyLsCyzW63HrMpuu4kafJYSKoY
/T7LkNhE+9TZCZjmBpr+qmEUlVfdw0NH24HSVefrM20gqT9zH1PK3PoPplvbx5hO3Rlp2mVsEfnr
m6FOqflyYG3V2XVSp1iPdLEHDPQIelz4Kz5jZMmptvZLE3ZUZ2EYo5we5kqbD4GeTqjfEw4xxlC2
Vet3YKfUobpT52vZzpyQI47kSEm3VdrBsVJncX85lhNy798P8FExYUs84gWp4Lk6xU/qPB+ok726
n+danfa9eK4PLBfOnlaBdpMsbQEpByaFvDn8inAaHaIRs8mqrsaSzxHtdDGpDoNM6mHvTZ537FX/
ofaL7LZXPQneJ9oTzGjDEV6aFs3SwJiXXsbS1uhUh2NYmh2N6ntwutO3oeqFxFVq3mCc8VElvfHY
sDEymyiH65w2ilD9FH1prViqyxKpfosY/OTYqB4MI/S0Y6KlNRMubRrSE621IYSzi/o4ucXYPXym
3UPMVqvbz1J1e6Tq+7Sg73G2LO2geRiseVvXUhYPOQ0jQHbAxPrQDUugUaqlJHJXhvikB+85Uj0n
5smb6tZeWlGGA4YPUr2dWGsOHpU4SRt7Gl7YpY9FS5qmFhs/d54goYl+VUCUpeGSzKU6YSVBGOsQ
8pm/jmmUzbpkpKOt0yY7dK0WPlmlYUUv0uYVX8OsE9a2HhjUwWWMbjXbV7o+jj1jG0ESie6CR1bW
mNz7HLLjCyjZZ8re8RNTKPlr3I8SrnDnnPUqKC+gAp6B+E7bzKiyI932cu0wyLV2ivHeTmd05e67
GYUvcWs/O93QfYEeRQWB7APS0eqeHU+LD7bjpreVTqSNmWknfhyma2tiYnJmnL8bswU4ty1B/GMr
gQGPozZKD3UxtXeGNSTTGmdyCFS5xmN9du2u3maznO/CmXqHJttgZdr/js3j/1yzWwKGoD39L4DR
n8Yyr799qV+a5F0/5scf+qPdbX0wdFAuPzNqf5hCdGHS7oaRRc7L23jlv05RBkclg5FNmxMWCJif
6bXin5yaGPj55dTkmgTL6HhDKNUBBCm3yc8NmNToNFbZsD8Z2ezRBZw5B6jmoGFW8ZSfIEmaU5kx
rsb6HC5LdaJWbUut341aydOMGOtVzte/goNu30i15o/L8t+qnUAum4I0aqY+5qh7MtWeUS/bR692
Eq91o2updpdk2WjAGMhtCalmzciLcd2qHQm7QLUDWp+x5Yn8tlU7l7dsYoiKySO92+FCEdkIHVP7
nagGaKIi1IAAuIV3n4Zudl/L9tFWeyV2DHZNtX/alTXfsy3X9woPuCPOlo3Kb+nYD0Z7kZQeEHQl
bvVK5jIXxQtJND13SgZzlCAWLdoYdofxtlKCGZyi8BMadjethRLUDCWteaGjPziL3Dba8bYXoOzB
oebjqVbCnItCly1anQ4NDlVeSXhCiXm5kvUE+l4yjvitST1n/EfJfxWxaQlGdkRBKLbogxW/4cdU
iYakfIU7TQmJZMZjxguVvJgqoZHpdGz5sZIfpRIiNRRJXJ/xjhHXhElO5MoGjtRBDAWqJ52hU65k
zXBROFsldk5K9kyog9ctlcqNi139MCl51KnEcDKVZIo+Y7zESkZl8KJ9IFgZbRVwC900WTLdU4fM
f2ZKhp2VIFvpjraBqpffaa0wHlol3DKVnH6fZIOYq2RdWwm8pJ5q10bkABqk2EDXpBpF2vVuKyUO
GzgpdroSjHMlHQ9KRMahoDFMWo8cIprmhrwR6BJKdvYWBTpe1GhPCdMMInJ0qmqdZVlbtOtRydim
ErTzRdu2lcw9KcGb7E4sr3hKsOmbL73s3csFL2caVnlt1nqw7pR8rikhPVSS+rio670S2ksluadK
fBdKhicoIr4VJWiMSIn0iRWXJWkNSPd4tlHx/UXRrxZ1n45Ld0kosEP3B/E/UjYAOKfxRg3oP2GX
Fp9qZRdAaBXbUFkIIocgTs5rVX9Xkwb/XKUlifBaWo6XpRUFZ89MrBu3IizHLYN93zscFkXTchAI
5TaxjBaZv5/xNRJj7XAurJSNCIjsxm5ah/AY5oZoOriExmFERz5hyuZoTTH56kwlYtz2x2rEj1H7
2SPLSHk75el8yINKbDnZWNtIK8UVKac5oTV9yZbJuWZbM9h8Q9R1cFOHptzYlW18TjlCgiBh8uBT
44cObhu3mx6oEgzSy/JU286xHh4s288uupnNHSneGYgw0SqLoIZyEnBVDcYkyThNsmvCa4NHR8+r
EqNl4Zdrs6p8VpKonHFQFV9TXQgXVTsbr4zZySZ+GitKQOT22mNAvoa3Ja7N83GVBkSCR3pM1Rnn
ldwhO8+Mz7nleCdToX+qyQjF1oQzvax2qV3Qkboi6M0dI364gHgTuav7MlB0+2Gy6caMomvEg4+p
d7I/Bk5WtvetavQwaQo1Lr+YS8l48rp1Ge4sN7Sdk+GhjsfAfTWDxA9zBslTMVgfMxgMlbN1S6Yv
dho+mvjr5BBSlOyZB61rNi42t/9INH/TRTXAQqFg//d1wKcX0uHzoC3yn/uoP/7Yj0qArugH+vKK
H4fOwvATDc0/KgFpfnCQQ34INn/0Uj2qAIlGLvhDVBAGX+GHKmNaHyzT0lGu2SLI9/xnGvh7aJTp
QluEok8vlRBMm57qL53UuZirTms6+y7rUwDaeTR2RGY1LbFhQ9V8/unG/IX+8l5+WT7M8zDBCuGZ
GAN+hXoF1mimTtgy7gm99nmBI09YaR6TqK3tlU3j4TkQMFc8hWf+//hoTjGChDzH5qa+r30iLdHx
0uvm3Qxx6Dn3ajDSb0BGB2fL2XBHNlDkcoXw8lXv7fcf/95ooK4cmQjqhcr044f79eMlqd+5B0P3
jvxQUGCupuICBLM15UVUqI8bM/fvaInKaPGT4PbjQ3lUTGilNAl+JRfmZc5sUOnJOwuI9zk3XOMo
MxsAHpAO77FsLfdkRgqkjjYOJicEsPDVLpton2oYiVFyCiX8Kxp1o9Wc7+Z5Nl/Y5mnv+eQ+6ZcY
bBVNfYZmvmqYpgw3Y8qw4pt+899GB7xv9r9dho2j2rKlBQ5uiSr8CR3iDq7RjU4o6QBqPCtk3hzH
tIOg5DYjsH+SNS/HBCzG73+x94bpH5+K9sF5jBeDf3//wNiaoFayaljHeq+fsRBEewKew+9w2iuo
O/N4b5mA/QlFpUJgoPafYSeXz0eQVZBD2Cn4ZVQx/9NV94ytJlUy6ne2BogqUi/M5JFwEPSVfv37
S9X/4kEx4NmqSEk+kL3p/Wf5k4MTUHT6nalQiUxxQSzCowBoyTcMqFeJSQEkbPV2wuBfA8vjZdFi
B9JTgoDx+2/z5xUJe7owWS115Xv+9amVplZ4lfAFs2wVL4np+BC7ZAupHGMj0KXff9pfvSTKss97
yf85aNPvrx3BVkSa0cu7umnRoYlMm9dmAMWuc0DUZ3VsHg3mvC45/POUe+msX2coGQGNYUI9VmpM
8S1BIqgsTLoLMaxNeu8t4CEMe9BTOQM4EelnOZM5Xogesfv9RfyCDV0eFgd1jYANtgpOjb9I63Ea
+J07efqd78ccnzCr14fluRnbrHyu60xbp+7AujdxAzMXKHMQzTAbm8mrDuWUAbuiEQggE64INC3d
F81XtyYZ5Pff8y9WQccwmXMA4OdwGP3la2ojoAbbN/U7C+gdbh11m/USErUufP1cKVL97z9QSZTv
lkCbQ7bpsucK2H0uJd37XzdrAxmLZGruBpX+sKDZfG+0XnzPgHrdCWO8xRIOcsyPfJhaokdKYSBq
8h4ipr5K5OsJ8n7R86QLVgChmI70hFk41TOx3KKGXcNe6VHo4SRwCgQiwz0t2DVOeEgmExzG318V
V/DrZXEl/M7Ayk1i9rDMvb+sma42ZfQU3BUwmNBDprnexKAnboCUTO0hZwxywKLZx+1GWlpKzjZo
6JDTaQAbKOXvFusJQMcagzJz8Rm+rX4mjBhMW0PvjgmCySDiwfJBHRqzR55AOGgfSy0L2o0gJ5o5
ToYBrDURt0DnhBS8GXEzYGTK1OBUEqcFM8xlftflbXjpNhkCVOYW14xBMwjlFrUg7E+m2pM+OcmN
Xkzpq0gamPfUARiJJwbN+H59+HVSZvKLdgJIH7Xs3xeo1Zmh6E/lLUoO0aEjaF6sF0UjNkzF0l3u
HUcrH9EB44HAAcdBYqxCsaqI4bJXteyZqs6soIYdg7+5XtutdL+QtVO7a/ArbXKYx7mll0CfrT7K
aoo0Znh1xjmCDtZs2fsX+KKZAx/o564dTvf1HR0EnWloq82tddUgpKwZzijLW4cmNqPSiMb+xo0H
7zEIO7bdhGfEmVSwhY3XbltlIdIDpQEJDsTW8O0Ky3ppOLRF69xltaEEZCHuoQPcv8HFJ4c2y4ZR
Um3tNj4DDjBxUufkJk7SsTPrIcdj2qedcMoL4n3i6co2iuqkjZ6r74KJPEdMK9HoHqFMhNdMarav
LjSTYhXIUBDOFdcbkjWC61qa9a4GZUJKZfk8CDE/IUxFF5yEx41LHfCFXJiCLJaKGUpP+js5G8Xn
zGusp8LQrFVll+FXHpTxW9D5cbuawyDfiI6fBym6zfd1UEI10p0ecnmQCewsfj4C25o0jXT3ov0K
ddxejxxhy7NmuVFy2ecuc6EQC1MvOzvkTQrsgARDFs4mczKweCu6Cg5sTrw4HqDgZKXLQYKVSEwG
fRkImLTJztCEdK98wm/HoTPzkpg5PmSozN0x20LxM1vjfZEk/EC5BsyaIF+KIVZw86VyYQ5uCRYs
Gb4D1vVxJNmghyYA0jubJuibveOxrngFa8Vbgg1TkmymTEbwd+AUgAhbN/yytj7zo0YxAqMQJNwP
3sDjBaOBnz7pWbKBJN3hG5/b9TzZCks4MHodCQDiLYyGW+Z1rRdCQLzHQQJ7bmYQ+3Zns/AgCZ4c
M4NGVYdYxiveUHdNpCN/PcHhfDlOHMUlZR1tM4XpTgioukzyRJ4rYal/qEi9U9v2rM8sZ76PkdLL
go2ut/wvAZMGAJ4jCh8pFIV+doCr7FyLm1NLdmpAASoyoQ71+Bq9liWG+C4QmlXmnTzVJ5eWzaYe
EZxxu6yR1HDuybfYROHrkLJSuM1XBSrr1sxa6Wc1R9JRcPBts65jWtqozPGW4WwKkM6KpttqqUUS
uOdMCmUJSTJBr193M78IkymsxnLQz70+Q4lRENYu4rhhpLE8L1kztDmAYU6qeqQLZb3o2cRF8Ury
SUnYN19BuI/3sfpPb6DVIKb6FElvvSzRBkzdNV/LlN228oLqOcYljHLGvO79UijM2GTBJcep/ULX
0z3RM+Gnrfgyo3TjryYD79wLyiFG5zRxLUJeaXoV4rqpUwipPEb8dlJ927yo2HgYjj8sgTrARCnC
C0XctfSkfEabZTefEgkV25e0q95A733ByNWxamoQsT1/BgBpMZCrU2mEMq2XAqdTpUoyx+3Xt8MP
Q2nctNgDTQpN1UzXppZU8copmda6GmCPncLMAooEATnds+3wBUs5YgNxtZyJLeZg/S+phs12lS+v
kO5bUFr7sVZlEDtPu6mHO9ccmq9g1fiNSt+luOO/eoFK6spNi7WNpphxTMIs2uuTTmGgIMM2v/Q1
iS3OkcspLo1es++jiRjRFTGDfFv6hyqagB23VY+nlaf6tQgUmDgxO4XL7ClXTTeeuiuIs1p4yBhK
oUqzaUmuiBtyjS08ar6Mb/EAM0rFPWvJmXsc+8g5x4lbpdu2EtEevyTPSApO9IWoQu4pU1Bc/7II
JKkx3pNcwF1hOt47wVcxjpXHG1ba6uOzAZZorN76tNXhpesFkVSKFky5Xx0q3+BXjSS5BCkbOfdh
oASlZeU/LmFgIx6bl9ol2CIR8Di2bwlQgK68U43pGxqWehLNEUrMJVlQ6tmgRt/qdcriQ8Za0Nx6
IykLR5cISp+IM7TonSSc8ZDVuvcYtfPoISLNWgMRrqUoAiNDDSSHIHuABmy90P/Tz1JTMWCYptma
Rlc/D7T76XRJbCv4LGIvxUvtlc92UPKiV/owkqTDFS5Bc0FjswLVQE72y4F3HjRo2brBKxpwRKXJ
mIjVwJH2rHKrzoRd8bPQLQYP6w78TkvFuGyb00znf1MqBrfhhlz7bJXeKZcuvtFOZkB8O04y2E1v
QQuO3iYe9HTe1OrrhDZXkUQA08sOg9M6DwPiTZN8vBfzZPgbx5iNXdekOvmpTcByFCW8XNJE3FyF
TW0ZzMBKOp45DivY3z7M3qF3KhIrLHKqLK9Lrfuxhn2zzgcTVKyGh+PFBJkSEVoJsjrHHnBOSeA5
JlWhFVvst0N6kdEozrYMqcrqgWGJgUfET7jRiBT6dRQva98IaBvdUmeRV/wudSQ3W84rYcYzsdyA
t7VIHdz7WLIuqIW1DlQ42PLsYs9gWxtVwM3oRNMXcNL+3fJ8MjLv72MaAeApKjO5cjqXR8QVHQ+U
lfQXYTDV7o8HIhsy93vpkBy8Zp6hPmgxIJZ0ItEwwHt7Xp6Kt7iuRPr6tW2SyaBX2IdiS3UbkkaL
irWd56DpWitnJSJvW6MvLGlC1FYMEztSF6QNKg4rqq10XZsD/7+JQgjULxMn17rJJfDI6WcLtPCw
0dOAN4socHYYR4Jch2873nZxwWpP8/YGe/OM3WPmoRYag7LrduBVWVZAExpztinwszBv7Gtq+8YM
GKwMZ+C1URsQdp3AmIZ1ifG1WRVBjT+r0lwizXKyBmYeuJbXzKgmPhe1YrzPGPUD+MZR7dEbJwo/
wtjosky9y9PNwCFATLMe9VVNLTQ/9LpLLlrb9Xl4AxlGFMecZfS6FipfwnJRxtn5gdIA7/bn+txa
HUVIoCUe1KYy2uc4wbhexxtuQYI6D507ZjdgzF+Z0gWB4MXNwUrJV3QwOVwOhIt9D4ymYK6lIrLY
5ki97iGvQKRge4yjkh1pioA1tbQ8PSqUyX7E9Md9jkpWucIa5nGvdTFQeyJF+lVQFQSSYxM+RmUZ
Xxkm3ie4Pxb6uCHHA2Oq+bROyzK/8gsmcr0xpV6wFX0aki1PWN3I1iXQrWnFRaUW/wuC7WlEwpai
pupwRW9kmqdHrZB0YeiykQqV+oP2EMSSn6fOSv6VARhukmHN4y0dwIHJw4EFp16o9D01TqZKOqgK
AL2DlgpvrDRgQwPvjDooL1l0g+HxqoLhgeMtar6ej7fiEYAE9YHpD3zTcdlM/JB1e7aiIvlWUGOy
u3glUoHaw3UNEw6mL56g5WAYiCAvL9I0ZrC8blnTChtT5yX9tPrghIV3irzAPA6lp18Ho+U96lrb
fMXvQCqNkZjKdsXvqpRPaJEKPN1lAavVEmvY88nrZd304oTFEXOEsV2CH+B4sKiXvueeCJiPso1f
0r4acIs9J+k4rAocXy91xSvUpjw8TCgmBMZYOztQKzPwM3YgznbhQVph9M3sbUDWVtnxxkEAgfeR
VN5Je6swKnokGjtzluSueQTaxiA+B7axPTScb1Zu19X7om06RpekdDmrtNYL6Gz97Lo6LTtMnNGa
Pg+3xInJz2P4RnKSyGw2Fruf7HNIx3qz8N7Rt3gf5kAtB0vJbInsO2BFZmHxqQms+5njbplllDs+
OTyHdTd+HEN7PoXmFH0suyDZNLwhrM6cduYdG2LnIAtlmAkns9Rua80umAqevdzdGrUxHkiY1l67
0rC+AoucvxGp3H8v0rGh3GYkf0VdJelcKJQTRdk+pbnyZPJ1603n+ykabZXH1bYqxgr46RhdI9G5
myC2o0+oPcGDTY1PvmmWTpukscR+cq3p2jNKRkA1J3ktqom/ycqZcadSzr3gds41TqypCAYA/C1D
UowB9Pbz0lb4j8LzNwqP7knX+KkD8yenx6nooiZ6yV9+Fnh+/KkfAo/LqAyEDxW99EbroF37B/8D
pweHThpRLoMnSub5l2PewOuBTYOhHdD4yk9P6/uHyiP5CwlOw+kuiVWh2fOPJh0N1RD6Cb+t67qK
DjN1y0EO+HOXM5rqoQOEi3Cb+7Co4ljT70VYzVcuh7ldUcVuu7JKR3xpNMc/O6FXH6cs9yHhRP6F
ygIk98HBjiXsfJ+Yc7+WvQ6L0YWGeXZLEDlOiNa8LUTrrfUwHm/0XOu+xbXUsRcE6SNxBS2HAxcu
KKUnhAEzHDe5dPoNMQ1kFQQCn1yb4epDBLUfOrJ8/6YV+L73aHEHTCjdeHEkjTOV4vG+ZRbjoe0L
9OfjWOvjLRgObx9MHS2wtlXXxff+6RH5C63rfefx7fNoO9LuxOPj0MF//3lSg74RJElJsGFtKJbQ
FwUWICeJe/D7T3qvjyyfxF7KeBcRNgQx/ZrlPKNfMUdgpxBcqmYj43hSmcDa3jX86IHAWnM/hbH/
N63cv7g8h/aeYHKWypexqveXFwvZDFnepEeCKiayQTvWpIbJEGvToZpMq99f4l99mmXqNDrJYECR
+eVmBlTIUQ51+6gjfBM1UWfzbrSp5m+61Dv//rMWFP37d4UL422FjIZO+SdJlAo5DTOCHI5VOKZQ
LEIfl3BVZQoDR5ZuOIXjTVd3DIGyjB/mFJP0lti65h9fMw1yUOO0yhl3ocv7/g6nOrto1kHOrrB6
oqw1U7OxA98/e3YJuPH3F/3nZ8gSOpN5khSkvwiSqisg+miw8bHU5/mucOsG4hdvcPn/2Duz5biN
LYt+EW5gHl4LqJEskiVOol4QJC1injMTw9f3An3dbckdcvs+94tsh0WiCkjkcM7ea6dtkR7nIYNI
4dVB4f/Ndf/6YJ1PU1BguAT8uD+HL7EbHWH1tzmEbbjCG8XTHC1JravOZP7PrmWvQfEYHSmd83gR
4P1UNKcEOBoqhdGdoeaElUntedPq/XyVzKP1+Ov7+dN8+3kt3FfcSt/TOa/+9PDySrharzGGlnkZ
jc/TxanMLGVEv77Oj13KfwsLscITi/c5XM0fB4l0y6Fn65IdY91ReTSNYI+J9q0BTCjLuU8zTlII
5URDqQ6YXkyxP0nPv/4MP42d9buCxWGiM1x8YlT7f/wMCil11jmCzwD8NmoNSNErJTI5x6D2T03i
O9HgWvPfzOc/9bw+v/oamOq67G1ZQ3/ugSgsX81CIvwx9WPrGaZcdSIqbb5pUU/ve6slLldoDTx4
Kl6JF8Yj56/j6NbTb1Cjuv69BfB0KmICKJLVwE8DiD+WXLv8+u78b58T/BZbA2Jl0XP8zBhAYBWP
tLu0g2557ts801gIVVcGPCLiI1zc6TkEcurLnrfVmrE468qcOY/VcXyURWNfBSKIj1PmWzeB5g7e
ziXMNY+aNPDU/tef9a+jdm0Ak/iBQMF3/4JD0ANQflS3s2MV6IQfF4k/FWE9DGL76+v89NYzYnwd
NyCTm+nz589rY6aZ3BRtyOCtNRzLCTLHyVQ0zpoQ4dz/+lo/T+efF/M832R1dNYe70/Dc/YHZ6Am
xnTe9EWU+LGK4K7IsORVAYPTIi6bxvnKQGPwArsx2U+NI/7mxhr6Z7/+T6vK+jFoawPlJZuNQFDz
pyWs7FtIrJ0ZH1CG9/PRK00mUxFMVkuqQ7tcYC7ob04aZ2GWScj+qP9wwmbo/0A4V7pzNSQ0nwK8
IndIZky5Gbq8RctYCklxCu7uuUwHuGpZZ35ZSiv+UJMsn/y5XM60dDn5BV3v3gPJge9d+c6Vor7Q
boZqNL84WBPvgRXrBwqexnVa27OM9DbTHhDYLZc5iS25KetU3VZwCl/LeNbfFo1tHISMmUbaVMcf
dF8csqSqDuVkTVX3sAyGjeHLSyVEYa9f9whNYesbOiGUj4PYeCfgw3ocLavtyB4gDyUcptj+KJWw
R4jPk5VuBz9Pz4nFm21TiYuMXmVvMmXybobE+Uigx5t07dg2hnWs+0k4cqKWOz117f1o62yGam+i
ke1Jc8t5zHvxcTD7X6A5Md54+5NiVzQBl2/bXrv4JhlZG0xo3stix040FUFy9tafHZyGj0EpF7pr
NsLa9LJSe8ALNZ9ZZ8qnrpvH28/bG7uj2Jrkd15aq0uLU7N4ZXqMjcS1TqZepfCJgwqrCtzydkur
nNlKGvNVL7DZhWiVtW/Q8hmRjT4ZOtBVYzlQgeXezfS/hrDX9ZTyWmY/y14vtdDEcHlnFaa34pP4
PaT9pWdXtElE9nv21uvBSFpo38/JPljoSNAWY1HIKSM8+rXq0XCY3NvKMrM3COLmzgCn9Zo7tEM3
vDRAVuOsWi7QySfIPQXBXrrqplsaW4psd9vIvpWuYGrCqvRkAHUut9Y6DquxiU/QdUc0Einlq2iZ
VmkQcNplVytU6BuvEgsZPDPo05ij17wRg1oulaPpYJYr9jkyHVD95nwBsn9ybDogPzEc6kPavtIu
xb8/+Yxep6AZ1MfAAw8y5cTgOo324II24zkm9nxOtDI/FX65DRYNR21vT7dIlTp43Z5xSMal2Xa0
U8JZa/pLguvkqPt9fTUmQFlg26FHNgf9bFj1cpL0IA5olOKHRHhbIgyKV7xdxXnmamEcO4BDF29f
ZDSuqSBNaxfVekEDOm5au4LbN4PDKyROfm1aoNoTQkHjod8FEy1s/IBlEXJX8Zpk6hal2HzKjWCX
pnDnIAc2J9pMlJ41SWsdQw39Kb5WWfh9mBZFCc1eYPUcSG0Qjv3Se4N1Tqrstp+ET9CANUVqJpmF
BcfaOV326MZutZ2H1rwqqazqEhNOKxDnEtCkh5RnVhgfhZegRdqbBemXIZ3fgtakWE5fINcqK6Ih
WW/MRZlHUnO+diT01PBY2pKevc+qJlvzW2XZp8Xy1+QVZOVuhpvIdh+Uiq+IhEm+Chg2iJfn6ZSW
FROwve6RKnO+cTPLOotl6C5GVg4nTTnI1Rf3uvA60i0BzefeECCH78xk+A6Crz3MRoNNuI5V3K1l
WjIaG7sxNrGWeNfSKflATUmk7EbN5vLoLOSvTWOJU0zgSLgShtHdslGyyTtxmS8wOZePJNIkj9LU
x/uZ7l8Nl7X1E+rty3wuvMXaxhUmJKrG/m95hRt5Kt3pmFJE56Lsos99on/xadd+8cZ53lqLlNt1
/QEb17TkEeEnr+4QVi+hx5sGIlgDlLQxC1jAwIQPSeFPrIW1O4Su7mVMRTWNXxtz9sZLAu/Q5hx9
YMYU0H3nehcsur2Xo7LbsG/N6nbQxZNXLl1kjJla04H8PEzKxs8jZPx2vnNyE2BdOxQ7XAXO6gYc
dkTxJM8CK9UVOrtIZDFu71ECpAX+G3yz8mnAu1mbQxYq5skj2sn0BC0NnLU5Yu5cVMXAzNk7cEQo
tUs59962mvuvdQO4DXGJepF27X8Ie4I56NaG+WBWjvc8jZiW9rqzxn3IEfhjI9mP1VN3aJcluJm0
zl2VqHNoNQ05hqLzDpyggwO2MBN4P5LF763p+9t2zOdTJ6yzV9n6OYj7kaZlAMbcCWq2MLW3l14Z
XMq4i3HvY5Tn8J+nNmWK3njQMo3qgyiDEw81uJ8cuKEswtAr6f3b79OiDxdPaFQNyJVEuQLaH/jK
NoZLuKYIJM5+9LRy5wIs25KEaT+iNcI+KAZrQ8xBfozzzjxzB7PIwivdEa+4V47DwA7qs0v5IIyr
wLxLutI5OJ1nXa/RGZu+XZz72OmMCKkW1UV9aXclreBXKfhKTDRdqIYxI91Z0EnbFLHj71OikUvy
UQwChYY4ear1ybqRut/c6kvMtj+wGjoSA62a7VwQa0MhVZV7ul7ei1O4FHGaLrmCeuc3URyDi5+1
YP4uOI5f4+2VF2FrKDOslhgPUhRq1nQCZmhwNcq54cQO2wmwEQcAozmVxix4u0R7HvOqvGtdR9zS
5Z8OVjekZAIEPhlrS38c/VrbKCMm2qeb4nMuASzZiareirrz3C2WnO7Zhse6c928+ED3k8UIAdrm
qKEqIhym7J+8of1W8au3fdfQqg6cxSxX+a561Vs7H5kEBu2YwFYvWFx1EXZp7RADtMgrI54pPjf5
lieebYvKfB9xSENjaslKxLBFfkmSzGcvkM0bJgJ1WqZci2j5YP4hJ2o/O+AbbL8Qd4auhre8L5iz
u5JVg0mgp8sQKtvrCudR6LL2hncIwb690UnGTT8QP3cYbxHx8GILGiOW0D46N63Pk9OaN9noyEct
idWb3Wf+SyID/OJ1HWhlNOmL77DsQdD1qpCKSH3QXHs+IW0IEvgC6nkW2Hj0ouoizV9DTvIubzbZ
WBghu6jkBsuBFwmay6FF+wfILOEffCoxHew6189k3JZgQEfWjMacIT2UUrouu8smJbkg76aDEa+g
V7ouMiJgkwigDLr+vQ8RYg4nx4RbG0wsIwbVIcZlGTD7DIv2gLND3wVFw3NjUdhbeitOLQ6x95az
ESeMtIxqreIu0LL4FqNWJk6ZLc459VqzplXVTwfSDeOn2TGtV81stQ/TleN17M/Jg1NDBDcafu1k
T8GjUWdqQ+BS/y1u7YztJBqhbsge2RjHW0GoDKDM7otrPSXJQmNvYXoFwc6gqp50Su4b3de+eGoq
NrlH6p7u+YSSkVDT19ASQYlWm4nNSeR5ZJ8YNRluPmdsIIZ2Q5Rt9laUJgYNjXMymgLRsFQmB8Bi
5k6643exEPjCWZ6YtN4MdgVg6BDYx8kc8L0ZmQI34sidnwRJCKhSi7yY4Yze2LiaHTjoiwFDmF+c
NtLfm3NXbKpqLve2yKb7zsVta0o/Oee1+sBxg0huAUTvEgR4oqmnb3GiTqesn8sD6bEsOJOCp9v2
ct+mApaIACnKGZ9Vh40QQW+NTUJA1u1QLAzXupjyawT0+8IFbWSx4Qo5VBNUM063o6vDVLcn9+D0
XRrqFckQA2FKpfSR8rEVvJuMQUcXRCCiL4bvoqfl3YJB3xtu1sAwD4A6aNWun1uX4D9qB0uiH/Nx
uEhLe81ce9fEKRY7Gdwg0DtVWvcyVgv25/gETPKx7eMzUy4FI8SDV26/fORd8mQEwRfPrPctu+mw
zsvXQM9gvhUUKT0RvKEVHUIswaCeNIPM6DJD+tmYb1NgsLHSEib51DyWbi8iMEe7XLZXU+qN0FDd
d8S/SCIqqtobR+NEkIxSPi/W8j6p7OiiPdh1XklewBzMybMOUg0XPHnHJxKUUYohV8mazNoby1Z1
2ddJYauTIr12ukfdV/Kh85H0pEN271lJevBG/Hd9p+RXzezpko4KEAxnmGtaa9oBG9j6ms86PabM
++oOdg1QqnP9aEhJF8sgMd3Kke5jSOsrnfYN+Nct/JSCbCPIz9dCOVq/I9D8i2O6wW+664Fi0NqS
gg5dzcHX96YyR+tK+NUw5JuOLu9dafbr7zO7In8Fm+2OFC6MWODXF4xobyxwv1PVtJH76XlJhuwA
E4/0EGc8kH7paTd4DLwsGsg1ghkTUDR1h5EjZ0FeUi/N+MXH4vQxxMgHNlyVFoMDrLlnK8JBKjL9
hmNRwrCXUcP0Qp1p7WmAlY5fJCnP25jsaALHTOeKvvx007HGPfldPJ812+GUnHnaVsydq9/kmpOp
rQhmjh3SY1oa8dgjfF1PJ0Y2qe/5Yo63uTsb12R/LTuCfYpTWozxCzAfitwJUdhfjMERsFVxd1Hv
Uvob4irXOYtUrUfeQDQzIU7t8NwRsEy4j+YSWGRY/ZG9Pb9ac2ttmzYc0CNnTkgeNBAI6aMrvqED
MaOsZ/u3sdP2zukX4qxVjSogycOFJf9oFgML6WDFJyt1KArAcjz70qNGsHZqPq+nWhuuWOP2R/Qp
9GyKEnw4usCvn38l8Cvzi+5y7G+8PNjjvVgOEGna16ESnMGm3qRKQBf9lhzNIULAsvZ6ltq9Dwpu
JnhHB0mw6Ag6plDclhNtlImAOlnwnyWqDZ2kjDTYawEfEX1rcXIXBJ9u5QzPhHHwBbKc38g8slwG
Ci93ZDgbXysipdnaFzqfeZz6Y+/U010xsd9dtFQ/LIVczlM7zyKc6LQe7YpaeOtw7OtU2qJDnfNu
z1ZtVVrI0usjAsLHYpMtVEUoXjIZSESDsQ65s7GV0x2LGDMD4x+YG1K7pH2l+IfEu8ipKPrLVdCj
TdgYZSAoyUAKTdc4yGYninG0r8tO6DeOMTrkEi50yBaH4hW5M6fPcafh1N2pnCdgLaJ8KvsSiz6C
Ko5JE6pHlgbI9FpNdQ1Iur1cSrnek5IUQwTfy4VnNd006GtOLkXK0Dba5Wyiltk3aykOxtFy9uYY
EHk5+lHTZMvOtRkBwl4VmYFaf2GZu/cJQrVtkKJ/aMuGev7ag55qT/9a6fwISTb90avX/9sI7pbh
TgxYUobms+IXbdH2BU7UjZr+NTUcOwcHURB9ODDuU43tteFRZ40+C08GAPyPBWvClcoZTdbCL10j
wF8pJdZWxHKuHoW5cjSMMT4pOFSvcapPd6sXvUW+xytsW5Le5CjiU9wazWvhDeIYdJMGcmpQpQ77
t4yNLxwO+Ia16VL+ipOEhEY/Hus9CjnzmnNL/yyC9fZWerkm+HCbEOmbX8ZC5Oy0+ODmUKS/VUvV
ouQlMYylfFCnUsAgFJRcKzhTICAWoECJTkUO+wk4sB7dMZPvm3QGYEdGxtFDtO+k2yFtpZm3H1SP
JlzwdISIedkn3sBYzgSaVnWwFz1JKglygbNFCfzcVip+6ZFROug4FuOqTEzjtrbc+OSUqzRKcPJx
oprpcK/DDRiQovCInXUUjC2lOad1KClg7Vdh4QvOhGMgGSVIL94QerevtCK1JqQXyzvd9E4cNZxO
d1Jnfgxs7lTiJtoDoJ74w4tbvjCGfMZgr8+MPKeNT1lirqova14OGgqwyPM9jn2+m6rvvss5GUWb
MX0dmmz6NimfLtTAhrynlNom25RtBStjm3fkW6n6Jh2FfMj00f+tVXb8kTVTcFIOau1NMrIy2dnY
7WbHm9FbAag/qqCLX3IXbsxmAO2EDK+hwB0hUmnm38vP/y90+BuhAw7E4JdCh9uifMU08YPO4d8/
9G+dQ2D/C4InxiwTwxiRIgEthD+MrDpqBt11aZ2aBHzj8vkfnYO3/h+LHubq4ftvjQPyB9dwgPjR
lzfXn/P/Cd/CcX60sVFqJad8bbSgcjDRjP7cJe5VgcPKNboTCjs82wQushaLnVUJ/+KkddpwOkk0
RIeY+p1t0buSOE7hkJ7tuSai30nj5M0Bu+LFRuMGUeBBzl15xY48y+8EBbtvqs84MC9ufUqNhKDq
MTfZQxZ9hDI4q07mFKNuKwIVCZXX13nbac1Lzep0VjNF/n01G4RLIZ9IltQkDVaNffCispkYSV9n
R9kLpD9f1ThJ/24msJ2XIEuvc7MR9tb6BNoESetnr2rl3MhP5E3TN0Wya1e84LWAQAdJWisr3Q7l
74xpQrRZyG/K1KaDuEPFDIyadYSvm05D74Ue5jSI1axOFvxqwu/WZliNA9kvN7QriPyKANiTVOH/
DsKOS+4nWH960+PqAw30MZJABQwKKisYePydElykmQMzuKgHZyG3NW/I0KwkgYJr7keNpBI+kIZ9
RwQ2IrrUXzrbiOAigJYvXMTA1LOS1kypyBNc1Sz5b0s8zyuPX1RU4iOVNJnNwdBWyd4spri/oaas
HXVUt3d67sebJWDtoC5GRPKQ1sdU09Q+4Xh9X2iuzDakUS0UH+rxYpREBrtYqF69Ni+2YympYxZz
GmVI4XZwSIrrXmPH3gx2RZiikPuiVp3YdDUFFaBw8uij5fIkMZBVVTeR5abJrWNSqFFpOUUunv3I
FoiGczdpDiQCx5ceAe1zXGuCem4MKBXMf3vLiv1ILFlysZJuuCOAzLuUbaFe0gq3DZBJAiTbdLow
HprdrJrsqaRdwn68mZ+LlN5SyDmElccz44goMO8mYKv2lLYTsNjU1W61ibhrZlYt2Cmvt65jNy73
GhueJTI8qhdPbec7Gxwc7mPnGvX9ME8F59E4JaTGycl0oyLee1PYYM461r3puiwesGAhzInjSD1n
P5ZF8mS1jXUVLKxAwB+d8YFCHOV9n1Navu4Oyw9jtF2amx6KzE3S1PUWiSXieczid322eEcWR0Cz
XjTk0rY2tjV518bckibBxqpcmxlS3cokQX03UfXHQC83Ip951pJO+CUt3fqpJ5lrr2KvfRvN9Nno
ehXimfFPPGkK3y25pFS/gWbO5XSJ3SE9kenXPySGtXyVpAURHTlO5nuOS+1KW2qPk09neaeRXe7O
ztvv60J14ATZbdOpWHiCXs622JdfSRYpn+diyZ6tUWRO6HR+8dyh3yNpiTfM1UTPFtwwt4E3il3G
cXdsyG5BFFXucyB9t3VQO6dxIplvg1EzZ2tE1QcaXEYShLPk6QaBQ3ZXx/l0mrR26kMQVhajGLNK
CqIUP5HQhoho5XnbjBIwWwwuhvsiNh6nJ4Kd9RCMzHjCNlVHFrWUJ9vTrFuh9Y/Z0t/nreb9NjkN
YDo9WHM+nJGOR2i2S/7g4YO9qiDPUAsAE+nmAwt0lhwDe/DO89h3vBpyuAf7y3Gm15t3V0LXaGmx
3FlxsLwhtu27jaGt8SXV2CKCTezHJCWf2u1If9yMVUfs3ELHzTYN+SIIh6ubMiGohWrSUhgGiRNT
f6IZlrwO5Hd8L8c140111+jWx63jjlPEucv6atJBPVgUYIhQG8f52pzY9dpk2aEGECaR1IWd6jcG
W8td3xhaSpib31yKfED32lIEQYGP1lQNGTrgMibuZYPJAwe8iVXoSzPaODug81v3SsT+WzFWtMpk
JtEgf/qBYkoVX2zSka4bVTuvVKHwb7hxT+YpqTv81dXKkBg1OW2URwbqI5SsvcAwHmZDG26o8Eu2
RxKaIvZojr1Dlh6bCo3epp0pxaJcb26A+RcMUacJhT69d6x5X4zRnY+JFg8hv5Tdax4PR4cC6l7g
lrrWhJmFgd/CD2FP+NFo9m80IUx28GoQ4dzBPqFQt+3QS/OSa8WZgCX/HFhFcZ3q4PE2+fKe6iac
eH31dU7TY6P391BQdKqqfUrvlT1jhg5slyExovW1BJeOVuIWikCK8WQYhwOGm5uyUAnJhVkc9XVv
PKMZsfc5kJ8d7/t7vtT+l46yYZiSWvuQeAYzSNq3pxFT1bbvY6c8Ow3QHWeo1bmp9eQABnfO6I27
Ym8D3Lwwcquopud5BxKg/62bBjILzdYo2fbY/lOC8/jEJ5wjc2zrsGEv3ZIK41R3VawRg2xilTKA
CoX6oE8RQZTZNdQDj45F3eyFnGRky0m8mH0PjdVvOMt5xTcxGG95R/j1wvJ4rcYqgYQzjClOo45s
pqGh7VilqIytafgwoDoRdTLL+1x3na2y4Wkjj8Ee6HN4xkYT31MEHG44+Yv9GFhEogxZf6uS3DK2
+RJQbbTp3WMoSbXjKK8wCaahU480eu3yGwBXuUtGUpEq9Iic34jYYtr7lvrl977IhiNoSI+CZlFE
ncO/0bQM6Cs77kFlQj9SrrEjTP/mzhQZyRKtlr8HRO8wd6baHp+GtrFxm15yHH5ULPNs14q8O0o2
JFuJnOVACXRF6bLz0sbG2Rdmqq6yqqHHW04wlIWhaZE+Y2ic2kZtLW+o34UzUoW3y4dMJuRXz6l7
GJWFBco5L/bYHmq7opMLwWLXGM57p7cXKX22DiCxQsr4e6ZobTNb+Ighl21S+owwxBd2GKVOA0Fv
bry2v3hrcPjQYW2v5EavCnwUaU2mgeCw3izJru5bQu1JzdtghjApuaQc58tkRxfkbBH19iUYpnFf
uhJG+5wn0WJVF1ogd3OfpTuwBCirGiLh3XK+BEoaEcy0cj/AoIrEAqbKThp8RKk09rWySODVPOtW
I2V1w9zuPVBEzw6EUVI9dozvXexqW+oYcOMroLBm1josZEXKemDJy2gaRCtVc7f1NIYfCcsEcaka
QAQlV2Tt6UY5EvJi0MrjVPXBAeyURoVs8U+VmC9l5nyDsfz4Ka/5/7PU352lCKv55Vnq/DoMr++p
pKIthj8Lx83ff/LfByo3+Bfyc3c9UgG74AjzPwcq7zMdEloQosw/GEB/4IHMf63yVNvnx3T4Bqua
6A88kPEv4IGk5ABhdz/BPv/oUIV278+qJawYSJZArFPioUUW/KQvDKzZ1YpWaw9sUj7SJqGm55Om
nvm4bH6t0/pZE7ZeyQQSj0YKGBJC+R9VhCWRbzZCEa5kLiMlnPZbSwQkucGpDP/5lbgG3VWbAwLw
jB+vlAgNG1WLdECM5CrEUr8dVJVv3G55+scX8pEmwqnncjrX+vFCyiuNoOkXNApD8VGUxQc8vo+c
f/4nl1kxVXCkgr88I+Fia0udqT3EGmCPwCcob5WDh8WU/Qe3jrGKL8ELOK0bn1rHP0FpEpjgdpPy
jRSChGtAZgVte9O/7uv8b77UKpD9aeBRFiCyaOVcuZ/FhD/jbzyF3kcErAHpSBHXlfOXOZmwSHFQ
UZQXf30HV+3dXy5GLgjKcjod6Fl/fFD0gBrezaY9BDAGI2+o+kNO22DTaNkrujJarTYaftD54p8P
Rd8FGIglwbNRQP806N2+IbEwrdtD22XNvcQLQfNZK540Tlx/836tg+0v35HCCLMC/C3e6h+/4yJz
OWdN1R40ic8eyca8zU09vv/1nfxf3uLPrJg/rrKWaP40QCCx2EqTJVeBskLddHoCAVyf6v4/u3V/
+j4/3boRTTx7bK6UlnKO3Cl/ZRkuw//D6/XpZfjx1q2ZOj4jwyM1xvxZiU8yguNXTVsdWmU2Uasr
QBNzK/Dd2dW8DWK9iYygN3Zd4DgHvZ8aMjvBeVj4q0+qAwoXjg0GUX8iIqVv6vHdSzOowdAKianX
jZ30ig8kWtYxWQx1bj30NhSiVv910HSAHfkrcxpDGC8gm5OI5Ry8qasucx+Yz4VnUtaKibNWlZqj
sZqcA1T/YtPMlJ/HnPFceJObgPqRWkU9hmB61eE7FCKtt7Io661AP3hPSIB90oNlfO9iZnli5/ns
rsFVchvbqD+oHO6gnzbEWJb62yf3KRv4PJ9mwCrmSxdoPnYN+8HbxFzY/VBDIpnUAkm0MbBpTJvO
EvS/477dwXeatkR4+PSWyOmudL7dUjFxoe8SONxqk0oGkwu8mnpLvKcMUXIalPPoVYQK0t7JJpmD
UzP2ZoQdODMgJ4I9RAnqlbr5nKTKuZoSI/+W+E355I5E1XeD1b50bmU+x3x3qJAjTs62suXCZ1Jr
EcprAxFa1rz6dVybcrxGHujTMKKWpTHArk/LxLeYW3OVsue/dWX+oRs8U5m75jPH+I9pGON74S7N
cVynxpQy29VMiabAcaivZt4gKNO7PAPlkqPiPDKjixDpK27tpLQ2bAOydIM3saYQj057Y5NseJOg
uqETmdQfLn2XG+Ru3EQ85nUE6R7K6+ewL4cEwZ3OwZNNMEWVjJsQy5R+oU3zvOra5MFfTL5S4mXF
t2Chi1BxJo9iJ11JDwIpfdgsvVvu2QPrLWEGqg0A6sfqaxq3cBJMQ3H0RZ2K0dbV654g82x5Bvrg
PEzgNj9MHK0nviMJ7YKZkx5wd7DpdD41JpZwC6FQHlIYoAvb244qNvh7VbMDRg+7YGotjJwmj0DE
kNw2E6LsZqMlmML13A2ehq7ntbPp06GqYYlb5sDfC6tVcuPAYkmfBCB5tedokL8Go6ntaCios+tx
XETBiMxpUDj1KbWqr0u/FHv8rKLc4csySU9vsQ1DFvULcp/JP+P4RuHrbQna1YvLu8VpHsYdRcLh
UeH0eUly+lzeXDKHTg0ftqdOfMJ4ks0R8hktNAqehJMmxbcuMevTFCf1FniuGSI++DB9WA0x3NwT
H4TueFLNkTYPeLvTyk1vEiD/W5mUwT7XeELUAQr+YFZLfRgxcB7i+1wRxxRR10u/123gHAD3ICtw
V6+rbciv7TCrvVU1tIYCyUBYUFmdRnQwQ7wGvUHeDQej3HOU/C5k70XpMN0jpjyIRqGsnrNTheF4
K2OKUyyF3iWVvJQGKPbtGmlwVqIHHVbwnhNzF3O49opnn/bklR5MO4Rpa3ru1IqwGgsiV0mHoNIq
SgY1syLghbKdIyzzwa3FphILPW89OL85UgjGKcnm83bpmd3QnKi9sa67rc33Nqv8NRs0/9YfYVBg
wvUvlgKK0OCGfaB2bZ0myYgqmFC/ydUYrUMEIuCBr+8McD02FaKKW+J8xnc4hlRVkoE5J7UL/2K4
VKVsvXxFk+dH/cpJc7HgXpaMthgn/TkCWEUlyLGkf4mbor82RslM9rnTQpjVIc6rJNBYSieVKZvI
Hbl0DyELXDQR2aZhjO+pU5MuTfEyCQadEayb2z4rb61WNLt0tHweQtXeDt26r27M5qo0WgbT2KXU
qSvDDguPuwM4AlW8Kw2sZsy6KL1fROEb3/WR2UqtY8TRgUUVscjALEzJTmH6Y45jJ7HRNOHcUGnZ
DRyacfv3ZuiQwLzvBKZntbjNYzZxhxYvrpGYeX1oa9RhJE94hYXhkE9YDR5g2Ma0Ausal4ysLoNk
7tESZo8x4KUvFP44FTRyZyFr3SS1ym6s2NTfAkOKKyJH2I828tYvhvIwuDqpRjjg9xX9mLPos1sL
b9RXLc+H23lKxTnOl+dMt8Znv8AO7xOXTayh4RwWvCLbOu2q21brqX4XL17XV1FmpR9NQl4SWqhH
3uenXlEfQi2CwiKpENvpVntrzwOysgYtPJP7GzHViKY9Fj1k/vZRy1J0/DUzb18z4+gVYJNMN5AV
LDzS9vdJ1rWHdrfwDHacvdC3YecnLsKm0k8pWR4q07H7fU2SiWmk7UibKchRmBFO1UAHM/2OIZIH
1Wp2Bfc/djqKq5ZMo7roKwhUqqNRQpZSVoENRl6A8mWkhtRW5uNQmdWJPADcVLi/27DxZXeyykFG
EmKRWUZwLxrPvZpHE7kEi0/ZM/9V0JEpqY2IrxE1UMSxocClFNQCS01ImGLln2xFn3wTu9LyrJC9
eC+Jlwl672OY89Tf+KRwfm8dN0EUk3jHyfdaA+kXDCt2Nw7B1cPEvD77XoGcUvRC3NUu4GaKxTKg
POsn+VaQi2VTNJEGSQmDMXzzC70QIY3p+zG3KFq3BkFP6+bapsrpzeoEuq2I0JC82b5E75znhEtZ
1cZ2tHRnAjSKmDjUhYA7bdXma0ibvWpirTbnPe+pSVBXTs9Blr44mJ0U26mLX4vUKbbeaBZbU6fW
1ngdehM0CTeSNdrYTEmvRzUMFC1Ewr3c8Lom7wmOZ7kpjEHb/Bd7Z7LkNpJ16Vdp6z3SMLg7ALPu
XpAEySBjDikGbWAhhYR5doxP3x8i86+SlPkrO3tdm8rKIcQg6XC/fu8538ldJC5pbhgXySRNbw/a
jf1NKLZvAdWN5o1LMNco/Fzuat7wMetHcCLeLP/OorW6xX+s43GDc/fHxCgdhrArm/j7Crtblkj0
nZkf0WOx39jjcKUjWG9rigS7HKXlNR0x1In2Ql2R+XSgeeDlWYN0SzaW/3cXtZ/df976+9AhsAA6
rpfdny65bmRHPAP8Pm1hPfYmZpaMPXV08dPn/X04c8z9+orxp5uhb0JSsHklSMJrGvBPHwDanSIa
6xwlHEUYiNuQA4rjuGTAezZgfl38+vWsP91p1hd08Y7hxncc52cDWdlS4AiV5WwoyGEY/LHPJ3Sh
613aFq94DAFoYUy5UdIbb9+PHVxtljrEoMf2sYVPJ8yARUFaHg4TvcS/udg5f/X74TXF0u66Jp2k
n26v9ZRghMIRcIyLQpz6oSu+VU7DMzXC1UKwintgCnIkQYyJUktfAxriMsvQ8Ka2KLQT3gSlTHny
7MbbzTY3z46kIMS/cy/P9CfBKrVpe5kpmOga1WK90X0oj1HIruxMXFwDwXz4AXCveCU4GCCez/8c
SI117+YQxu0mnKf8kQF5+un9VCxp0nvbcaFF/DefxZ/MfqxGXMwKj69SEsvdT4sj6scQ2VWXHfWK
M5EGoBu0qzjDHPHcIP87GpSNjJRjey/RN21JqTv9ern86Z7tO+AcbObeqxUfQ/WPy1OTfa7qxEqO
jHKSgzQi2F9i/Ltt4E8dC16FRoWtHFfYrvvzd87IaQhVWSVHJSieFcFK27JWKNxtn3uGyiqEUymX
B5REw/Ov36C9dgp+uA77lCjO2v9hMLWKOn58h9h9xdDmY3xkshOFBBWDsjHC0P8ErgcJIiE0841v
ALTBR/iY+XODHlmOCC8HGREAX5LHxn5LPCCZTGBrIl1TTgrQfdTf/mValSC3wlVUykCLi+v7b/+f
fvXf9Ksdjgo2jv8eY//h6/Tafd+n/uMn/kv4szaj126cBRHbpfXMuv+X8Ef9RsvWxsdr2eyS65L/
o09NXjsObf6VTQMby+/3gBP5G9E3dJUF54fLc/vPwoXFe4P4u2VpIRHARAHbYwXtQDtZrfLftZ5M
eAVDUxFxOQISexoM4RJPNn/xJju/XiyDcb2BOWYqqgxnlnfVdfXwrIa0eagr46Ex2+7Uc4/akHa2
XImqNy7mEGHeYajS+BaUpfHau24FNbYyudl6ocs4XuJCuy1dOTt3QiSZXTCxzy33YrFaz75mFzSr
j13e2KAMDMI6nUPN1am+Qg4BXHxrDuMyTUitB10I6EdZKvac7qYLyG9s2+Zj7pUamYRbFrl1iv1J
waVFkaMDNzbx1sZwleqThuKKEDotM880uTrPMGUTgITWya1mJvxz1OEUWCqrYpTHSeAdPNud5UWf
kFQRbijc3PRDCHO1J73YzYZmF1eyek3L0HtbmVDubrG7qWuI7KjMQYFxchPzYVpaIm80v0J3IM7Z
PmMsXwiwVH58DlMLhdOoXdntoU6mQ7BU4FdwT6XHIgIlO5WJJvSzdPSRe64XjODPX9gdBMpDVO8J
8vcoz2u+rD69auyyOqb2+JiuuvkUxdXG4tpwJLAP8HoDzuApmRIQujP6e9ebrirRnuNVlE/AXblF
/nDrvKv1ywHhPtSAL3oKR67t48uSym5rNz6dcnpvUwbqUVOwryYAIBmfga61gRNm/QMZ792mxPJ8
6PlIDboZG+nW46FzYyRV+AwQpZFamTyq3AYThRFhWS0JbMXXS9yQqNzrl2o1LwxVeSQXtEY74eym
pSByYLU91GuLDy7oLbcV1PJ29lgj5d0h8q+CrBi+0tJRV5D7w9vRR3XEfNrgek/hgwQcgGufHcQg
qGKX4cZOHcV9GkkSPE2McEQEXUIHba88PdqBK4V5gaYs2ZfTIje9EcVbzJbeZyQMw6EYZPKZ5EXk
JS3WxbqRxn1UzwL5VvQV51x1Iw39AOmBnsHqPDHrgttLUidrFwLDS2KqjVOBntmU+Fi0J8UF+0K8
b1u8AWQ7ia1EOnwYsMJUMisu9OqQQbFEMltEs2IbYqCpVifNIMmbiyLm3b4JW6iqKP+71YAjVyuO
NIc8QC6RbDx7+mCtph1wqY8GLp5ltfMUHZZuqY0nPFrmxsmm9BQ30t8itU6+OWgyPvULEUmW3pD6
KAi4GRoloPOZ2WUxZP1ZKc0T37deg4ZwMb5V3H65YzPAkpsK0FO0a1PMoNu5mIwj+XL9PejL0X3I
YYbewsfAdtOEbXJdM2zYO+TnBWsWcLe18j790KkCL7VpLdEBlJl9KvuoBYDoaF6NhYWgCIfVl361
aJnhMNymq3dr4HJN92A1dHnTNL81NMPMIHKxfvU6KY+2JioTtQdLa9qCODanbcNvSxO4G/U3q8Gs
ieg2rPdq6vv4G9k9Ps/a6Dc4ws2mHq+ZQHYvnWS1kCIlYvwOQ2Ge49IvDsgH4TU3hn0wba6KTTZe
uHNKSGxcsUtM9CIqM2Jq7dCNI8gKvnDdYJD0l/zQRCGJvd7yPFnCf3STerrOU+OVR+rJXhJQAEBu
g6LRJxIgxTVIoWwHmS09l0byFnZeu0vsOnks2hUnrmqZXNntvJqk+sXZLVZh3TZF+BH5ECAFQjf8
y1rk1cnyUXy6znAJELa+F45vPGSIlF7xnCY7GmwNDnMfH1AfxTzGKL3sIKzKaT/ns3mlwrnCJKa7
XaS1vs47+t38OeW+Msz50K5P7RrceFcsg7MPAf4HBgGlBOYOtwgskyCZu+NomTE+g3Ue33gLOGsK
tbvRmV+4N8ijGAr/S2t3d+4kmOt3mTMcHU8/q/epv4nw3naGCwF8FNml5TgwaGv9LayEwHutjTM1
ebz3Vp1BacIRrmG/YHv2VrmCxX7gzfgHvexmMczhCg5ripKsd3dJieBg6sgwGlwb77Owo0Psi2lj
jpD5/BQHdW21h9mIWvZgfeX37FqLg1sJvS0rUU/lhc6E3KixlZvIGu972sn4eqoMMzwiDd6bf2ym
6YC30b8ALRFuK2sCOqn84su8Cj5Mw9HbfhWB4D5udum7MsQHuvABca2/c+j07BqR+7tONxeEddFF
MOpvU+N+LBK3ChYfdYvZ1cnafoCpKkQVxLgp931fTCcYxW9DBgKDDFCUgXm+WUbZbHMmGzdcJAmY
nPhiS3NO9+MqdsGuoY7GKoBp6jLbDGWJyj3KcB16vOcegD39kYz9rlGfllVIU66SmjjTn2jmZ2ek
8lw6ybnCTzySOI4H6pI10B26VZEzZtk3wDz+fqqXT1HNn5q9a3fSWYZQMK3Q3gwpWz+Np88kbY/0
K3V7G8JK3car/GcU3sDhjphemdELypdvWGG/0trK97mkYBgm8VS0PZj5rGsec48/amkRutbIk761
vbC3aUcHRbCJbtxVi1TJPL3zQVnCN1hVSvgh9iPipb4IzR2bacWunQxPtNk4MLTzkCSKnlYE4jad
PPZ1leSf7VUZhUO/uuhFofbQlOctCpZy36VLcWlb9lrgL4J5z/y5i8MZ479ysSfwO4xQCjAgN94j
gLDlNoM+ygeK0QEro9tPJR8Yfd7NoLP0hcc+01d6LL0PjSv5WcecH9o+vFDAK7dG7kNFh1BzK+lN
vriYXJiujVuUgte4UbujgwMSAPdK15AdPEmAu7H46MtsxJ2qgKrAGhVLqGwsoW7ENz2MyA5XBVyi
GCtto8p+w3WES3jme6a/bVU3wMP10Vwml6mb9D7R2TZfcCp9SetQ3yymYxDzR97CMa21cyMx4QbW
koINEJhcB5Q/5DPYg4/1XEpWhFncN54v78cZmRlt2AGPUGjXdGRFl3/D+YBNmAc14julB1RtZrdV
B0K9JI9MqXTFJckncI42l9qBO3igVUwOgTYv6V6kzx36gM9Er524nhHekFZxtG0i5y1XnXwoVWJ/
QSyK7HoRxMdtjKSfLup3ZWaSxWm/m+Q8fTFXDWf9ruZcdZ0hm+fVEBsMDUp1i/L9HNKEJBSc4wA/
sLGkLGc1uG9h5BbbGIjKja9l8iTrVjBGSuQOuXMeyMSpt3VVLznEP7cIKu1U962DxXlL5G13PWXM
RjZmWCFC1gA7dwuga6jeU4cudlXIRlab7sNVOUvakR3U/F64a5RxSGUaFofVdPnEbpY9ccT1z/k4
mQ9ZqsOjmbpwPeRIxRs26oQ5zkg3idHh8+aqnj9GeNFmGtQzbpglbk++YfNAxOaYBTW25ZO96ofj
YrKyzSRKsr6HyAzAArR3mqDjJ9Nb+jdZj8PR6yofN1iqb2gJth8rR7YZz19FBofTqF1WrHR9qqvl
0W91UaVcHzoikeFM+lvuSb2/Y+jkqI1gSjIE2PN1dmYuDefbW1XZY+gt6pmZGIptAhg4Wb1e+DyI
cD42c6vInhG0qa5hx8YvgzsqItzd/iFfSsZXSOCNq7yckhdm2eW+Db1CQMWdwPf1pblLvTTyNtzB
iQaGCFQ8MZ4N7wb+0+NUsL22hf8wFtTGHUHsn7GdVzsjdtO9gltzbt+F8O+aeF0MxQcrRnW8ymEO
4yqeT1cZ/VxoaOZgDra1seTdRra13I+r/D4XsoV1uoTFJh2SLBhSq78syqVH6piWEJqn6NaunXC+
99y0rW6mKCaZ0I8ms1G4+jFuUCwUdezPHWl+vW0zt6PcTLw+YiLUjOKh0pHKGKb3c+W5bXdM/bjw
N0AjhuWcT4KJT5daAbYIYiCcLmYfnTxkyhWGiKOOlXyywej2u2WMavfYZjyLn2kAhTsT3G90mQwD
gzWWcJsGtheNdGQZnW4zyEnsPrqtLgc8ice+8637qdHcBazGOCxSxbtB47fFzVtftKzJHSzy5LJO
mZCG0Gm/FbB4vph0HvEPJ61OD1NRf+gyP0xeLEv02wIAA6QUPIUePeE1rNHzvlYkPB4VqYvGxtIk
MzVJ6z4u6WgGiWJ3DnCKZvvO7pZXk8L6zGRDMm/OMRuSDk86Wn9aAHXe1XVSP8eTKO7H0ZKnpcbP
bBeiZgRpQaKx4oK2TYauvDJDqoMm6w5TNljbtk0r8kqaYoeHSHzsqCIDPdE6X0orDSLOOopz1OmT
3eoAj+aFUZfDruLifq+jxN+3mWm/SjGJI0kO9SbM6CTnFfJMN6niAzNxcKEVqWXMSBhJ0HQdP+c+
xg4U5DfOFONhLpHL8ptsWg3at7bt+UjUckMp1UeXGVfaiQ64GAPWTbOvkagEzYwdmnSv3ARwkMTB
GBZx4Occ4+FkZJ86avoNRrTiaCShg7KVk6QEIsdoJNegMEwDKkC68rdDgd7Xd40b7SzzfU17rJ+y
/GrK+nIro9Jh7DgaOZj0OP5a10pchWECbaFuIkIvDJ7djo2/r5mmEC2AOR0YfJvpgUNnnDGPmv71
MEVZkBINesxUIgM7N9kwu6o6JaZ163kFcexdRzh6v2rk3TJFQT8Tw1pbjXedGQ1RNIWZBVYeElaT
+84LphJ344wdrd4iiYsXsDAvOB3QLQyQOCQEKrQnw5tJ5AfyP3OBCEsWqcXFE3qWhDk0ldHqlXHo
PriR2qmFOaoPtmvg29rY5fRce1wiIprKS/OGC/+5S4d1vfVmFfQa4NsGcnmgPKS3eeKHeGeJ4Miw
tRCuYiKacWbc3kZJfkbQovbvIzE1lwjSS1ZL5x4sM3O3diuSS/DM2S39B9Pc9QLvVDAg0rnuNPU2
oRf2rlnbP5PX1XhKiXFYxoH0+NQzv454SfepTodjIXS/G43GRuDs0hGo2y86nvTJLUhMMsnWOaG/
3MXxXF94tWo4gAFn224x3C1ZHO2jpPnMfY1SbC5XJcCSFhdlXw/ZNhq6+Qm3AF7OYbxyYJ4/Ukp9
SIym2bqtds+xckYCbhcKxwpW2Lg0WLN6o92VQ//Jt5qr0SKNKU7tx9Jgy0sHIfa1Iq9oZB7zFMPW
2jhNW+6YlIDlpTP/YVl1CZL2+pk4s0sI0i8aUREqxPihVdY3IuCo/2aqozKqy4e4sl8cxhQXzlCK
tw7bwc6MWmdXG8XjxKDzW13D5d1HpacwkmDp2BpTjcN9UcW9N2sTGnaUWjtde2iQkL0QiDEMLQ2K
ebxvMG5UqNBDjLI0IMa97AByU/wXFnecCZV47/j3gOAktlpyaRRvD+EPs6xYgwXiGVBm1p5scmnH
JYkmrjoh4CPezlWWyvpmIPaF2SRAG8ZdWWJtlI1LKBg86KlBb8b1tQ1U9oL/w78CU/7Njux7kVZs
Hl4Sn/zazE6z5HC1nPFLmNV9cyC/mIhW1eMucxluy3w6LYmb8ahbjy1H0ja38G319toLrEsQZ/6K
ErdQYfBMUOUlWCBsOFOAT2y2BDW1w3hMq/7oDg1qpOU0seC3OfPNi4zhd+gDtlty2SCHck/AM/We
GGo3cDOVn2pJ+w9perctKfWR+k/ookRDlvRwB9f/zSwSVnw4ywAG310j1lTkYnYvSoGHxzV0fODu
QgNxKYyb0RZPCUi+MxkH9W5sFSjmHDJAbOLdRRhoHSHcGLtW9t1FqSOTzoWuNmYm3+ox9O96w6QN
F6LXj6v5UxZZdM707OzdDAJRqp3PJEJaD0ilMrR4GIK2uPbGr7Jzhwf2PrT1SrZb12z6U9vQjDIt
mC2hIa7y1jPosyQJoggzy46+Kq/ItOiAsTui39kJDufAjazC3aQmRL2G89Hy8eFnyQyugACVF5Sx
TrHLjGX5wkQpnLYWhKPXShXtDTgv45hy4LVYztzp6GUMstyMKxLJIilQ3SQ6tYaIAof4ps/UWTxa
UV28Jqnl3VSjE14tOu6/GIn6FrX40JAtGd2poQ19t0wiJPvKHcttjcv5owdJ6Na2Y7Fct5NX1YxA
i+pAF7TAY4RYaXU3qb0FhNsl5zqZdrWdEBGSLHONF4xJmDBD49pKWjlsJYfBMQmHD3MkP1IhyAdE
edU+ash24zmYA9V2Fpcr73Fcw67Ia7QfIqCW2y52bjyrCxnoESWUFqG3RXVtJ7ucS7pxHm2Kmsu8
pLXa6CE+U0PoaR8hQ92SMKD6kyjZfzYKjUF6iIAwrE0iMEUjvTBqmkJZm5LLDeXdWNVyS65y+9jW
ojk3jefhlIIzYuJxosc3w5rdzuwLLwrft3M9JtL8MPAHqJ3X9MtTn2nUXrUb0jSiQQ0JqZy7K6ev
+0t3tZNtzXrEA9OUCU4U8Iw7Diyyado+omKaR72BAQbZttVrJcQu81Jkyv0k2hhSW9an+lgjVUTv
BLaLpojANAILcNgKz5keZF+jriiBxynYsCYABJtc0dzuojd0Wzg8SqQkgNDAt93PGSigrcODFiwQ
gxMKei7ek80RTQla1LvBqb+NlNcBI4I7QILpBuGmeaozpfHt9+MhSsLmbooG+ylNqcB3YK4L7uvS
ukXxYxEk1AzefSdbzlP2suo2xw36ZIikh+3R0JcpFt+7gpCjn9Dhm9cm4ewHGxaAz+W1c+466bn3
Phq1YtNaoX82jJhctjzJTrrzhgfbfsdr2j1PaVWyrYIY8nC5eF2Mw1V2KQ/luGrX+pGu4MZp/Si9
psOvOU/81snPqWXPcq/VKPmmizQIdRvBGc662yVCTrRRc20HuD6nD+biRqdUsFWWeTx/y8kweQkt
JnicFCRr0ulor2PfBxsXpUnz1ANrRIPHqRtVgsOMJbXjspMEZtSlhxppo7mhNXpuw8m9GEYTRkun
sktG1oB9M5wUl9VSjR91WuqJXZaki9iA26haEbKdaOOuzpr6Ws6jR9KTFQUQJusD83CxdeqMVWK0
o77y8sJ5pntrcIiN9QeT+u6yJWpl32uqf9qZLl0aI75HSzVsPT8aaNpXMK3qrrjqtf/FGCwrYHPC
3RlLjZRvsa78gUcDIFYcJA3BXqTx3eJKny5GxCAnZbi4G/De4gnm1tFTMW7pN7cn0Gj9FQat7BId
8mfQIFYwwFndp978Gs0FcKc1EDD0UtqKVojupGnnR3zJ4d5trTiAp+gEqABWEFzdbYd2ti+yrqJn
U2XlbG98b9nFzmTtGJ27cCIrallzaV+SXAD90PFynNtJLRxkXX/ruRV9YMvPoXJJe8jvJ7JAdnPM
YZNK8t7oZw3ZpUGU4ygZ39Bjtag0qnhvZR442Gq5ltnCPzfDu86Z5ptRl/SBh+zR7+xnJ2KzlkYZ
JMIhiT2dXv0SfyRCsGQ3jjHoUiNHi4PFaW8zaT6O8DNFlN4vXs1VQUi59Xu829C7bvCBOps8bZ5q
WLi3DMFxQNhHCit9GBYxfDLAKyFqMp4dBB57c6FCngCIHOqBg5pw+deCFKu7sW/u+sqGS4EyiKOd
xJp2F+fGjef48zY07fiiKU2bxE/jTUDFuKrsst207P+bhDEYjR5fPOtR9puomC6Hup4u2rx5+s/Y
utSJnv9mbG1LZTu/GlvffuV5n/PhtUx+xFb8/oN/TK9d8RvmChxGMA7eJ9Sopv6YXnvmb3IVMvi2
wvtB0DqCq3+7rPhHlGPIHX6nXfzLZeX4v7mr0MQFiIzeY/Wn/J//9UOidffT3/8PqtjbKil197//
p/0OAf9ueI2hRghn9X8R54qCZ2VnfD+8ZhvqwNKY81G6JY3wfq0TqD1H59pGWo+rx04tBzIFYp39
qFWDxrBrweasQKz90rQj6vycg5e+pkaDFtNcNRguQDhr/S+s9xBOm5rP8CfMHWcL2VMLEGhmKUYH
1NWaUegxu8Rx7nRAwlyKEvCf8ByoytJ4OazGY3z1c3sCshRfE9JgBi4F18fQNhyCfEl1D1qfqgGi
VdE8RBmaqaPZ0PPdMQVwISs5tJQzq0KTWikHbBiuThCm/RTC+i2PibskXw3Lir6Mi5FcTfzMs5wB
uwLX8AWRg/lqInA7cmNdhybGppeRHVTGKG99Dw7H4PjpDbdOfTWMnXGw0I/y5OLgJO9owHkxguXg
jsomLvlQthNWWQ4A6GPE6CHn9WsGhUMunY8kPDhbixAeXoI01FPJrhKUrhJH226iwPb55EUirBPw
0uJWA+3mbFyKO3PJq9u099qbOPQEHVEzK0+4V+pt6kEvzkYGxZidYFC2XnFVumhAg9lVdMroKMEv
LKX5ZLmuvuwr8dzJSD9YXQcQ02tDP0fon0Y1cy8vO5Rt7zxOeWZDpXO8QwETbNXwhiGahYxN2jHh
bKzoIymH7p4KzUsxUITy5Bij+a2DOhaIwoJweFv4ebnrRtGwvZq3glt9tQWX5FwzWu1fVujCx7Zw
ppuhS9lzCxUYq6JZUkdu3FgXB6ec8pOft+GlD3L/TppaXFFZPyUQHnZZZWbAD/t5XzIFfGBq1QTK
kMVxNAu4m5beZlma3od9Y97AFXZ34STGi0hVhyx1vKAQI0Zw+gS7cKkYMvtDFdK4CyUcxQIY6Dh+
odgx9ozFQpq1OrfuWeTRppum5qJjNrhZKBgDC+7cjv6E2KlS3lWsNsphmrQmJFhE4YouZveMTFJu
aO8b+xhhGXBNj98SQ9026iOmPL2VnHL638/CdaOLOo+be0me2dUspH9yvY6+PDGDAaEywzanAL12
hoZ1w7IdcZHM9qHGu7PpUT3tUlNAQalVLwOms9M9daxEkZCIKjoorESR9ZEryJTsaRaO9NmkRZ8e
dTmnYuzdjwqWE7nIhu/11HWZHB8kpSaqCdlksfVoCdZCYJKfd1boS+60F4fx0yQW6uSehGCyxHwM
bZtccYHwLPTZvjfbTz7Fm8kpClx924ZO3AbCqgz5TNVephdjZdO1zgGw8G6IwAaj1lZGOzwMSSLG
B50lPS76KDJS5zpziM9+yTLdLuWOCqF0CUuROB+QOPg0rTuGcDuWWRS9FMiJ8WqB0+L7MaqC5TlW
sxlMFFARBU4y8fa9cXajXZ6WQH6bwtFZdGR+I15QLDMidzPfytQLn5GPcgWCGn0wXTpcmMsw0w5/
UWF2kZoVtQbt/F6HH8qsV5AkG8eGaapbSCmk9EzBf07q/5eTGvvkemr99wKzp6T7gnYvKX8Qmf3+
U38c0576zTMhRHGycm1514T91zHtr45nSyGkEX8kbP37mHZ/Mz0eYk5itlYXbdq/jmlhoz9z1tAF
ALvIlP/ZMf2j8lhgqpYu6Q22QMVK3+jnoCWbwX7G+F2d3wNN0TsDLoQBe1xmqC/I3+lefvcB3f5+
/n9fF/zVCyJ/WVOIUJUr66eqIONd13ZdyLODfWCHyCQ5sNqnW5XjrormzvqbTJUflcS/v0F8qHxe
6CUQ8v3kEfVTtXS+7YqzW8XqNV0Det8jXzuJ2e7Xb+1HAev7S/FV810zaScV42fZeMuQKOozS5wh
2stXNGjtUeoFbbGyI7IJaZY8ullqXQP+mO5//dJ/8S5ZSZLVQJvJpzX3Y601Ntkwm0Yrzp2diovS
q8FCGrLkigp3qvhdb/pDqff9V2itevx/V3bvb5QVSHlJSo6n0I39+GpTlXeFi9kP2I/ihSBSmAPT
J5NI2UG7iJRLwuzjU0EEpredW6Kmn9mAgZ1OOW4y0y79y3/69hWKS6VQa7oK9fD6zXynk0zBdPV5
FIqzNwrerr86J00Dg+T/52utaAPKZ2GxcH5aUIBLTHoBszg7UF6ve5TZb64GONunhNP++m2tn+OP
nzOgYepwKV2TeJn3/JXv3laiYdOrqhfnIYy/0fHzg97GzvXrF/nz0uFFlA0+mL+yS/30ZXK+CVeT
qHZeuFyfUw/w6MZTuMksEmyTfyZmX5cOUGubaTZyVj7Cn8XsxBpZw2JYzjm1E9A2DjTLM01TZpl5
29WkmWTkCoOovXYSn2oi1qgYB0zFv37Pf7GCsS+y7Znro4r/+acFEyLuCEPSA86Tp+2Tk5UWJog1
YLQGr85x6jOizjKbS/y89Ayb3x9ewLfJgR2kPf76t/mrb4CrEklK6zeNBOLH1ZvlvpoK9CLnd0+n
acKhGBEfnUWNM/Gfv9SaLiUtpO6O/fOKmmqPoGq3cc4JUPN73494ZAFYsdV7im/i1y/241bP9o0K
CWaHLzhZ1rBIbqHfP5VAuKscP4txoulDzq6BL/qldIiLX0ZvwlXCePtv1rL14xa8viTTG9fk4Gad
iT8lItbZApWRevhkolY80CNdY1/abrpXBL7cJ13I94qZDt+mlzKwinikiolcZtcoCcX1EtUcl4bj
730H0QxKOxYAmeRwfY3F2iVruPmvPyT5fsT++ymXmA1cdlMWom86uCt+DtOiL5aKaQ0X6TBe0tJB
qlglytgzj8h6xtHFPEXk5qAUQICW1rMKLP6wu5aIcthv6SoqhlbFFxlyx3pbQBm+TTYkSBr774Z7
om/iHbN8C+WORVjyxop88foeHZwruAlmyo+16M8RQfJzYOps52K00+ZFD24FKVI4pzblA9wAcJtv
kWYbbYB43n9ED2hwSffDxjpagAy5rLhxi6fTj5nq5eRsOpC/Ekcd8rLhNTw+aeB08y29ddPcIPBl
RoCk0bpGlMgKqQX29RkpDrdzgmvVaayd6tzpaPUStlYZn7I81m9I2ZoXtwbNeqLonu/pZ0y3hq0N
EtPrLEo+WTOeSkZEjkLwNHJTfoS/xdrTmXrNEpvVLlJbvs6W3711OFM5oYdBvhZzZn+pl9DGhuU2
963iRihHkimgwgkA/J3PqHf00aAxjrGsD4ZDXLCYPO+SO5CxdSYx3cNXA+mPw+gQOg6yjY428XvO
s15sPh9/DN37DoD6oz3I7q32Bd9ToUaSkqe2e8uKyGauBFMgAPHMtd0DiPAI14L/in44bIWw5E8p
1vDqRfO5id5kiPZ+yjHL9GBmrkYoeqttemS0zEBidplv7kSsoEkV5by4J1Qua765C7WtwapupjYZ
0tWsMFSZhqF2Er3/dZMgAuWeScy7y2gHnGGKGAyjrTejozNDV53eA5kNUuLRCIqhyQ/2ZPPL4LJZ
6Waac1FVaKxYwdFMksPiWdexUTCKnSX00m1YYT3bubPgvNEZEcNY3hzW8pAyuehMcj8Zr0JTAJg8
3daWx1mktZutqlbO5Y2mjetsayciC4x0mIiwgUK+DlUjX2ErED/TlS1tBjlb7UPkLPZxQe3i7uxI
iU/lMJSwA5L5ikkFOZgoDIiVMBCo7q3EbE9JXg0XUQ7BEbvFNG3HcmFQboJwJ+N+Sej0KA+JpSvT
+ZowOJOhU8x0rMh8EOayQ60nDYiM5TJ/yHxTBn0V1/UpM5m1AEbOmDObXXmn644ZThr2BdLxVn/z
BJAFabv9ta8kCot5Shn89Rk703ahqROMZs3IQxtz/axysOT7Ts6KPBcXMZQuy8uqM9toTxoeWH+/
r5OdhfEIs0dfXfvpgCizBKrzKXIM9GiV5rqvYnVoyjk8E2/iNgevG9VLTbrifi6ReaporE6OgE0K
dlAsn8q8yQL8IQuW14Gv0WM8SstjLD+lNYgLZvuESEA6JzOKYrTbAPTo7N1qQIfDFzNLpnjZFx5B
N2xM4aakZXHfZ6SZlEw1LtI27mAn9/NXxoIjxpbEuJv9qnhOsoGkp7lkml5CjUwJvtgwoX11teD5
SBZjF9rMEvoBWklBlErK9PVaTLHJ9o++H+9BixRgp9yc6e82a1Yy1KYFmxPhuu2meryk0vVAxVsw
WAnaGDcCGQtO2NwnDgVJ9QWTz26LNCbeLdWMmLmo+o8MwxgfDmW372WGbDQ2v+QI4579PLEBNFjT
vjMQ1/Q5v4cf6uKOUwmCycL2fqlEQ4ZWZPKNYjVNLxkxlrem7utbuJYsakNRkb1C5rGuDTvlkeg6
bgxBVWuE5Gr6v+ydyXbcOLKG36X3rEMSHBe9uDlrtqyhbG94ZMniPIPg8PT3g+TqttJ9pVv7XnS7
ZKWTJAAGAhH/oM3YbTHJdk20lU/QfAlI9RIiuGguLFlTqvC+A4Uab4MBai/KGQnYTYkMrlqVyKHi
1uWi4RtZDuYHdA/WL9IPULvZj4PBBYYH+EhTbAv9bdbUwIdB4R6vHVGTmNEY+2RMnKNwUCCF89Ri
QaR3ePWHxIVHNDloS7pW3nxt0OPm1nyFMi+qLMVXG0ce8rlkGFeWQBeAdx5XtPKbCzG7eZ4R1Ya5
4MtoiwEtdjWZM/7ALqhFITE33D9RnQSHnYT9oYDyjnb9FKeY+FlZ8r1X8iFrXLF1HWox62gmfHyh
7TgYN/iX1QIFriS4VHSEEbUDkocCUwtRx1t2c1A1d4h00owPITzfKbcrP3tx82wXgPwhZl3l0sb+
3StQgrAhk2+dobGfcBSJn5Y0HW/iwWfmeOORm1R44a2cGIfBlUpSrKHaovdPPRdDdXxMaR+ue484
vs4HZDkOOCWaZ05bzxdUuMVnb5lSY9WVYORXHrOAHiD1hHujUlO1nTB0upi6zrlaEI29asG1fS5T
+PcofvaP9HEK4KeL+F6HnjqTXgOS3Y3sFGJNINJ1ntAlHYdlDJFIKQgXlB1BrATO6Tyq74ihjDej
jPNraxjMiy6N3W/56FFU7ooErf6soqfbziKG/jWnF93kilMjHEOwziruH8AzNGclNextlbpA1T3T
iFYOQrrd3iLk7QySWZqMlm0j+YBa3wQQvBK3HrDDg6rEAt43QYN1HpCnR5yTwmg8fh0K2Q5bs++d
9HRKp8ldI80OUQZx/CC/9CZzbPZhMvQg3ivjPPOX+g4bEGCnWNJBVrEN38wPA4vncmSHf8bAtb8Y
mga2MhvhWZX1JTi1EBvkFeB1cZIQ3PbQIKx03ZBZGECcfHUd22oUMIUi6oFI9ndf80mKFX4z7vmU
2oRRkNzI67SNqkYkPcB0rwucOi6kP8NEmsPWCrZB4TsERAt+kO0N0S7Udh5xgz4DoELazIW3HPBn
TD/3oCjvBmvu74NidrZqWlDgRFKHxjBUHsdMEs2GyvyNaGCigzRZEsAykn1ImmjdR4YCeucwVJ/U
wjmlKhZUL9w6Sq9s05/uzG40LtxUCvRjBCZ8AVLg/qpqKncHbtwFcA4rut8PrN3nqEimPxtIE4+j
G/lPGHigQmlS5O3XfWEhe5HVmFGsokDUz4tc2nTTJcsMHEg2z24CurXPSsEul/aSIugEaqGuK0h4
U9rOK8fvunXO7nxlFCMAU9OLsKSJydnjZYYKYAK5gIc4ODI4yyHfo4Lgo9iDSAKg8HjJrkyYR+Yq
Qs/gqqKfi60ZbkTXiSGYtYICEkjLBmXj4X6C9gUw8CVf/y/Z9oOuJfTzd5uW/1M8fH94K7P/+k/+
qoM6f+hapeV4Fvm4h4P8v9uVwR90CG0qSrDHQLrrosBfZFsXlX1U9LG4FYjJ4Rr+rzqoMP+wKVtq
aTuAViYN+b/TrnxbanEdvgUrKO6CvqhNinRUEMisxnZ64RgH3DaAgICfx6YUJejbD057byo6r5fR
pz06sFgS/1Z3WKweuteiDETTHesWbfR5IwYzuCpHhZLZ+9c6On7rR6IHLKANI8XnUW15e/xmLuDE
oVV2wE4yvMJeBv0UV8uMLfiUNB742A8uKH6TlaCYTOeYwi5VK4tzuC4c/lKwAkKDw5/fRYd07qJ4
FbW1PK8BOBEAjBKybsCucU8hT9g7c4iVoB1cZPPeq0cIp62L7pirFE0mGDRAGrKUg3g9kfijzgIH
ZEq78zbsw/2LnNu4cMIv6UYh1jxVp5wPy+uCWsqe46m8exF7CxW6bCgypZfRjIYQkAsUxkSMl/bc
muUJx/9527JRXduGs/wIkWO/T3IHD74mvjCROiA/K6DbNgVOPVgJXVDo8IJ1kiFca/dD+YxFVn21
iDG7szFHBX4VFTsXQz59FlFr3dM5mHVEmrm09j5Q7G0dtrpbK5noP0nRn/mWrC+7JkBYp8jFg1nE
xgED7RamiDEe2rlAeAYDuAiKsmHXj31Qlue0ZqdrACnY15ntCOqnCxxYZDbAl5xdGXHmpPP7dgXm
LB77rwguuHOPAXKT7fyKTBMJddb5mjBrNitTlNV3RLOarxlmU39mYW5/DmMzBLhr9uFTBr6YJjXi
OdVKE6Xg12TptOsUjFEQxCL5nicFespp5RRXZqGgVWIOUJ/7wzhA66tGzJoXVJKitNvYNiLLiDVh
BumkmXuVClx3phS7yCmbPydt6G17y+y+liB1dvVkSiiBtFdXE6jHp64skz12F49zB0cbITn3LKZn
CLJlcZNy2zM4SRUVF21RLn86wjauRZUu5/hEBqTPEF1OvEqZBkLGGW1xA3a8A94cIpDpHNRYIf0z
pzlH4Xh4intPfs8tCivbJYaLsDVkGp4yBP0mibzHVhbr0Rq7y0pb+Ex+8WQK9E90LTFCA3mV5/Fd
2IPIaXGj2Rtg9vBCKKc1IikIdNuOuYbu4FEzl2cZBXtk+WQ8r6lsZw+UgDF5MPxvIsJWN8FhZzsB
6v8cjYV97iX9J4xyRuiyAC9OQ1xw4TbZ6kLQoAbuoH5MJf1etzPkRW5Xy3c54X3EzLrfmynPr9Kw
sjf5IuVnfO1R1pBIk7dhuh3c5YsxdOLSxr5ja89Lfwmea9mS3o03WDQOkK5DBdvFua5g0fgcqexD
mgcjuboklZ8f4WABzY3UoLXCBqjJFB2CxtaowUxt8rjM3S0MEgwr56JF0y0Yi3k6wT0RDNg6iVsq
QZFhUBLJ6dyreDXZAyIcDETdbvC377Nbp8uCmFqGBXdPjbf+LOEzWLDdON4nHTjmKKff7bZwtUMZ
VNUeMLznf5lAwaJrRFXHPSET7M0Npas52PVZn7YO0Cbp7eJ8XOLPKnf5pGhSFV9SEgMJXpddNX6K
PSNG6wVwfJ+chaRYdbrqo9H9ajfJAOHWrCIDfkU3hfZ9NoxIrrcTMfLJnxImKoEMbpzmoA6G7iYv
I5zE95Sc8q/Yiuc3odZI5OxGGK5L3z0oUxb3PqoF3ToSNmzDcUBTz50UrexxUaA7EIsK964U4nS0
IxyJyIoPdmkAfsOFFrwjsErr1kbROMOtUP+1jyPGzYwT7aNnQxQB6FohS5ILIHy05Cm9OdUMj6Rw
TpreRKBxQohQQkXGL6ZFuwHm6FiftY4+2vnKR9uPGvGGsh4idFpWsupNyCfGnJTMAFopU8d/tdKo
bqAtAG4hMx9Ak6qxvJ6E0/xwPCc450bSeJfrA2Yzh+WyGby4AGkzj/VJYBbhVeGm3kNBBwdIbqGs
XdT75TUgRkCYeVBybwZaNCSIhkShMUDMUkDlRTaNRt8mWMr6Ji4TKnpoYHGOQs4QtAHmt5v/ZoH/
n464Zep+1//dECcL7HM6wj9evuzk6Z//eP0XP5NAy0YaHL1eL0Tp28SdhzTrFbMGZPsP2gUWeiwu
oKHQQ+rkZw7oW3+gCs7HfXSttWo3ic5PYXCXXyHhwm8Bmjmkbn8LsiaO+prcjmVbgJXpavKcwXEz
PPDVXJaD6fxIsCfOntlLImGC4LSNVm6kzOz5PiviVO76WRSc5XusBh6nqGiqc6RI6tbeNQYWfqu8
xbIMAjkyuqBygiJPprvOLI2MgOw03uIhfQh8GulPgDX4ngnkfuH/p9nQ21dAphoOV7HJqRwrpyHq
tgWbM3Vkh7K23a6WgWbhXvTwc9gd2UpD3MrGyQgirOizHjo5rBiseD7qreg21L/7FLBnkQrT1BL+
h048ZNy3yR3kQauWuAL+aPpRhQWEJj8pcFpzBKlRGGNNbawnK63K59br0vkWpXLw1mubSMnzVNYY
T3e/rK1Pr9f+tRFt/3ZLvq+dsTBucmlqhcdtb5/SdVn3XfxkFaabXyCGEeenizNQI9wnBhbtOG76
aWJlK6TBAoTvsqnJNesCE9WHGh4uSqD+QOnmlM28N5PtEsULvMhiYiq2kv4GGWHnRca09Za89S4X
fFv4WMnJAEVIYN0DfPv3H+rtScSheaXXYMiJBwwn4BD77TBHCRrnBtWyH+aI7MWNW6VG/RmwYL18
ev9CWjzol/nkQkJgq0cx2QoYvEAP7i/JOkykNlwoJz4JZtsS26aIcgd3EZM3fBLISF6Nfe1yjp89
tzDkurFiX31mp/1QGP2oAarvBPNfEMsuzTs6d3pIfrkTS8QzYquZ96RQyPAuXcQHJESI0hC+OCUf
g1r6dweZNhxNUJczp0m997iJb1h4VlDDEI/FgBAvyPO5MdBbVQAb54/E7N6ew/SEErgQ9uN4iVI5
4e/t00GJKfImde2nyYoRU/iBLSNOyydRM7DuYhoWDHEBrnD4qNn720rSmAHQcp6J1glB9+hMK/BS
68Is7x8nM0TbAkZjEajPwFtTRvf9tXR08tMPiUI1cCQPAAHB+7iHndW1lY/KLp962M+lf4D7WN0V
2K60SDT5kE+aqylcIrM8r1PkSM2tq5J8uc8wW0TsrSwIiCgsw3oPr7PMAw+FbgSW2ef463TBfBhG
xyk/6rv/NjEukMSQIiqzAwTiOKBZOFzRsjKrx2qWHXeBkViePStrBipY16UHoSBC3ghR4A8G6/eJ
oetDpxesjk1v/DhsRYZlTk3nGt8XFxTysg59N6W25gfIbGI0LuDtYGntObn/MCdFjA5523Vd2KxL
AyvO27RcRjD6STAt8nsMDTncCSSO5zO3nB00f9+/W96Lo0DBDfruy2uCdklAVeftAnZRpuzKoau/
J0EKJGgFf0Mun3pogCyqZSaPV7jR0Hq8NESEteWmr/Cm5YzhwSEnU8+deH5kAZbZsweflW9IIydf
Rmy+nDp7fg3ATtQQXdwJP+ovaObRM1mr0s9ZqYrWC7NTdWDE6TIBIGFGkjLSIdqA88MFbcQYETNO
Gjl9XWadQqxgnyK8sbGzTBDkzYXWfraznRb2DLbPY6pLIE5W/vBG0LAWks5Rv3zi9Q/dL6gsszTR
Yc+4R6vJwgoD5WqwvgCQARa8HUCtLveLFL66VV3rqc99xt+Mq6TKiCDatKdmzuxkGrk0lVA6AetM
NAYvOufRmoep0RCDYjsnFSjeVT9mNp/0LBrmCbIduDV4e1ehGnwtodyxmc0tTEa57jsnQ448i0Mu
bcAj5OPUH/TVjBhI6qUI87T9ihOsqw4RTdn0onCqYN6PFgZyZ0gezcMptk8Ta2kKIh35UvyR5rNA
QTzHlwipZf5oA1pq3aEJKI7AtkEiAhbjzwdwM5g1mPcAuPOyjQnBjwF1zYrl12MGQBArSt80ym1L
u5Q/Ur+Zy2zdN9AU//qOFg/JbivSyE2TNUuuhpUn8K9kDAaBC2N3mBqQBaezqHmm+HVUHVqNjJwb
NAMfGEcJcxKN1AGZaCsJ9RWxSCNrm5vIY1ia2aezsiHQ6+VSh5JdS+R1xaLJIi8rP6NDV/v+DqK7
Xi6Nm9m8U6oK6YJtYhv1rZmOPvD/Z/qpVuTvZIw4NY0PZ0rnx7acFGNYIxWsZaoJjFZ0E2DRxJgs
/oBxGh7VlYLeFC+Vzt0yaxL8boYmpR8iCxtvumhFpKoYzL8GKa98WxEFtt2CgApiIgCUuJNOtA4/
cQpthToNe+XwLfVcO7wKA7ByfjJiia/yqrNryS0hzaQvNCLgzx9OmFBXXSN/yCs4g65ipYjFA/uv
qFByexlNJJ23RaD708seAJf7JR0cfliHYva5rQw/Qp6xVSUjOMAyYDgX6FR8U0EK6BwyCW3U30Fv
10tUp9bqtgkq/p/+R8EL7GeS2EDquJBlICjPez5386KDRwL16iFrRadfaYdiH0rjpmMxE25P3kjX
srGEukXgH2dNiBh+088HNZk0GC4UOAC+sO16kDBr6kqDXtXQbrG4b/JwQVsb1Qt36gCp34aJi2z+
BpaHryNTUiQZFtMmBRMkixqxk/kcOybqfwuwh1jhlfzJnWetcR/0VK2RmUDxZa5IFMA8XmLpq/IO
CLYsWnPtRZlIr2orSWknkavrGaaRPCOAB9umVygs92AjaaN3yJP366noe2M8yznZco+A35ib1gkQ
L3yoegvIEhXNbI7rG1BIkVNhbVqHU0CNCHh6sSUQE262NHKyuYW2h0oVvEny9kmtIhudt0MkMrgk
8SrICbPeI7JRhoORloXV17ILM9BenJ+7ZEoSBCRqbLz8SzlRV2XxIFulVyI80bbZ5XOk16U5TD1r
KBJpm8dnMBQXftfaauisy8UVhMq+rRilTZkzH9VqMg1raC8BE9iE3Ax5FWapsgAzJ9t6LqFSrMPW
1FGQ1nnIyjVTZIfUzpQNnHXUUvqW38ku0nEpN5Uud0o0aCQrZIgJT40zeYyfTAyig2IUeRfgzvYs
KNV2Aj0nZr+d3bNgBu1xCIp+4caTyRi4tGPR8qYqTPGJvX5ufHb5kgYfb17gFHqTlXJoWY4Tbdua
3njQzcSHOUgM52oy566hgTaXroO/jax4pAC32g7qka1TLM22nB/hYXAa+XkOIerrwRnrVqAOjwZI
0OI3kGSjME6GbFk64JZoRG5abL8jCIZI+txE7cTDQ/4piPZqBoPU7PwMZimV0TLxebGzYSGdPgTp
oEfw57Iu01H/bnZqwcJF8F8nzl5t6HCP2QCblmWwKsVW+F3YjSsy0djk/TTilDcXAVDXh4KdWD4a
Aylhlz5xDpAHJJU1e9+Maiy6G7OcitvQtkMo010HTOjUq9CE2Hm1GprHpmSPOeviEho8qiO+WNdV
k7bfKLvSa899DDCfnKxYus+lJrM/jAsOplcY26JVgpQI+DAkE8YGAZisCt1m3TrC6YfdOLqBuuxa
mPDI5pVmaZ2Lgm11GwUSjZaWOeoI8lPQLghCV6pz0IpEvkWn9Es3zgVdx7mwwxWA2ll+DW1rcG48
XNKdeJ21Tq61JzFLhHfThDx/xDqNYomYIztZsfYxpV+WTZgWi9ntInuhKkbFDZ63J3GWNNHU36nQ
j2lnkKAttzFE2ZqNz5MobFB+C1bCkba1npEMRCbMi2UfalCY1kv1fbtbx24RH3xbyE1bm+NyFoWV
ae6t0ULSOWomHBxXEowTOgWRcI1PDX0j527ocbes9yb68k27DWtzmm4nOaF0Z4AGMj47htMv2Iiw
qtEm8rzubvEBgyNdIT2/a/aQ+zG2QMHDb7xNOC1Fvo9SmU27Be4y2owhgst2sva7FzFNq8yC6imx
kb2bNhDB55Z+iSsGJEywS/cBpPSuNPcyqlo3wBbXdAtvH+G86V0iyWLk+V55DWlt8iMJEElFl6wO
8gHrIctFY83bgnkTRnzZ2TxM9uln9m3OReRZn0cUREGQjAi6sS01pSgb9w7qcdM4myYau0iRT5kx
OcqsfJdsLDJHXphumnWuWRkd9d59Jyalt5WQQMLL3QY6fezYwHkd8JHWEa50TZ1hpgYK39Eum4sx
RjNP9M0YnC1tbJCSukmLzt0FPYeMXQYMGrZAeyB2fCdAoFpnf16f65ODj2IsdzsjjkhPamjL1Pvi
Vj1kkr3VQMYL97EhqTU0Q+sSJt2+J7MPcHJu7L1ju2TBo0nuhnj/PDbEsizAL2Skx4ADLnt42QPs
wezZW8QhdOyClAiTG0FMwWXR5EHJSwLqTa5bdjogloXNHj3SAyU1QW5QMkBN5eudExjexJ12ceJz
7cFf/Hq5UY4LbnRdR+HEl5l4XfMu9W7dcf99mOk4mTt+wUdgcYbcEf6vvdU9hF2o89UwUkQbWw6d
9x2oTVXvPDvzq/O4zhTbomzgq4vTqvF1ypKEUo8RMtqetJ6hzs05/sKFpQbAu4ACTYt2CSq/8LDN
zmX4ieGzTpFeyj1eX+pd6ucOBs+AcYSqpysWXjjqu7dEZDCQYC6ysN7PKUJlz8VgMLCEmUzfwdAb
CPod/hqJpeUVWg2NWMhI/SrhG2uaBeiL5VY1YyJOQqSXYgq8nDNLOUXul6KzqD29TiMbpmXdc/wb
5C2eaxNPLADRMEcD8CY0A6o4V4gYLnAmIszSc5CESN03XlyOJ/BmPHW7wKHhqayl0cWnrhsUtrmN
WemkwpR0KsGI27M+yAdey2IpqddZGFqP4O/kBq0UspTYjnQ2r+qm6zDxauJeBZ8Q/7Dr9NwDQ8H9
IKCl3wMhOpNHVTlJ5m3RO/oVafGuouBVYWnVbyMFFfMhQ/if9LClTVetaFKltDVb2weNtYlfd9dE
4WJu0PqkPeSthWjIAjFh1/mm9PR6jJDsJ7M2GYHsOVo0M3jN3+tPk5V0y6exCHy2SwvtPvawJEFP
iIKqRw+ZZF40+m5fX49c0v26LYaxZlK7nsBXnotJqPibCsaY1jEYeKAztDJYC8U6RWKT98zpHL12
iwo384tytGIlN3HRBxbaFLIsBUktrD3mdjBUybWqpeMRzEbRG856S6fWEDc58gFYSbsH1QFvRsg3
R3+D4DKPjjh3RkvmGJC4NuusNG19CASbxokNLJ2ekN4JSS85eDLPcnaX+UyMNucn4A/zBELJFm3+
oBJrYlCi18ynj01FrtHXQcfTphMyzBjUvJ6Ig6UKSQymODY5faGUKPgp5szSbZHANqZHZGzRYTYN
ZZprkQDLxy4t6WK8VuF5iOEWkSuB2L4xWow/PSZ96IZ1rrOwbkL2Gyh12OlEPgZJp26jPoqZNVlS
0AXWFhgLqNcOfWNylNCt6eORhBADFqvlzHvSgqcae31+YDl5LpentBctOlQ2xGTv0PjuREMPNzSW
/gHwCD3FOUc79fH11asUmvrLqjBKrbw5t7CPsN5VqtcLoxp1/Qio5ayXJHLuY3VlOtNUtQzIok/c
mA9KBnK0fP2Kc1qOmwuPdi3J6zxm8T5CcnW4xvdm6U/AS1oFqoc2Zwo2NhRZYw6BEv2mHYjbmq8J
HdkRq7K20pmoXdlEcfDBL6fGKY+BWp60YG0JUiT8g7fuqVzZxRaZDX0KfD1YFNGib7rGsWxGy7L1
ZvpVMlg48ToqyFjoHJLo6OOIVFVMaWoN+taHamIn3E7JEEm5NSYUkS78huIIH4TcvnwCva8DlmQa
DQRd8j5Nq5VnpP1CZyARVf4gapQkw+38GjlCJNAZw9LK9ap8v2r0H2pGQHag3NHQ8V3ruMAaTDWw
+7AYv0+R1OdMrbaZuBu8TPBVXvVDx/N+cMnjqhplKrwYXVwNwX8HJE5vy1RzU1WBKWneu96ouzev
S6MIkOL76Ol+v5TGKiETrBtGGsnz9lJ2EjeLojrxHTyjjk+15whFUkiwJna9P5Iv1cBf6/ToOFCm
FiC/IWn+3pXqTQt1WOAh3ydRDhxkhqS0WYmudBJewwTOJnshjlcEjaFyXKAfgyraAF1KiTbSJVUI
3dkIOfLq2PMamX/2Pqou1kcE5P579gSwBiM/vX/7vw2VoCxMYmsB4MLPwNS//6W2P3VRKePRdx9w
4J64DzYofSxkc+UI9f6lfltz2ICKkFYQnSCos8f1btKo1EZPrnkIk0AM8yGag2y8txZfvyJeFI8f
LrnjFgoYJws5ThifVE3t3+BcXduLIKZ+/9A4iY5RcuJl+4STid4gbCi1mK2F5PskEzM//0C82eyu
iHal+wGj7XiY6Zq6ru5l0CZ1Let4RY4oBqkxjMU3ahIcHVFkpEoVgPchAv69UbahC/O0qJ1yNYpj
R21AFLPbQFiZ9W2oaj+/kE2hj+ZpxkntoBJbZ43vX/CtGxNNE5c2WACiTLh0+CgfvV1BErUJgsnc
fesq+kRABUSkwxxBcWZeo64tkP5I0ngGq+znyF3N2/dv4IW4++sbSKoFncmEueJD4caj6u0dcEpM
MLDzq29tYs54H9LLWvItVY8kzPavaYvqEp0aew5KfMgvvxbFDei/HC9KD7Gg5GR8HZwSEBpjROl/
5i2u4XpzWljwxWBL6POxDvpNICTQi1Vq5ZJo7Y+u3izVPNS4YyWRyYu/EkQnchHpDxSPLBAoyOFj
bFZlWLJCcZInKa1lBJLq3NC5VQ+MhmCBPaTPKQb4i97OwVGQ2/i90Fs8gmQNt+W/Fuh7UnuiJhRI
nTRlgXzJ+GxLJ8tRVqLgvzKBsDP+QZx1VCZtNQF+R14/pyz7/vAfv9bEPWBRngvYHRLGb0t74GSR
IOw0f60T7OK6Q9xIfQQKF6kzgJ8l6/cvqeP3mwkn1GLDRY8Ghnrga8TBr0GLRtks8Yocv4YxcFax
HdLQyy/g99u5cWn2Jneg+SEDh6gJ+DgTARdP3837t3H85NABYVBi/QKOk3fupf39S+ysvLYamcvk
a15T/jxNS0SW7+x8tLtzu5cfEOWPIwigVNCbVIo8JAfgHB8tckS04jRp+v6baptsuXczXy8LWF86
s3r/ueyjV5pvR43WgSzv03kTwjzqKMXjZBZFpey7qpeI1UWULyWCo5RROemm2cjugAk36kGC4tQs
WZeTK8J7DmtuF7yIGVOC4cij+/fNKAryUHRFdKKexpxQEp8g8AilMNFlrcnQZYBAejUvoQo8XSYG
jcWnFURkHs7IXfYiBD90p8hSpY7XHAhydFeQnkvnYgdXKXYu3h+Eo/FmDJBnEibvqfPicX40Bi5k
TRRohuluKDO9M0c1rQowV2PNyfn9S4mj9aznlODlAbjw2BZ/o8WibEhN1XKi2wCrc32twaV0mqtW
p/oDoZ4Q9Np7LwDpMAroxesq6c+fOoXuL0Th0WRwXQeFGN3QKBoinV32ERUFI88GYznveVXxG0qb
Mh/3sxg4MG2RKOZ4nGJayrHkZ+OPbpFuIhlFZvPuLIG58DtVl3rCFzfjKsZLd9x/LU3AntA1XsNN
9Ewi6xLzj9Ee1fOO06YuLP9sofFGsnYzeh7se1FElQM2pIW+4EcOesHb6fN936GTb6KPgQE2LEjz
aPpangAUbBM9Fkr4X7IOOuLOpj168PKgcajxJ3IHAzM8m1F6jzaNE1WH0s6Le8RxAI5WwVDRNI1x
CQaS2K+8RLZ3EefXHkpWrxLscRU4yzC7Lmm1PWp+FSzVDlmeNb0c70q5UX2WmGl/wY6UaNOgROUb
o8/Enwt9ZHUaoZ/lrhpgls6GqmF+byyG5HBQAE1c92H3yWFXyndOYYgLf+4UYrdzu6UnXtwn9PBP
i8KmS5A1knJenY+08KRVfAM14Z7BRwaTPSytaUFG6fxbm/35oUmwdVhFnZdQwoj7fo+wbHU7+mK4
T4XAvDEwDadCT9BtvuYDzNvCaLob/Ed70qJoOGTTkO1oE8wN4FSay2vQiPChBlyxT2HVbOUYws0L
kiz7c0AKgqp5hGuwHLv6dkGYdUP6acAJA76/Nj3z2pGz+d2eZf8N4p1zlwzusE4mrzzL/T7dIg+Z
fkTkfrNnsCBoKxPMXFIFrdhyDKfBmBltdlSxn5iv6RPWz1W+9YpaoifZmd7d+2/02xf69WI+QDm9
zZPDHWckEaJFnMnD6gkhkhKM0GTegu20+1VZ5hfKEVrQM67La1qE4Cbfv/ZvK//lMcHq0LIhiB/D
Jga3D2tQ8uVTi8VIA0izgZRbChQjP9gmXr7p39vwy1M6tg0+JwwtrY9w9I5N+JXYCqzMkzXi00XO
w3axqjnwpIDcC/9zheGrJvUbANkLN2yQk8DfYK9S10NqRAL7AqznXXVeF55WBrYr7LewR6kryvuy
JHmxZVU2K1tazjU6GNVzif7YeUV59lrZWkcq45y6stCja9ZxHl8JiO3JyvBLj+pNTi/Ogg1+MLtw
fkJ/WdJKGDoMsF3zwYQotl6Yvw9yoSMzSIZEpwGkQYwLAhr2cUqAjFs/OYDqn5xBD36SimQv6qw4
TMv0UKFv+VUY4bQZcDAtVi3yIQcwvrAe3l8Crh75NzPja7CmAx4Ebizb+FGCZOVRSfsg8Z/igcYB
5TR8IaYAHs+mp0siN8opp4NfymnAl6Ip6fbU5aGmbnWhGk9JzGdj4wpdLOeAsjyFMyThvpVoXbnr
Ljcu0rnyz2cx7ytRiltqoMVVbTBpiIwiWLte5ETbJav7aO03IVKxNofvHZKvz7OXYdHsN+keHrJ7
SHFmu0KHu5CbOuoHNGST4Q6divzaqCAvILFqjTuB0xSKvbAeb8cixF4+aU0eABHyEP+WmBaAn7UZ
jRD2xBvHNYLzNJmdPy2q2tGKpgPqXO8Prh6747F1qC6gWsRp1j8WZBkoCTPvfvTUpo57abQiu29S
fIs2OZqdl9aoEePvX9F6C3xlVfkcs0DdgkcSQPAcHW5+STSRcCy6kq3zB0xu55SyGWSkaJiNMwqV
6KqbvEsb4cbdU4P4zT2i5fI8TUPz2lCh2L1/L0eykfpeSDUJnzaefSBxj8GA3VjiWx5X1Y94osHA
ub2OvtXdkqhNW87uqsVSiwpHWSMYIF1qhZss8dxDAhx2Q50kDNc0PMsEUwUYAKkslC79UkKvjD65
wGSgP7RCTJfekMBEdv3YWUG/tnGtgu2PZHOD9zmqw0G9BmvuNnuDYdlluTQu4D0pPjD6xvmLhsUM
Kb5CPDZtdvHI7r1G+Tg/L2nzklEKdJdWRVtUQEqw5dgqmp73ruJoSi7S30gb86mkLASiqz5wGVYi
7aK1R9XvkwjTipYriDoMOyb6StLDbnvdg324GJuwh7GaopW/Zvxq60ST/bu96cX2nxhzpF/g3Mhn
J0VcB8ZqBob//dn5Pf6wUkJAc0DXPObnOCQLm05oPo35j8CjPoCeRZh9B+Ux0zVkyjhT+U9Lr72N
KuP7rLIR70FPNR9R2/7TgkUoTHhsfUEIqfBowYKU6st+8YsfEQywYfMyId4yJMV5WngSERUV3mIg
MOzQOIi2TRhNX5OgUw3rBLb6B2PyH15Y5NipLRM6wFoeI3aXchhVPeXZj9g3vZvWs/rPNr7aG5/C
7hn74nCJ9508bZCmOikmYV3Iymcj8wt4C6mfBACSq1FhajCIZ5DzrbsK2jS/+eAuf0sZeK+Az/OK
g5nmUHk0ZKpETztsneEHVe82viOzcHvcr5AFGXqcJWxP5fSU+sXD1bJz6+dkMX0ECzByGvfCr/t7
Nyzic9Mf8zu7cwY6JOwCO1yUC4Y7zvw1HinGz/X2X7bt7dz8+Oc/Hp7KtNpAg+7SR/mGNYEU1C/z
u3mQDz85FZcPJf/wf7qUF+ot0eLln/xFtDDDP6AwuIJTCsnCC/nzpziwZcHEhYZrAuZA1B9twn8x
LQSqg/pfgTeh2KJVC//FtBAwLWztFu5T86YOF/wdsi1J6ps9zsULW9catGwxmmMOde23G07Z+n0/
5d54bqUNeByO5yM9YGAfLl60Z1i0BHZJOoUS0LDP7bIozT8lmajFabIp+1u7dOTSrXRp3t4WrMEG
sWBfVW0T3GD0BhQVXz5sZaxh3YxYXO0cMSKSAZ1tRvVhHGmPcF6zS3XSDRRuVL9a5FAhiVIVc1Zt
8D/iSBYGTXXuRtl0yoaizBPcBGYkUqPoFkhp87/sndl220YarV/lvAC8MBaAy0NwFkWRGmzJN1iy
bBdmoDADT38+2Em37XSSk/uslZt029FAElX//vf+NhdK8UwXd78byt6VgT76a99JqlOy7L9zphm4
q05qPkYiJrQUw7zAZJIv/CUeRP5mQGwYCFPNhGNFJsb7OQVBpFcmz2zmn/421iM2eGa03E4YwEHw
+JbUs10x9tkOL0PmrR2/jA8il8o9+6wAcVlOOsFDTYN6Iqqp3bV12kMFXvafUW6n+4qpcJvMNRRT
iFf8hwt7YczkfdjfmU5Iqcow4bcQWGh2TC7tOmoaDjJZTSYJRjnNKJSwmBJH9c9tbU/vQdmyYq2l
ghDOymdEWqgdflA71DvzmWWvOg2Oke0aUywQ1rTfgNZQBmv9+jTgGac11naHDfApKEBxSqOZwM/1
3k+m8cS9DCABwrJqt1FT69mq562+1pD29StNWRuTqBnM3jYLOfOdEYk0ad1V3CSJRo44711243Zd
rnU6vMnw9flelSEQQtl33tYchmEztNRHwlzqseKaLSTmWlaQ7peFy1c3jPXX2TEIqzl8GrdLiHWj
0//9msPSM7d+nTu7rhyrB3iZ0Q2emOwZW69YhTp6BaVgst0D2ZX62qzduzyfam7lHEZ0DoOUqlCU
edMYo9HTCptRJ0Y54YZtt383OqoiPVpjrVG2pCSZtoAVdbEpjiULEoUTdYROE608UBhoHtrcBcLi
uOFHPg01ygJ+jE/41mF2TE3bpzvZKvMRPlh3GOocZHPGSLXyi7B58Oz+TccduO4npOIQFxV9T9kU
H7hrWDS4SkyugRSeccoFkkAaOd7LEt7e4RYW4crhLIXo3Ztwv8ghWusmVI8OJrqzQtH5lLU5JGwl
p/cgvvJ9OBOADDRNp8CTxjSMfrD27qZyLM7KSRIi0BTNLUz9mA6SJl0sAGH5JKRqcYb5xaGgZuFD
S8CXBo82zO5Tm4ZBnH3Vjq5pzCMe70M3tIlJ2ql+xajTBRN2KH9bFjb3O8/B1HNTVR41qU5b3dV5
6G8boWdfCiOdDuTKS0oWVbLqx8mHt9u+Jfgt19YEtdnxYmyuGXfL0jZf2dp+oFHICUBxMWr5venW
6VpxP5YZXB8VVZ24DOB/JF82dUQ31d9vYf+ein9zKpo2wNG/Ohbv6i+y/AnG+9tf+f1YNChvF6gJ
TDuIrpxov+cPyVnY75YQmUeFMyMtf+o/x6It3gHSJ9Xic6XVoen/91i0jXdwZcFk47Qmnyh0/5+c
i0CZfzkXCdY5hC1Mhxmf9M6v433adHM6dH58SVLfSvzAMvRR8VRKxZ0fVrZ9tQV+512Z0Qq3JXNr
+BDp+lgQse9x0Z8VZ2QFHot69KaNYUbfRx5P//ED/kktxaqc1vkKXE26x5euD5fFv/w516tBR1Bt
itgLaN6gpcSE1g9hqYwoIuYo8KkTwtmZHHNsTF8XggL+wEZ5nzQTXXgUnjy6qa3AvMg5GPEq3jus
/3cSr/Da8jP9Lk3jsg+An3XdSpkwjoCZV9TuzpatPWGy/OSNtAfS8QdFgQjVWUQ0n8fznJzG1KYD
vXe6j0PSmfhjK7hDJIii+9r10mjdlON06TuCG+vKHHJiBRU/MUWSM72ojcoqSsSi6EZBy5d9LAOW
0eJTPPTtU9OLKDk7wGMQLSr3LsZ5PqymeIziIBPTkluKkHtwwPnU0OltPD24Tru0yITV9EyrMnOe
7nO+TmMoH9gohRgbMI6Sc+fbP8QijG7mYRyf7Xgp0BL2qB9kYfUbdklNwbM/yY2t24pI0gVoVR9o
K8EKKlXSBCRR86PWFBAjtCXwEOTh7N156eCiVGRUxq2SOSZhT868oRIV11m9BlA1vbTdpMSFn8TU
AzPFOr2m62hcx3pnbRq9hjWoJdFXt87sTSTjdE8eDXetpHjVUXG3BlTnXtVsjyB8o1SSq2nLa4pR
90jigF0btURXzfGHTUHv0THEVAuwqnbEZwZTYz2S2j27JnrNKprwKacrOfmesVWFVp0A8ifTrV50
ulsdzdQeYEWAUmwAofOLsMk29TAqLnaqovIwc3WzVzrrILnknGJqbru8sU90HiwsqqiAIbO0ALJz
JvXOb+8KUIvXajZ69yGHEwdYcHE9v89q+IQrBzIeXS/ww1Y13IscT88IzgEsc1MesTbW/klUMvrM
tRT1Ocnwja0yb8q1E+3xkt4u7CxnDNTxqS/a6EaExfAKcw4NGmRBt8F5kk+HkQW0w5i+NKlomdCj
PQgJs9wjwNNxzlK+NfDpYBdCMOQYLmQcX+JxYuzHU7p0SOCU4JMdem64siqsfVSylx0XibDq+9M8
x52C7Q7zroT8TpUdFxwDH51Ws6TTCl9eRME6ICCplbu345wPVH07+q5OXQLwkogl7zhb64PErbx1
prnxmWtixtoF9CIuKRaQ9TrPvOHZhFa2g02m5NHWm3saYZP5SgbkDaNXwWcKJPEYeLAPnXOL0Xze
tiqCGSgpI30ew1Knhn3qosd5RqDYEeuqix3/I9A6qpXbds+TaHqwlT+WB9MR6CYxqwaxo/nRpIY9
AcZF6qf+Omj2k9OJpRiTe8ZDjxJc7QdKAcpDHU7j2qs0AwRzo9/O3IKudjHweQxtP8mJR/E0czq9
WKWTYkE/Wt4x0bwpXXtQYMcTqh/EV6spWI9XdbrzvLDZcB0LtSDmtaKUDNVrbc62ddWqSe+3yOnZ
WviJeVOKwt9YHojKjcalJgKsORqP1WzHa53YHq8zYbfkE3XAyWuit9oTIcz+pdG5r2M2puVwYCfU
r7WE+09uCK091FKCN7S6pNkIRKz6hj/AJcbQ2Mav0BuqSa4E2bnoaDeaw1Q0YQCp9BX2ZBuqWieo
UeIaI1d0QbNNKvqqpy6otkpqrXDooZc7eWffYsPHh+7BSHk0Jmm97wc4KbyFcW4wiPHaUAe0F97g
Xok9GFTFh9O6NSN1gBjj6tggWwYtzQllUI7DeM/t0T5nZB4gCqJgGbesYUqK5WaR7DxVWs+qHZ/l
yP1xBTsMci7RtswL+l5vG+xJTEe3OWVaWPAQS/KkpLOr5PySVyonQqr1Ejub5mmfW26LNzawuUyF
R9Xw1DjbXmp81xz/vU/93X0KUhPT/5/jHG7jpln+oRz3R3WCgPry934ne3nvDB0NDu34O56B/+s3
rcE33uF4gfO9XJn+g/T6r6igvzNAei3jks0y3HX+karAKvvn2xPEq2VTxNTPuptt0a8WhtglbZxW
TXrgHTXfujKdt5rZmF2Ak4BpGbrgvlVMdCuMLEBSDLUU5fY8sU+lXU5PM9Ut3GFkw0ADN4RiWN+Y
SmB1oTle6thO15x30KurtAav2CRxR1QjdifadJqlMc5o51tiIPqe7zILV1Nkj+mZU63/4iYY0mgu
ZoysI8p+eH9b4p40pktJYTjuvGEYL7PL91tZ0bRzezs8MtGyZRVsHU58mw4Pt6GoXi2/mLfINOm6
6DTrMHVTAi0ysuFX77PvpBnIgJ129L4haCZN99zPPY9/sR1o8jXf630o403eyRF+TRppzkuk+xNc
G6RczrYStybEmwHZe7jg7QaF40r81GcyOpG3LdPJkAQydLHVszRX9IXJXGeabvpWp3qG/eiBU4Y/
KQllguChCqjYCQWZR8Ljd+jWW4A9dOgB7zEw5Fm0OabCACoNBjnUXYK7hfyUz5O8692p3JS0EMHc
ccmjwa1W3vPcja1GnGwYN0Oh3F0H9qXl34iA9PWbk6j+7HqJ3gSpLq19JizjylWpXA9h2D/X2dX3
/GyX17l+azRetvP8bVVjug16WNg3dT5sla2qi4pSkzdMhTTfLiVC2uRTHi6m8SmtnPRZjybwv1kR
QTvuyoCbtvNlKfW99xoQUJxtal3Q8rTlohIfWo9iYu5ooKgJK69jty4O0Jjaox1me9MwsvsoS9Jr
P8LwXbJYLm3MinqqQdDPWxxGf3p0i7rnVoHL+JNTGuF9nkbuerSsmL5VkW90xLMbV8+aTVPZMJXm
OHsqe2q0lWZEO1za/puQqcrwXdfJpdeEepU92+xg5Hg7+wz/5CcSQzsWkeBvTXqhX6HxExtWVLtb
ZvaYaJX5ItBuZEBp31sMx498Ax8qe7DsbUj/8kGmdNEJNeaH2hq+LOHV13lMjY1PF88EDlW2r0SJ
Nlxc6z196vYqrYab3o6cuyxtsq3VzxjphQzLfS3t9FDiBbwNS9d4GUnWnQ23GMKVObQHiAYZbbCT
H3R22Tw2XclidnDKfcqy8GaIpvGcEXXb57JyrlUV0dHQV8kzZr3khVcU7WzsrJuunDMc1UV1Bhmf
vVWyFSFeQuke49qaLzCy+lPe0vWVgycnWFlRSQmVIs/A2Fs8VqwxvgXObV39mdzrauAjsc8wu2qr
yovjpWPLuuu8rjn1tRV/GJcbwAotQb+t0j6+JbusHru0Gx7iWFT0D2Aq1MbYfynJaL6ve9HekE72
tc3YuclRn93Z3Bp5lF9QVsNDhXF81866XOuJ721r1Ttfnb6m9IqNw4cxMdO19BescpUfWie8zfSy
wGMVEbHz4QgbhTyYfnUzOTp5DB+8VWp3n1kcmSuKELK9zrm9KpwKT5XR9DtwT4hGkT6u51GoT1UI
4xXwXIw5aIKmW9jDNSkddY5SOA1l3VlXEBrTc1fG8xuaS3/lFxLejWXV4UyZjAC+X77mc8JONh+T
/ZDZVGPaiSAp35XpUxXX2Y6XnU+LNqit76bVZ0sT7W728rFZjaFuUWVMUaHCDXdxDSgRQZ9PtCyb
rOe8xjG/zmbkayu4ooxm+oRT0OSKRhrwNgrzS9W3/tksTfmM3J3RWu+TFLAm2PGwavVbWGb6rd+m
Prfj3LySx+g4KJrJP6FWZjs/G+8y1VWwyPigHqlgp2XOpi0iCId2PMSpIY9ViYQsPcqI+WUUt4RJ
IQtbPGqKrLjRhJMcTWUbD4IQqRlwRwyDhgjAG4nQseaH9mB8d2iY+2Zq1KdUuJtRT9IjZ4m/Aaho
fkzIAh2422c7xWT5aBBvI43SumfKi8FxkfUgoDSl6qkhPHAeHXe+7ZtKe63KTudEM4b7LIbDvOLT
456KYZg+Lx2vQImlcvZF4QxHTeb9LoTyfe7b2jqamVlsvVip94PjNJfRmUIypv28s5iVr5xs1Yvw
u/KTx17rKxw9SG2ibbhT+vLzAA8Ot83sr8K22uJuhQs4Ns4aLksbaOVChfOp3Dh4RooEqDe0Ila5
Z2RBb+LrC8QSisgiW70P0ec36JJQwpx8kQhFkn4tbENtgVyqD2yMhdjQOpZ/sqT0dgXo19vOCL2b
nnz7KqPV8hCB+fa71IRPZ3K+rTJKmc8tDsy7xMubW5h/7aaDz3BUJRC9sIWFn9ipcx4yt19pfdF9
wNQnVmbl94BwbW30Vo01dFeCVd5pJk/2Rbe6rIO9DiOHzlAlb7Kh1R6jyBEvKi559FAMxsK50aBI
8NCmrHem5m6DB7K8c9PCOsc6NrGu6Fn2s1QFSh+CenLb8tt7YogtCNSaCnIjQqwsXe81BVS11WPr
1e6a8laThfPgSQiLyEbWaWh9m8fgZF4mNeuBDIvb5QU8qswydiw8gp5i9zV9oeZt57XJQZoliZ+o
KC+lNK0nl2wtAEIt2ypVOjuNknrKooW18QSHY5bGDSFWqzpMs95cXUfab21ETGhltBVUNxBRDwb7
EMryGmifUW08skuJbBgmlX1JQwUZC9Owf81k4e6GiEN20K0TUIqBlz239VvsZbckd8aj35qIBLTL
f4k67LAQ5wZ/j7fP3btaQrI5awCwh1NzqRCVLvD2QHtHprkfLafAZ03l0EC14bwLjdr9wF3AfEQW
Tth7ggf66uVa95KXnrOlK/3ZUZm70RL/ahEBwtVb6kt76uA1e5NHnqQVPIlopag1FtxmEwdIggSP
XZjObzGQFLVq4nA4mh2dyCXHGzEmyVvTbrZ5kjoXIpLp1og5rDsCSBgrvNpN1paauX+gc3VnSzLk
k+t9X6AR3PVDjy4Szrq947wrtr2N4S2D/7/VYsPdg0/37sgnjJwKbvzCBU00gZaA5FNTuO+WtmoZ
pTQhkDgEgEnGmKR0qWUX7KAYDMlIYxB09ZLraw8IlZL44V7UCyickNRB6FNx16Zq4HNiiZo3h+9+
5uIbbWzShfhreKxgXuEyPXJTBdRg6sNDD8H0SU/L7Mk2uQPaEsxt4IRK3VVp69MwJLitSCc8IAJ1
OYyzxNJXackJtvL68BB3fT2zn7GSI7FMX61ithg4iKRf7nOFWvPFyhOXUPoqbSfDw3umvFPY088+
tl59dCgyvAqtsQC11tPZV7WxhoeyaH5qPEbFMNNr3MpnVtw3iS0epUAn6sz4DLfc4Ke0jzklzB9j
/OgL5BvmRSh8rmS5eDbm3jxMGhhUcpvWWhFS3RAPfa2j6VPsalcsn+znol6ss9mIwC/CNS3bYtjp
Fn7EFGT2yIhwE2dGDs1NPvGyWNtu8uwA7kK3tjIuN1oW3/V2bN02jv1iNOhtY0+DNhajbJ2mXk3y
OeMXkwNxz/IJ/yPxSswrdnGUGOO3BUutiMrxoxf3dziUzPd4m/FmoV1RTynQi1HFoQKQUA/CFAWJ
MgPUAaqIXQ+A6Rwn1sukmeOOcClqnO8R4nXcO3TZpd+xSG8L3n6v9FpuCHyFjzkezX0FzP7omIgw
mFniNeB2O5i9mmOuidBvK9fbsoOag4oCA4QLsP9V2coz+QdOdspk7hydHy7xsk08s8ShUqEmtVu5
zfeFyZ82lv3sfUDQx8mPMRNbO3wxttu/rJuj0KY+vPPiA8tZxjptdMNjPXs8pZ0uFQ+2Xqg3OD9e
wZFNyecPI/Plu3PrR0odo+4Pfq7vXxxbCOlroiMCptvPu+45LmoxzVV8MMayfpuxCp9wKUbIuX56
/9dfyv7jl8LBz0yzTL9/zC3EKk7EGOV8qcpUxYbPCC7AApTIl7/+OkuB8K8/EzgzCqtIdEHz/jVq
RV3MZKMsykNXhdMWa419EN2IRFTE7UXVaeqfeh97Mi96/lrRciF5qsjoTgujZbgOI767v/6W/vgS
s9PB4+uSzGOm/TX91+l0g7ZMGQc10hRLtnnaWRAzliJfnwIvXUb129j1vM5GHX53Zf6rH/2NfsR2
6S/Xcf+3TiHWvDY/akff/87v0pGPPuQIAi6+TdYGy8l/pSPqrQ1YgMJEz4Tv6PNe/11BEu8gMSyl
jf6C/LRcPnG/AUEt6x2GEv40MzXQeNhR/2QfB4Tw5/c5sRv+wd7v0ozn8J0uH7gfjJHgTUzWzJ3N
6el5AaRIKCRF2+/mMBqP2XJhBlPM3blcrtGsGdyTwx4Mi8dyzS6XC3e3XL3pDtFvUx4V5OlD61Gw
6EbV5am6lo3tnqOsb5gu+/gRrEO2S5cLfk7y6GNZhR7nBTMgDKJNuwwEBLmSPbBPboQEZZgYmq6a
3/SKAqo4lIJA3JiaD2TR0qO/DBzhMnp0VrMix1zclo4J2CkLcyRoJGWjb4ZDEefML7kmLPYLDDX5
t/mG0t67klXarso8/zQ1smfdJEbzStDfPwNkQkBZBqbp2+zUl5ba4hfMdsYyWhl+7J8NLb0Yo+hu
adt7nJdBzFhGskLZy3RGMuMrplZuG8vw5n2b4+plpOPTakN6dq0NBmgmvpon987J9OrzgGdma9UW
gLJlSKQiL31S3ybH8dsQuYyT/jJYDsuIqS/DZmuY3YdyGUDbLhqu7TKUwn2YnpfO6atcRlZrSuqz
sJLxyiESBzzI4636NuQu425ucZcD0uVuqz7rd8yl/BjLgGwvozK9H+ZKLeOzxhwd1w7MMCZrkwnb
XrgNXQzXJl3G74Y5nI6//KB52iFLXUZ0VSLBL2O7WgZ46SclmmIb37TCHnZsmsMDO6b8Qn6V6d/X
mAEJPIbaxiLucFMtQoGckAxcxZ0Kb1J1DCsxPFT9oB790I5vESb02+Gb8tAtIkTY2s0p6fTswS7t
apfjQfZXA8SZvTNmLmJgZlnXeXLjW1YSFOO4bsZRuQgfOM3RQIpFDokbqz8J4ukXfxFLcL2jmySL
hNKNY3UOhcj20yKwiEVqySsRv3SeGz+rRYgpFkkmX8SZcZFpIBJYN+Yi3dSLiNMucg6LET8Y8yY7
cC8/VEXIxcgvHO9sKhSoYhGF1CIPxcSP9kmS2fkqX+Sj4ZuQxJXbXKQlasDqvaYzzi2yE9FcFKhp
EaPMKnRfFfqUswhVksahVc4cfigBbW3JzXjryS24OaFxTYOF2qVJ23xxveKx7C1AV4soNi/yGGWy
KGVjFGpHRyNfjTnL08/RN1VtWAS2ZpHakKBR3QDk+m9x6EW7YhHl5CLPeTGl4b0FBk8ntnmTLDLe
sAh6osvEGmZP/sCGqv2E/RXlr02NR/AoXMIRBUvUQaLuADOES9VNvIiH5CbZuaMnCgq4jyKci4Od
5uW6qbp01S0CZFv67NGdPNxOsaXWGFDHVbhIllUD8HgeVRlYKTb3eZE2wVWkz6zlxyeXNMS1ovIq
4AVFDa0XYRSLa3XR6nE7LKKp+qaf+v7WaZMc2QCRi5w+6kR2ZbfYP2tLWjNdhNhkkWTZ3aLOZgOe
02KRbK1FtQDEvx700d2Vi7DbZ0anYYayvOf2m/JbfVOBh0UQLhZpeG7KdKeNlOuupslBRO9H4dOR
MJQrGU6bjqIzLH1l13lr3++fKJah0yNLSYhkeNV4zJFSWPlVrd/gRqtupyLUN4ahPSOdkS+Uku1c
nPlw1VGuAx+3QZBp8Qeg9/ohI/6JKp2olZmk5adMRCwBysi/OrknDk3jjBS1s+W9xq3GwsAtAsAY
zatIXG7WXNoueiNyYLq5pZ97r9QDL8wRbEwvExvwI/57n1PjPNtR9IFih/iUz/1Hoq5iz4k4B1PS
9OdG2jFvpSE5NYkognbS/BM7vvrSJqG6TYAfvdfCODvj1as21EPJreGXco0sVm2cRlkfiHOx7KMu
alOHXrmNkAy/zK7skAf86tW21HK4dLP9vNzqn0BX9Sg6cQpmNPHlroPaByBLDoFmhNHFMMgjDD4W
u54x60Hv+NUXkTOvp6mtNs1oejceF/SERE4Z3cEVHnijYZDzNZLkq0rvAChJq9sV8dgu4LbqKevC
XQx3cwNja76kvWVvWIHTVjG1+pwEnVbQDy/HrVBlfzZ6aR59wlcfB4XwOZjCA3XHcRvzEb9psC/v
uTGCDUtV7b8wgMbrvBj05yykpoQnEyDe1lxPpnAuc5dobxWs22PVetoWuGFzB886OzjsH7cUWzTX
bBq8J0AC4dbQlf6AS0Xny7lsjqdJE1sLA9+5ntSnopmnN33uePwTIZrBAo623I3WYKxZeVgrs9Fu
HFauRGGKOsbPATEHeNiCGdVjnmixjq6m15z9SSIfO8wZWD46lSF0WH57VVJl+zLiI70aK5eSy7mp
sdq7oae++nWVHvosMlf2OGin2KQk1CvyC52H6b51uhendr6Jfwq5tBu6T2lL5Xwcveph9xXK2ItX
st81Zrx680AWz1Io+oU7bYC9PZpKVscqct3HvkrN92h2xRuNMOMHiC4vXl8wfb+KGJxueqyAoejd
sVKN6tsdDlc1i1uuWoVE9TIBhG2QYlp7s8RyT6PpuGhGY+ddVKsm8dyI8GsXT5aHh3LghaNlwITa
R3cOxZH6rpu49ezyqCpvY2Ci5UvFA5S714J4HLH6KHCO+dHTljpT4KprLnnpjSGn4tjVsfviTI76
SMRGJpeQJNmNGzlG/dhFcxTusjnNMOyOzTADHZOtk3z2orHRnhxITg7lLX1YrEotTkvQNrG1LjR9
2kHlQZ8RzQf2WgPUHJmtdby4NGTYH0bNHPaCYTiY8pZyx7IYt37mcp3MIrYN9om2SmpcdK10VilV
le81l4Ig7iJPxRxlm4gcxpETRHuItFieaBwxAqC/E5tFqc41r+ZxbnFPRvHwaqf+dKx9ocEY0rqd
UYzTChGY6xYNmAiTjlXfxCyNwi2Mnmndl2ELHhHYcgoydtcIR4cfal/zmSbHRGnyMNtg8LowZFzO
zfjY6vIkDJQR3TWqE3Uo7XqSrvrYWQKOGMLwLlZ9vIX3iT9C6phdqdLcDKFdsZ+LIGa2SGABkF9v
32F1Jo1qUrGqh/pXuwN5GVSAsmk88wFMfKZiU3gfGr0jLPHW2S7N0E+hQuFtA/AFMZuYbwPkv0Pc
3wxxeKaXGuU/NwE8lF0b/Z/1a1q2PwUOfvuLv41yPs5KSp+WDnqLUQmV5T+jHO6Ad/qSFLUX2jZP
Uqa830Y523nn27A10KooB/txkrPpg/Dwt7iE4KgMBHr2TyY50/o5schejP+ECYqRSJlP7bexIAl+
mOR8GlfbMAROadvspDCBwsyxa4ph+LxvUCObNaEh854+vn7nlfa8MfrJZy3hgYNNy+FxwgZ3Y+Fz
DgzVenuebZQBh0lSBEVpED4QRbRJW3kvK2tvpy0rQ7vOAtsu3g9dehlMu12lg/ToJyRmZohkDLDQ
+CQCCiB3OJblStmZ+dAWPJarynSD2ZL52R765pFHPpKi29rrqauxfmvstTzrCdfMV6si0+2GHVWp
U3uflMLZqcGxQWElXX4fJ3N3ZIhTN5MbcdSMKofDaM3xOsmK8TQNwmXOHBkfkpl1NCHMbdt0VsDF
ZhZAkHX9XAskwdVgs/LpueDnWA4VyUlWxNMeGqa+0Um2B5WjnJNe87DOzPtKN1x42r7BwGPcUM6V
r5PRR8j08BCBB6EVE8D0ttWpw+QNU268wqhXiiaeVTxAtE2tOuDFym/m1k63rqMxksKE57kf5sTB
XZgbphyL/QgK3MEqTs8pT+wH5VAxOEzRewZI84kUoTgQIOxfCibSVdQonyeyVYbnqp5MfcNdJK79
QGmRod/0DOXzQ8FkmXabmCWV9pYClSElUcIJnLedaBIciEXZzIHulHRBa3bLWo+zYbon7+edfenr
2mbwlDUiHfdq2OUmPfEopeOOSzqLfQyNiKl50d5rbgt0dYpJKcKZmBmoOCZi50SprR4kIOLSjZbO
RKna3ucpl3R2eta4tFfaWstHqGY7XGtzXd8S+421KENA99AC2UX1jesHFXWhc3F0w6IV9QsYaee+
nqshTnHsljFj5Kpmn5QM17BNc/ZkpeeyQHdnenq2foi3cN7ZMzrsvd/ACRNPAzc6/UHrJ1y+G81P
stwPTJmj9m25znojN2mAl44+3g5xwe5lC/i76AKuYAaTdzVeB05+uG2AgBdCAp3EQapJPKnEjMJA
47oI4WzqNarXnDjFdufmE6axfGQhp3O7Knz12ZmlwqynzPC+yMD+BjxJWOAlaRW9D50izc90q5hG
kONnuJv7QfRbHI5DSIIiwhZo4Kw4YpSJ9mWRaWjNriWDweumhzqMqFhjDBs/pNz405WjhAXmx2bB
JXN5p6JJ3QkVe5u2ryg3iww0fb4BXId642yI3uibkarNPZHl6iKauniP+YPUs6sMNgIM6Q2rYt+o
D4Dow0PkifDgVa6GP7GhzJrrxeisDQ3n0Eo3CpeXfE7zFWDVdloRNzU3kd60913vFhflVXLn4riJ
jN65o9BZEuqoxpsqq0xisRRovfx7IP5/dRxxGUQH/PMDcZuxb/3801m4qIT8nd9lTf0d/8ohQx8G
MErXQyX9zRHnue+IHYjFp7awQ76deL/LmgbpO5R7H1O/pZsuZUa/y5pLNsEk7UoAjwPRFL7zTw7D
P0jlwiJnAEwRZo6wCIT+fBQu9J3Zww2wN016hQLmYvQ/Fnb+ye4Wc5rrsKJIRUd0kZXW3/HsflmH
4BxEWPIMfj/LguIPzDSl5Oz3mIp3Q2f2G3fKBbtdM0N4ifP9Dy/L329evn8pooZUiHI3gaD08w9a
W5AYDfL/O9ugKxJ77rCyGoZgIo5q/c+/FL9KHwQdC5g/BBpnY0yrybYZdMYxZtCb1bpu2zRoR7c7
/PWXIojy4+7l209FjpegJkxAi0fszz/VshRMwdq3Oz8mcdBP5hUxU3wdWT5KwPEBMB9ttfS3BZVu
l/8I/uH89sXZ/SzvYrT8X5ZZLYpXyKWj3WFkEEshH+BOw1anv/4R//ge4a5GUBmUo4BI8CteoqHu
oOlV2DFXsWDnvbmAP5xRuf0mqXJiZH/95X7GUS0/lGOSGGCZQCKWm+ovKj9pRtOKjLbbyQlDNHPK
F9cyv1IQn6+MLMfvn1Tfh40/XUgu/8X/Mh6+f0VSsSa0Sq7fCLE/v4aUPCWwmMtukYQIkkHK5MXy
y7/ZiS0vxh++ik3LlkcbBzbc5df8w52XmcooiAJ1GHX6iVNOO8klckcTdzDqufM3P9P/+i2aP3y1
X94aoMykgmTe0XQ6GOCs4pXs83ZVcUrTv+FDfU3TT3/9wpk8SP/wE4LkEw75K5835C+PsilK8awP
fOyMSNh36NrZewlB/yDKmRGzlCkBxHuXeGOgMrv5LHDaHCvH2neyLnc97PwN9xgG9sGt3sYRevYk
uJSbmEse5noCUxJJ/Klq/psHk/E/Xn9LR0la5iUmol/fcV7DpqZs+RjFA9e7lU1tAGrj6PQb7IU6
nnyDiCi9KGuL397GRD36iAtwvHS4Hs6koi2KH6R/hxVa/s1nwfmf3xrP5+UTTiDuV/xI4mcinZ2s
3S1QXjME2hrTFREoT7TkqWTzNMYW4PpB+NkaVFlxHIukhvyVw5/K/x97Z7IcN65F2395c95gD3Lw
Jtlnqu9lTxhWyWLfggRIfv1bVN3Glh1W3De+k4qoKkmZJAEQOGfvtUcOPmoxXrgyQ4ZSmSvHaqJN
BJl1BSt3OosHu4M1MBtHjG7kGqmlXYOhgdzILnwcdGo89iqICB9JybZ3DbEDfgSyx+mCLWbbU593
kOCNYlj3kReuxsI7S9z8YUCic5m7E7Qv0Iy7zhnSjTb6qzoU86FN2clPbkHWKkrVc8S75pOB5mSf
VXTNIm96yyfntg96tshU7A9Ysvor/nK1+/No/XWCBMx8B7DCkrr2S4t6lLE3eHp56DK5JKc+WaeB
ebTS8R77WrMdhtL6r6ckn+ixWHu0MJf15ucFIOxGFYRz3u+7KDoiKVlcLn+FlXveORVFn9B//vMV
/rpuL4yfAEU/mn62Ph+WNXKbFNqOod/jToGrhNTzGNcaxZjdTZs/f9SvwzSgXevbS+8YhODHzmw8
eNBFVM1bMFDeWW201rHWg/jkBv72UyhmsE2Bdco9/PkGlsQblb3mBhp+Z3JIFaFxwNIcXP/5Yj7w
TJb3AVdDUzhgt4gM56NzIU+N2fKBu+zH0ao31OyznT+WMWATAhvcSAq2FAx8k4PLqQueOjve126e
frYsOb8sp7TO0agswWi0jD7SXdD5uXOqhNy7dAS3ug2LXaSzfufqHmuo487ukZpiuO3M+ntRa3Gb
95neA7xSF+U8Oycvrz+DgNm//U6LwZYiUcie9cNrJXZhmEeJI/dVPFRHsE7b0ERINNOOvIzob60T
gQC18JjKBY6Kq6FJyVNOTXuDnqfeiKr4XuAquswDFMyz/kqR38aK0Td3UzWkq6ZPvQMoK32qpuKS
nuFnm4vfXwC6WsdhS8/8X95hP7yFUR2G5RRobmoy3cYkMu9ggscPCavYusEotkFpa65L4fe8sbry
BBrxW5CKe9n54aKviYjq6hQnwTq8qQlnAOI4f5+hNZycIAl3uomnjc4zg3dFX+y6tG0+eSV8gP78
PToXY82/ruDDLNB9wReuJ7mfjCw+RdgATz2av01mkJiE2XTlDP4EKtTEujep9WJC+GQeOr8dBfiy
ATzCHBMfp3tAQgCJH4PcZ0aCJHMgdfyFbdW1cGW1AnL4ipVxfEKPmPwFur0fFMEutZ1scidBsxfL
nW2SXdxh4l7p1NLUseyB5Ak+cD9CH1jjT7S+T5VlsVQKWq/51iP0YuMb4RPIABwLyjPPDVAWh7mu
vwllot/mg2L3HTESSu+Te/7r1i3wOQ1SjKRcSiTPh1vuATjPo4wFoc2KpyrCEpQVG2Om0VzPnvPJ
PvE3yzYCNeQn7xGVgIx+HqGyyJEHsujsm7h6C9MAA6qF3MMd588iKZe/9POOlMtC6AP01F0AUR8m
cxvFQyMij5HUxfc5wZ9PhAFB8iK40Cc+IUdxYPpGcIp8VJR/XmN/8/b1TYiFQKt5MbHx/vkiKbFR
PsIYRMLJ9CXqg+tRtLemG70Von/hyOt/8oL6qJFb1nQgO9S2LTivnv9xTQ+VIceURLc9x/DqdnDY
90yRs5mqhMRfNX83o/K+TotxE08NmxsCwNYKAyjClc/I+L8dTIiXeLMAd8P7/fOlp0OvvEQxf3VQ
9xuzwWXlJuivjbSOibTJ3v58p3/z0kTSBVwBTBDS448rNkZZQt+HkYeMpX0fN1a0nocg+eSM+Nv7
CxbfZSRxe9F2/nxVmbTi2nIbueeM3K0D4hIR6sBM8CMkNhqq9TpGMQ1wtC1oQcXwhOgLb0dlnM2z
/9ka+euhHFI0p0IO5e5vEOF6GjyaZjlfBiMc3noR72Q3X0yKhIcYQj8S2LLaJ6K3sRYO5icT+EP8
6vsKzbroc7MXgesv8OY+VpHtIBrfI55KXhpyfeBCdHF/JSmzlivt1z6s8YE/gHo+RBWp/Lbw8A/R
xV1he0fjq5HVX6jEibFZ9f1grb3Yk69/Hhm/WWgCJH0+51F0muD9fn5kCRZ6YJR+uyd2uNsN7qy2
LpX5LXv59JNb8puPouUDrI5WpBkEH2s/aWbJpu1Ei1EqKt9csgxv5iopcdH55v/HZS10eBdIOXP5
l1WtqZq5bwK33aOu624QTfq7ehLRGRlRVBH/XWi8/lVL/JtFjE+iLMIWEWjjx3OjTT41UAA+KXWw
f0V91dxRg7a3vN2oII+li6snmT5ZOX97KzlfuwgyLXp4H54auTJVT35iu6fErtalh1o8zUp7A2Xi
M6E2HWeGwIc3BDsNE9ZKKGjzftxxB7lbDzHRMfAyyCTaESHbd9CzXD2TrhZVeEM6aW/Ar/bo8x2l
jR0nx2HczqNwSsRl+P63qUON8RjJqXi0ke0Bg6zygKitovBpyUdt8g21hXGRI9iWO9j+eIElTk3o
wVySQy+PhgpcH09bO+2YznTmkYqzTye4Wdva7YA1xIAI7v3BxtkOjgP0c2aVo79F/JfYz6G2UoJl
M4ol8arhBJOcjQmpBZsuzbvkQRa1NR0LYK3ePkmt0t0aZmOdynkcjb0cciUvvRI1/4ULzSO68aVV
VIu639C7UncyH2mChXm1qXLlxngwqkU64QGBJYGsLe6UAefi1FVGfbA64NurKe7sDnNC+lhK33FX
I77J7IhOIW7WwVDX+Y68ownASzNV3XmmOE7i6wsbDbZLapzGo/IALtRqisyz0iBdjbpD2dibpvSW
zVWKDPebQO820YnsRwwAbt3dNfhukHP1MpuudSTUXZW6XU8iURuKW7MuaSYNMK+GI5vYcdcGY5ju
XLQhzcpt4nleS5mF+6rjFbUtoqX8Zxo2/ZlWesFDlrQYKoqydrBhoblDr9Z4hzIYbqjz7gblNU9R
YxfPhRGYt33l61UEkO1gAOTYOm14NcCrxJa0GxNR3UYkuGNDpYkIdWSPu1VvEOaX8CzUySF7cW0j
38pyH83RYAO0ykYH2rHz6jqG3qpqWqxgndj76N62oZv6ezecCdnTtH/IMIzPJOKHF9EDe3Mxa5O1
or7NLcRS5SzEMgQaXlo8miYReMgGr70QhI1lVul17uh5jRrIOgvKIrlwNM+D0wJm6DR6HGfH2xMe
fZPC7Ie2MkbHKHTz9ZjlA5sKKdYFb4mNlGK+oZV5bHv6zynRyPwjv8qpLkEv7U75ONqb2czb7Uis
0SpLIrVGm1qeaSdZkoGD6yhwb0sjwTWqg2Q3zx0aNKMfNhF8ZMyTvnkbxUXzlfxP87xKBPrJvgW+
bPbdm2+01dqgb7YJKFjvRV17R7KTQM/REz46Zmof5SSCLUWKk22Nu9RrLFhr03NpDi0hzNFBeO5d
OkzP3hhVW22GFOqG6Ln0jbhjBpbBUQ0C2Y3RRhviNO7zMIhOkpzSjR/XwdbMXIx/uqUNl4XzJuHc
cJt2hrpu4y64lQNCPe3I836KoL2Mi5TQqL5LDE8HUPXpAcJoeajKQL25EhvOlOqZChfu3X6eCDhr
q9nhaG6bXUxcZBr2hM4FgNhtBs9TiRlk3IiWcwQvUxaJLB70l4Z7f9nC76U8goYoyK2jSXzH1qh7
8vGsOcB9X9fbkQmxJT3Mm+R5MOlYyy+Y5oVssS1Grs43s7S7L0QX7MwsRjhkYE1r9nj7678Iscqb
g5MX9rApMZep1VRbIjg3DB8OeU6WKVTaSXnGifKsKSnStumh67hTSEyrAhJ/qe4TqvrXNmj++6is
8vSoM9h9Xpi2sIdtEAAp7BCkBBTjklSaL74ZsZ+kvttsxWwWZw0v2b96EL7+tsB5ss60lzrn4yjx
2ag8egsp7g+IIv2Swzexw4SlBOMDfabyrWu6xX5eSutrNYpuwxGNTmdlN1/wy+uNTOS079mx3Afo
Ob8oyd+ZgFtt695uTzPWtnVKKtbRdh35RBWONkgmE/g0amAkwF1on5M4aP9qG3QFZH62z6K100PW
RX1xRB6f79LJlE9e3cLBE0j6N37kleQso64rVoVteEAFoEDEvu+tMzZcR7Ib0XguxhdOpWG3yzk3
lYeyqfn5Po3VI6Gu8bwNQKoEqzDWUbquTbcN1yWtQdTNSbGMQUOfUH8nRKvSzK9FN9h4WvvGeKzQ
zgxrQZhxckbQJF/Vz9WjssdBX8RRFF+lAZLsmrDii7oPgnM3cfmrDvhr10z9O9XbHhKGSZDR2iTJ
VaZl85XSnb2lcOZdxR1TdVvV5bybyXfAnDsuZjDiBa6KolECVQfmfCZRy6Ti6VKEb095GbpXcLGa
l07F3Y074+uUKfc7JV9mD8t72gcJN9WADnlmMDRvGq9rXrzlhLkmrbJRm5ycpj13Nj2gleXPGsN4
bXVue2pIsj+flWxe+qnpnkFw29tZiPYv2PpduwLvy21tqzI6xVQj9kPYy9dQS+/KJbCRNPk6jK/G
FCAz+114i68zORC4IcGCkXq5QnsZTecob+xmo8MMaXcStO0Klhl27WAYyG5GC2/dN9bkXaVeHT00
fhKTWDfUX/3YJ2pg0QeubGOOrJVCw/zqDY69jfugPU2dGW1iY1Bni0zuAJR1fAjwpn6t4ig9OA2/
3ZhGfDWErU8+fOCxA6/MgI6F0xbHDpp6tOpDijgbGJjRCZwSPxCpcNEia+jl2dzUw2pmnlPGquQT
oufpDUiYfBWx662jaCqOVtcvo3wAP0jPxfbuUiIhHt26H8QaSUt7KjDb3QZ9B0QEZPadQR5isSKb
L7ma/LKCyelW3XPRzuN14Mvh0cQyf5suj9tGJXzuZXAnWlfxQTkO1FAI0yZtAUmvK7lrQZZM12Zs
TG/mXKdosxdiCUX76NYuM/fYmkl17juav1jP+S1b9vEBMJZ8nbVyjdPcURLfIoiZ3kRDmW8NrYAw
XuotslshKtXV2jdq3JduNpcYXQw/uiVxi9GNcKudjqWC5ca1M5Jm4Ecsvb7LSGPNSqBLZDXKEGuu
rw0no4irpoJnbcoASJvv1Jj+MI28IfrhzKRMgi7aUrdv2HqsRzdu9EZpaX33VUbWLVOvRTdTzG+1
nTXd2rcrDOxd5g3fbYhzCMKUYOw3DbfF500u96bOETctAT/3M1Do27A3Wc2Er76PTdDekJdL4b+1
m8teTc2XEQH3jdUH8VWE6GTfhwjYUxk4R9axkDhHJHTHCrDoEyiZhdFhBJI1vs4XB8NUc/MA+15w
Jo52zRBB+kNLIKib9g7UvcgJvs4y6C+jEiGJKgp1cPFZH1tem+dO5+aQM0WcXhORsETDuvKhaxTA
tDl56+Oa/ySbptlEqnFevDD2dm5TYOx0sfXYzojKXTn+3uJ+rehoEpTad8zD3imnW6vsxms2Ifqd
NvtoFwvwyqjvcKdfIJ2GH2iaKWeZrtvoIcwuW+o/5pAorK5Nx8fCPjQ1rKhElKwbqNf2o5kaF6Nv
NFdkG0R3fmTXx3BMh5hFt5wRUdNsbGEYHb20P6lpKsj0HdSFGevuHCvPYpitphVbfbaAIe0/Sqjf
QoihRwKqx9scq8ergneKiRef/BTwD0e22wrXA3BD92wcM/eJ/baJDG6sX0K99JlqILVUlo8tzBK6
ZQkbUkUU2BPe2vjWrBK9E2Nz8Oui3YTYEuNV2taHQM/fqP+VX/JSzIJ3DjcJxlvMQs8JZy1wWSao
8XJ5zA3TWanIAKVYus1ODgONL2toNuxQ9TVMLBO7YybvhtbwWerC+HaQfMjgReJ6MHExU5jGAwMg
9RveLP/Rl31xSFPxOGZmuadcmrAPZCu3KtOphjCvk4s0oHBTW/YRcZz1kpiR3qnAIOMZwt8mSHEQ
a8VklCR6rnROqTCeJv+MzYX7lLnevvLGesd0YgGuM06nsd+G8DPC8E0R/Pw0NiRwhmW4CA1L977B
hLAe2cPuPNauszKSxaPlCXEzKZ6Sp+TY7gT7QsRrXbzFgNV8n2k12WvILellmzEMUOrHKd7eCjpH
0+Asc0tQimMDW4wGwgoThU2mp8+GHkTbNwjD+SnW1QGPe5GtPNc4rydMYLMJSR9t3o6puEvxWi1Q
aqgpkRguS9eLHsgBZZvhKiTUwgRlG/TpbWDiW89LJziTU8rqRSBR4hXY1J3OuyKtuq7XiQ4tmhbF
fJymWl34oC4r9mh45HzXr1DLj9lVkTmANdtshh7VkXaHZ8XImEb00NRFSBTsM7x2f+9ZFOAprSFP
b+eGksaQGiTORE57PlHM5lQnFHK/ocMyFmLVuvWEe+owoBwi1a9VIPOLgqd8JistWPVreBg0eFak
tPbn1H1JKJfZwRqN8DmkZ8o551tXo+grMXWs28ZfEIJVgu1B9dbziA/4WNvixZr971FXt1/ZsRZf
C1nWLFqo5kXhGTsSaOMtWXXlzeSzYykmgAQrN8QZHo9RgtvcHA8KHHd6MpxauxslTAndIbcs3jGu
X18ZmvwVnMyivqJ8UwMoDTLA2UNRsAiRO5R9LUGT3thtUN7gP8iLVTqxgBKs1b8W0jYxZGTJaxuB
y1jbAAyvWlQAJw/C4h1OeaCHHTsenlvKIQcqXsFbAj/ksWgC3ijh2HzhbUntbC7wE1L053/VUWrf
sz/mZJqXiXuK81G+lmioX+UgKSLIaSjfcncJ65BzH301ZWa95KR1khbqTuO1BFDyFbsRh3A3Sg10
m3MkXw2vIXrDJr5AbOfcq+6KdmRhkMmo652Ie3JO3FBT0RjGhOGR2AMbHESN9V3iD7nHHpO0DM/y
+J2wGYuOGPIw9zYuaMgGsurU5xsl+ZbbDIdtsKlQaQkOMSMfmqVuJc/S2es5N5qVspK1RjYa79i8
8pdnAxPN0dWUHzeJG07GHnoZW4CeDmm04jAVnmeJSSKG3+GZXBPczlMyZl5162Icoq+qUwA6Y5L0
cHvFXvlmDwOfOrQO7mztOuHXv2+mp4wYyCntyXQ9SxNlmrBm7DucJ+q9E3oE8rZErENEXYoCaNSr
Ow/9WLUvUiI2FmVBygEzH4GdW1SBruzWGwkc92ZyqxC+3nkaRQWPkH7rWkct10f6NvWQrjHz7Eyi
YlD7ckL4cRGqXr0pn9roarDJLb7woWnd55OysZ5W1RMYcHGTi7BF/9wE5r1OGjkdRsrw0ZU7cNEH
W6HepNTu8q3TCkIv5ayxMuj/1RAheCbMXWr/ZJhQl+EuKoNIQxYJW76mnF7SFV928d4q+T3NZAZ+
aOhaGhhhmWZ7k5jHcV2YzJ8VUV/mfKio/500MfELU6NnR+clbpMdAXtSROnoreAwbVOPSCOI2ISF
Fwbvr3VJ4AzI+WBAVmXP41xcJcox1+2yhSwwQxLWgzbwwcpA7bdFbZ7oSXcHTVTSTRkH4zlapvRx
nhP9gMhd/d0G+58p4xNThodA9IfK8C/5D+tvRfpWd1VK/fj7u6j1+Pp//8/fv/VPESrt+39YRDky
kTnrLg76f4tQLfSkACIoKrkoVEMUaP8xZNgY6BFUQcBesIyo4v4tQnXsf8DQCGhvUE93CIiw/hsR
6kfJg0kdGQksEEdBCZWEz6Xq/ENbHA1T3bTs2C8r7YRbpZdxXDsZcWW50AqOizedshHT2tY08x7/
qqsekBXhlZNh1T79cPd+U1e3PhTWl28D6ImaOv0x9KkLZvzHb0NI1nLKHshBaSvrEnIkhdNB1NBV
0VvWVAi1O3wRIOvTVVcGUGvbrOONFM1SuOsgFNVr2PdszggIGzZ2UVgPVKTYOU6+F323JoP61p+/
8bsO64dC+fs3Rgy89FI9WrYfm3rukhzj4/q4dEjiQinCzH1QoM2dXY9PlqPMNFqcJ/EErmbMXpS3
ctPZl6pjve0QzrxiapMWZ6mG9b5Pa1wIZWKqlei8nB0W4ZnXxPSdShliBhOmGT7KpD3LC81miDXG
v0AWpsr9n6/q18cgXMckcImTifWr+ExMRqyNppCXmHXCxzqmt4rTHuMqB1UOd/AOwrsmsornP3/s
hw4HLSLaUYFwoO6Yyz+Wr/XDWMS8ENNIjKvLKpitSytPhsuK7j6d8OTxz5/0oQH+/klQKxAk0y+k
w/FhnHGumuaWCIjLAHHut1ZTKdrTjJ5scIjJ1mwH9jOOOZE/lTmeLj8bNEun98dBw1Xai9oV+bfv
szp8+HhkNimMoDK9XOx038ps8L7lqN2LvTeXAIiB+HKm4dHvddG+ow1q8b0vQnnU4eSej76DRcUh
ei1f9oDlg9M1trNJgmn63hgUek1jLgWmHpokB1g48/BJJ+pjn5PbhxiYZQMtPFwQ4S5t2B8elOkP
XuV5kXFhDVH5Le0WzByciR5HMDCJKj4BEstf4iBszse5TXZ+7Y7pmraVeOvFPNfridbsmv6H+g7n
ETIq73XxSUYfYbYf7zJQEgYRyjTW1iVV9+dv6Xe4+7ukdy4yt22iMNjQPpvRU4Id21GMHNbd2Jo3
UAu9YQViHv+6VRGR0jX7wiXUIi/a8rYpPJIuRKHjJ52xmYajhJYW18sDux8ic0mfowq9JGakPaAb
rGiyutRLpEa7hGvEsUXOBrWq5a2ukvLgkU9ya2fxNSZYTErFINpLWmH3/Xtyh7+EeFgpDb5N5w4z
vUQdZOdF4gVfSHJxT8kSAjK/54FoM4ExyqBLYVksiSF6CQ+xNDEiczb+1ci2vxtMg4wRXfZiF8l2
AIZh2/dtYul8HwkDgjsW8uglxOGsVmnVGl9hlpebppH2MYdUfbRQnr2mqqEb1CzBJ+l7BopqiUMB
YUrVl/uwJyMxvGp1OW5d3bU7yxrJUinQ18VrhdOupVpD3EqJEGAzNOEVqAayWCyr7g+8amzN/ouw
loCwguexNJMzuwubO4w3hLqEHOTJBinRYfl1twWhkc07BcttBz7c/GYv8TAypudExGNvgjR5T5CB
kw5DYYmVmeIlYaZbwmYKSiCHih+FnLdk0ZBCo8j7es+oERHnLwE9jQ7FEmLjvOfZdCTbxLSKzBvN
7pbyz5J8kzGS+p3TL4k4oyPGczS6nBJvBt32JeaqtKB394qmw7bnLxLKuSg58XYs5fVf9lRmvcMp
sR+Gxrzs877Mgeql7bxX4dBHx7JLOR1kNqcIUxgUmyaHHfzAM6B52Jps2OekpCNKkC/vw77Idbv1
c4in645gwOiKwERfwF+dhE4201iEPQl5vcOI0hGqIr2mMmbsfCPJoivF1PFj1MQNnQvLyWW5qwqc
eITl8fKKkGcQZmH8HWxBvxGVKjGPHAKScNARvAlRlFsZsSvYYSQv53WAVHleVwQKLAfUDma6klMs
ryVH+HJbx2nwRulHpObGrG2Ut24wBJfeO068coBmAhevRtnCGpdIWrpkSw6AKLeRVDOIso5IjN1U
+OV0MKUsm7VnAxJbC5zOBWDUFrQgj9V+IuKSJo/j+DlRPHlpGhzlTQPSOcazp6wsw/LodGFfYH/s
/dt56B1nR4CPbZ0lOpHUNUVC0NM+6lRT3fEydk5ZjEd+NzR8A9obxdJEsJBjrYNsavRFGUwMbYOp
0m0iyxpOHZ7cYhNHAARRPCoeZyrkcmKmBj5/L3KMQJuAL1BunIkgj6NFts0hTkXuExORt84mrVOa
aEPESc/QXRNeZwg/3TUq7GxelYQqG2dmVLg71Nwx1EDYzs3WQqlYH2lha5qnoZtAd+PnsLvRrWH4
xM7SZUTZuurH1PjaVVQoDZB+eWBfWvRa6bgFFH+d+6nQ9nCJ/JVaIm6//sIbKl5JsRQ5vxDSbHV2
UYr17stMKzw50Z4pxp3U3pyewfPr713OKt9oEnKECiwG726gfeRspT+TmlUO5EtsCqfNydXQ0Ta1
0vZLoTU7iyzO1J30fP3SdIlzUELTywtylF2chyL+jlfU2bgDvgypfmwc90YSOXlv9QY/oWEdBOve
mgTAEorcNNJGmwiDSgAQv6L5HUJxbJfBmWUc2kRB++qackkfrM12iQFLdMUXq3FZWme8wcJHCDKM
7pJVstsE1hKQgI8+sq+zbsjzWzugHYSlNdPDRU+zis0nfd9rdK8+HTBd8tF1Pc9qRWxuP3M8FMvF
L19dsz7xvRbePlV5roK2Fbcqyet8Xoe5Yuo0BbQGfERiqTxRW/wW8/9YU+2+Sq5ay52ISXcaJKjH
RHcLvN/gsLuC79COu9EkNGeL6ZXSCP8u2zVXxAIyhtayTyZi95FeWXgKVJoSQZB4OeNiiv1vmnhX
IIcdJlqnH015FrPNzUh/q/LsLuBtsZeVaV22Ydx+QdUGIThxk9Q+1UEcDmdRUsdqgyajRQwsJmff
0AfNIRO0E+7d3LseB2nWh9acVP5EQyiWh5Jaxds0h8saAkMg2XAOCEC9kOUtd41fhk8GojxUFk2M
q9plmZs6ndCy6OVZWOaZt/FspNcse2juV9gzw8cuM1S8BZDLNJmNyAmPLn7w9nvJgjydAoshtdXL
ik3FxeCOjhAstrxkdHtm0ejD1RwWoKaLxFEmW+82+9qFKrw3JrbppznsO+u1l4gMVqVlCUJltM2f
GgHAzmtXx368tPsI9DbQ8hPBSUnuYpxEcZcp2sWBkAe3RL1xmLXPw8lNS87wvHKiGip/dM+NHoPY
FhZfqc7iSTcJsR6yTO7ZichXisYsIyydUsGJl5pAPK0CwObR1N6BPrPSZ6uenUCtZnZg00PTkzzM
H0MIArrHyOOTETX6hQA0QkcKIX2gTSi2bkBpRPO+G1piuNN5ybWD6Zo51yMmbu+y9FHprNpGmf6F
a0HQX0/sbuSW4gpPTQcVRe1uphMA6lkWW2t0xm6jCjvo9nPQMvpzwmvEZoro5K6BTfjtk/Ym6z57
r7zxpgsfGeulvK5Ccr92g92E2S6g5KfRxXyhiaMDa5XnSjx4doVmQ3tx715Aag/UbRuRm87LnRG9
JZGXp8nBgaC61Onz+lx0TeJc26NZ+McI5DrXhaAnvsg7gyZSiWzGBrhUDv1FAX+NY2SYoxFMlgwj
DJnmcWpd5v3k+wJmIbbki/eDx/8qKZ9UUrAxoVf7t8bu10pKzfnm22v9Yx3l79/5Vx3FpCTiYj9A
q8aRCevqf+ooS8om0lPfI4EWM5/gIPAvsIVFHcV2liIHZ4CfozR9MsMsdMG+QC5Iq/O/ygx792T8
eKQLcEkKThoi4OMgci6HkR+PREBwcKnwfiYVr83CHWUd8neeOxXSzz3R3RGwg+jxBUm2F5I0Fu+c
SK5Sb2N6u57AV1lPSK5O7L6C3LmoDM7IqPmNnpmL7zEo6M3uhzzrx2ifB7TX03Mv1gpMxcx/jYZD
xLQL3QfTgzw3ExY5oP1NaCSU3jRDcQ8EXWnEa2tDgXQpTyiUeTmgbqIHsdhUlfnFrpBgrGuf3vR0
l7UzToRt4MZa3CCFGZLwKk37raZfuCjFA9uAGzFUxCwXQzcbqM4mA7NrjG4j+KdP83+z5rNZg4vr
z7OGNOe/+vSvof9p4rz/2j8njrD+saTIWj6q80UNvgi4/+mCF84/MDlRNKKMiCqdaL3/TBxmG+J8
tPPuvwie/3LBu+Y/4HrimGQz+55d+18VIP8Wy/4wc1wKPhR7Fj+6JTyToszPM4e9PPxR5ExQIWJr
YycpsKW5Ctde3z9Pfv4SmJggmnrut9SewnWe+eQPjFPOa50WgtkH94EK8pNR9PnFOBTnKnAxzxs+
NcTOWRWmwb4+I0FzGtwR1BbBLa5TmhsQWg4zoiV5BCU2B4ghXFMRu3kXQxH6WpEOE+RbqxXjKrb4
TM6t9Nysis8EOrbJcvmsivB+8FLq+U1tr8kUeKEbbm6Kkh/PLSBZZNJ2x0Z1zwBsGiDoyiEyzjO2
ZSQeDW3eZo71olBX8rvNc1FTbEYlAMpbcLrx7RtCAOXKRgQApXTst2bXPvuoc1Z9x2FFG1xexS4X
UGNlbpQhjl0XkG3X9xycuDWKg1zcl85qhtFv58a48tFPrOqgg7LT8kcLVATU9eIHLoHbYAbHMpVy
w/mH/E1g5mvVuAAAI/TFQ0KGWuZ2za4uoGr5LeJUlbs3Ohj67fKbmUuFMw2JaZjtha44cQuawum3
Xm/NN3FN5MtUUBiQfCTnKO/Mc1u+vka7M7R8oXd1DgnWD7lcWlNiYQbW1dsEGeXQOp0Nv5zkMJ1P
nGdJwP4rKgxivrrwPjQBTDpVAYHexEGUlBQJ2N0HSxKNjSgklPdREOXnLXrcNWlehPvMdGmAvjsr
h+0QewtxDCzj/n2QpO2EeNJt5aYRiOI4xtyUCktIZ4b37EkU57RFfG16NyrlS8VZ7h7hlrDeZ7CL
yD0YTwJQ/laxddqYPT9LlvMlRmKiSWtpbwUZc1gjfA7zbCHpnHKaLT3vkvH8NoY5SDryMJBLpi8Y
HHj2M/9G+sC4UpZRbXQfyLVQNb9TcpekBSnTFujOzFaG6052z+/Pm4YQgmBYietec71xwpARIUFD
dcv7YvCD4mRa8RuTnFHN24DTAKMzEAwV0k7Sddz200OR8K9+kL04Fl+EmUerucnTy4HbJVxxP3F+
3uqWeSJAvJx0UM4XCHmJExTyWeT8QV/whIOBwRQwG99vBhJ9hcWBH23y8qWstb0lbQhRlA3GxQX9
DwZDRqcJwuhtKemh20RKY6HAzub0TbObS9umh1abmxKpzKY1Fd8hTuRZIA08LlSzz50WLUvbz0CO
BJMSfuh5qpEPwKlllFWL0EWDUQ9sJqpjshAECrwboLoCqWr+ZhYqvVEJcRPL9HKyeT6YFomXo0vS
81Avfd6BBp5Z8rjdJES8kJgVUhisaspapmFO0fj92Roll29ECK5UtCwhDIGqQXTosIlev4/y96gp
KELhHpZkvuU8He6IYC7wTDOc3wfAMsKZ4jepO1d7Z2IZox/ab12CFMiU4NH1g3aYBwwjgMP9VqEP
+9aknnHwEi515oC4rgbLOJAww+rlpS/Q/HgEVv4GFNWBl8rsMQ1mcwkram1XVnT6f+ydyXLjxtat
X+XGP4cDSCS6wT8hAXYSKYnqa4JQi77v8fT3g1w+p6ruOfb13BOHw5ZIkQAyc++91rfUussv6dWM
J2M0tvYQvyoBhwRIPvmln4jEg5pH7vysKjus1CgfiWe+BG3lbCyTmyzP9PxSaRzeHT0ya28GnZrF
gWYDZ3G5dcIU3RcCkUtfG/q1bHRzDYtJd+mTIaUQTb0fzMZeGii2O0aZulMLvHYKspK1RXKA5w9c
OsVKnK3fiRsEpfZ21lA8UvoIr5R9vzYQ/qwR7kXrodN4isgrQZfOCpZZSCm+1ibhIGv8emhpdfUA
ZpU7Xju8NsikcmtD3ogpntBHKvbKYPLEtjNwM1Ujoh8ggmvCFVSXjltON16Op85KPjnG8dUAIFrS
fHqk+4hSk4yX7DSuq8xpKMqxJa3DNlgCF+qmlSr+NTIeulVFlW5tv/qsLP5z1sUeDz2Kk4j1RJJI
sNHq+s1WFcPLFRqrRWU9ZISlkRYRXisDcZ/EhKM3IgCW4FQUCUrapJpL5rHqCQz+uP5HxezcOZ2/
kYKwJERxIjA9x9YahfCTOn4VcTG60D4dY41p984ISARo7KGMj/TxukM0qFxCHW2Sj25Ak50Xq6Q0
hwWg+RAlhg9IW0vhM9fNSAL6lGC/IsG5bsC7haW2NqtKOZR+96KgrX4nK+ZNRipiykAfk0+70pWZ
JrAyz8j4nXHYtRghN9T6o1OuaqXS18iHeOZj2StuwFbkMjL1j85QzMom1ZHMnJhO2dae3kyT7dpp
bpWnKWAOHnZBnzIcd3TAF3WK2qAikyc6Gb0pJi8Qua+cMXUAdbbMux+OYv9hmPnL+GE516BAsXVK
RUQczq/e0dRRyK4kiWlnRRNoSgR8UcLmAqfsrquJeDEoAtYSXaH75+9LXfXjcOn395Xge2Gsqpau
/nKeYkIkJnTL3U5bhM4jSIaVHiXv+QDLbCyTzz9/t19mdr+/G8MgAPGao2IN/vn0Ng+BQq5Q3u3S
iRtkOQk4CXRsCCfq75/rnyLgL4qAZcjGJPS/186PpPhGefBjBfD9d/5VO0N+NHSmuVTAsBcXN9f3
EkDTqJAXWMS/yY9/lM4GpTPiSyoAS8I517m/m4VB+b//s1QAVLqaqkK/VZmeir8jQZA/36+qjQRC
Q1lkoIeAyPErHsfv8GkRTjOcuuw9aFI3TF9/+Db+w4P46zT71zdYHpgfSvN61DlljbyBzaQptFE7
OS9Rf4ocDovvf/5WX27iH4oZUjhILodfhLvZIang14dv0rCJGanUjrGRTkvhnn0v5B1bJJXxrYnH
wH4LyRdu1a1aAiBGOJcayBUP0MiqIHsvfkcBBp0kEdJiGBGoW8jB3QeUEjvKLrtaNoq8UM1yJn7M
if0a1bc6XZhSKfy7iflULCLj0JAkeB1XBZPJCQ1l3rK3c3S2kUK2K9Ej5gbg0kMxdtkPyFm8rRwR
9GipZd5bEGEKG2hQZE6c/fNOHGqtjO4ZKnUXqV8hZZ+Rb2OE66NUJ/MQAqNrjOZ8oiQzhm/kNZkr
6IJLe7AVNc1gQ+pXUGTK+SJmCKvcDqoSydzT+8B34Ai2v/c1rK8mx9cV+WfV+ItVQwMLypP231eN
7UdRBz8Ll77/zvdVw1Z/syUsNfhIgsYavbd/rRq28RsrAq4qa+nRoQbgf/2Bz2OD+L5M6OpvsFok
Bx3oSsBM/tYqQXjqz+sEbg0aFLyYasJjgIn0i1LJEQXToMJOd7odPBNBPa7aBgklu+9Trpi3NbTm
fLGs2Zn2hBpb23TWtOE0cmgXexuGBLHXSbnYN4v5LWdSvieFjvnhpJYu0WEQ3Hun/px8AG7kr3Os
Xcx0ymKro/monpUvq91iuiMmCsk9+ZIbn7RRrwusM6Eh9vUA0TWxIabmQzTwat3idqkqr1EEaPMB
ox9+vHXVZ1dTAyuyXMyAMa7AerEHGmQzuYU1WGttGro7ETn00hZDYbhYCyUeQ/LAjG3TBo+m5MES
ixHRWiyJ7WJOjBeboroYFmlV4BNbTIy2bnkSV2OHu7FbbI7TYnjMcD4WDONWPbZdZAbYIqPFIJks
Vkl9MU2WaYW6eTFS1oulcljMlYPE4EUyxXsbY7yUiwUzWsyYFOovAvH74jA8IHJlbBPRr48XE+fc
5oHHVSVwFYNnVjWbFscnBrErf7GAdko17kodO+FoFdrZWayibY9pFKTQJnOGm1lrs3MCsOcySu26
W8XAOAit7dJjXerB4Am7RyCZV8lTh9nlBsYItXijtGtdz1Hwlyxnt5ws/VuOLsaFTCbkuEpm1DvS
MirOhGV0qot0ePIdlJ4w9pyHMSN6c0VgDJ6zAsNeCPrVawZqfBRB9o01DEg0U3JCsaExz2l1u3y2
ohhxbWz16UOe5PQ1UkzKqkiZ8uVfYmUtxdsbqGV9ic/NdhlZaHx5jug0rDJYnxpR5oe68X1aJ4Wa
HxCOILCv7JxSIGLKzyiX/Z/6uSguAA5rGzFY8TdLII12R5/IUuzu/sOXbsDW/YyxVFTcEpCinXRz
LC7kIl5FqR9/K0tfgeqtWahto2TWSMMjHIXKa7yejJ7KnmlmviJLc2Qu13D9hqzeIXag3WtArnPr
ykYrRcD6w4RD77XuLH2voFGI10HT8q3WBT8T9uM1X6CyxlPLUInujHaHzQ0+WctLgnuZOlfNg+la
EDb8YHR0dXZG0/PhqymYziT08DdmhYoBxOwQxxeGmaz1ietACg4vqME+rDw2CnK1kO64Y5uVzyHP
3zYyYQLQGaQi9ceoMRmPt+lDqeXRiaEOWl4a5Fut08sPY8QK43dFefX1l8WABe1N32m8fCqEdRPM
Ie4mozbMte6H9o0cF1ef0maf6aIxz428u2tiOdArZ1C0jpYP/uWxAT/R3ltjxg+mfiz2Rs8i4kIY
nDzVIcQ1HmT87etOi42Wd5shdREyP2G1iMbBodvuFFdDiXpxha4ceybesAeU5uJxyBcLdptJ64bc
ALkvEn88a8jRqZoxVIigs+Su7LmoXUcUHR0WrpqgUt6k6H/eWyskX08tzCvY4dNF5Wvi7KuxfR4q
JfNC7kjCCxzD/+YILH6DkYU44/yRF+pt3tGaUHqkARt3MQNsI16+uCX8wNkWaet4X1crG7LiNgom
hvFNAvR4rQGQWxcx39xkSeNSq5YoPVpPYY8vmJfvBpgcVjpy18/8A/v6M/ll01pURbRu4vnU5OGp
r6brTmnu+gqbQW8U33Jm10FmTmvHPoq2w5IUXIe9mqzSNtxlcf1pDM6Fo2OmaBHz58I6j42O8SHc
tub8ENSN6TIttC8JUWah8w0voQAW5VSsbZEX55Z9rFsJHSSkFmnmGeH2faPF2glllnATzUbhaZX6
mhxkuY6y6RSNDnPD2G384qDnln+NKmG80kbBOLMIMJoPthluzSKhCeb00kPfih8MJMau7+nxtHZS
ha7CeDkPxjWz+48q74uLKozKC6jhjZeLTNtDCHyrtXaX28YN22S6TvpOR1If+M9KIJ4axX6bOiiZ
c46OJ+0J/8ymHIZhpk8unh8cMMzL+3VpmsVtp0u5pgk5v2e9gdI8xJMEMmVTtuNtHnflgahfPExt
uDaMmQscmdpmrDp/FQ9TAo5WuzcnRqjo7ffJOGV7tAL6jgjwxFXtrvTGPPFXqkPgREAkqlIUzxXC
tdWYFyr56ap14PiJIWQyVdfo/WdVy6o1jbJVp02f+lSey8i2PiKBfY+5v/rNwm/oakly18JieyHc
Q/d41pE86BX6jS7HO41HdxmayWrVzzPrgd6nu4D8InT3qKvXM70Cx7+tsuY9nFrfU3N7OsGBGODP
BrjI13kriCXK57rzIM+TQa+Zp5Q1/4bbilgg09eudYJrPMQxeYFMX4l3CZnOLqfwng6sKD8IO048
OpP7KSsS9BnlS5cWxPPYjePGWv+k+jQ91YLd3sEGAcOue1Ol+lyF+ladKv9+0EqwoHrSrwysmetC
AsWoJTELgBvXJo8hppA8eEJz1KzzRndbSCuXNN4Dj0OC/S4toz9b2EPuk6lazhCWswAZzOkwtP6A
Aln49giEJ76PLWKIZCOzj8a34g+sfunBqTNrmSL4kCUU3FSmHDZJw+8GGWqSuVVPlh8XN+jFICSF
FScrfYHalLV9Kvty+JarU/ptQGlyMkmOWiOWnVa1Gc1uylPESt5GVAthblSkXWa2szLHOLgkZD3R
Do3wtREm/Myoxqm6jR1UmcojETy05qhcmVptM6DE68lFLNQlFlzx+iTuLsFESe6YnKZTURkl2uR5
YBscu+JUMGQ6SHQ1hDQbi4Cs8h8cMHNnrHFR7M1NBQS+dXLl1Aa2seekkGw1tai8aET6h6q6kF5Y
j585jeYrLQva+6GOhh3y1OrRrFqIEqyFLo4WbDnWQDNPloSVWfM+yTiFYYBVDmrBAlZqotoVILbW
MNxjbOqTj2Vfs/mzUgguMn21mtReNbU/XCWmoh5rn2jQVC/qbSUgU3VD4q85MxxHgCKw97ZkN2Lh
sefnuK6L0o3zHvbGUNXrWUu0VRQSvkVaL+PbOpHbuZiPYxTSdcKNvxKdv2iomv56TjjjJX3RsHP1
9tU0ACqp4mbY2XqiPNMAPjHeaj6GZVZdmVO7cUoz2HSpX64UnTy9Gomiy7SXRxwe6GK/PrODFle5
BWu9dLpp1aiD8aCX43YcxsBt4PlPpm6dxkgwrbHteAvcbUtwGdFTWu0VfRF8VCMZkS1bXl8VqddH
cUfU9jgeSJ1t1l3c+HumDJdRUJ2lbxBZ7dsxYcfmeOHHgPdwZSshkWI4Us9OwuqqXVgd/ewFURym
WrlNsiEObnQzJpZAdM1AenAzyJ4pkgKs/SEIKhWjjqMGEx6nIZ3G/cj5d740OKqgrw6yxPCmJu7d
0S4FDsWOKG1Sq9APF25mRoCbCOULCQ5PbEzUK1P3C7FjN3zEBnSjqE6/yXJncat1w62P+Bm93tyc
gtgoNnFvyCOeqKdq1iNvLs1z5BQKOW5tew4BLrgpgU1XlVUar81YTGSr5/MrHYb2OGSWsom0/qMm
V9obDNEf7b7XXcvGY0jg0LC4jpprPGriEq9YdQ44qnjCxy06KdY3KN3+qqLN/DK0wYT5oJbM4oiX
yZTIXAWxqhJF0+Trvo8IyMAaxVZJjhyu22ir2szcFGLLiFi8mHUO2jia3i0x9CtZZWT4ack6LeRb
yEwHO3HkHKZgNnMv1pZDf4D761XF5/huJUZ8OQx5wzm+kTsdRcSead2tCg9YXaRHswLmo032ZHPT
wpxnOV1KwCE3KJDmxxQ57rEJszcK0ACFqSAtcTW0i70s9ws3ysO3KsvY9ZUqe7dod7Bm+W2LJDHq
N7Wm1s8cX0xPYJo+43GY15yBznoUG1eMfAKSu0WqH1TpENE2zTxpXT48mN3QXVQl04057W1YuVOb
XiV5ZSFAtvXwFZYN+SF+HI0blGFsBaqzzGkpDQvOAaljv9uBysLRB4Z2xiZtPzLHLZ9nPctf5xB+
BM5iXSos+dai3FSH/C5fSCTGwiTxFzoJupERBeq8jxZySbkwTIhSTE5RANeE9AJa/l+wEyMPGVnG
MUFsgje/qgIOJfEXGCVfGCn4DRdeSvsdn8LpuYWmMv7OVtEXzgoGt/4zXNgr1kJhqRceywiYJVkI
Lc3CasEQfJnUxEeXARwXM1P762BhuxBOhgl34b3MQCtICIMBUy80GIJ9/QN/2D2Fn+9aTlhsSL+0
9+kXSOafrs//V2iCjk/9z7o+u5fhJYp+bBVj4lh+5Y9WsSF/Y2qAIgRvJw5V84dWsan+hq9Z4lPD
zsaPoMD63vQR4jfBGBgLFI4aaYIc/FcTSLN/YyzAUQu90t9Xi/zi6Vh8U2QCUSEJE/ebJJro516u
Cu56jo1A3DZNuRA28MtMzMb5O9czkSiXpQSHgoSkfiOQTdyFYaKcOVxMRLcrE9PlyDbWaTOiUEBH
PbiKSTgpHUgOD3353Kgqr8PtSKNU6YsIyS8DE8I3DYzGIWyWTjJ+/uKjCEUdr1mjB/eLuFKIKTkv
Iu+dEzAtDzWl+8hnZa7Ryg7ySmEzviKghJCWsGmHFycopxdLD6eIMxVf2zoMesremmD3DRVwdTAm
pXztRBi/tMEwXSPsRBnDAfB5qud67RDqZlEUz+1HXwca9UsqCaVE1RmE5g0VSBQRmdOI+6Xr81c5
2l9zq3+3uL8uwYIO5KqqzHu0X81L2SxlrPiNCZodna2hd4ZXirEGPlSMjJh0UbUWYtLMuS6sUlyS
zcpHK027YLKYqFSPYTx5lmUAi5i7/jj7RngSwNDetShRHvPKaM7hRGPCiOL4SEENgpRM6fSBktre
kh8NuLfRiyvbru/bVIcaXA6XYNTEnQjFlin0e1yRGPvDQ/IfRgjOzzMEPrRcRmlLp5O2qkQZ9fN9
V2LVDHwVW4AsMv9ZW65+UBTaEzON8Vqx1HrfxXq9z+KB4XzI6ZHGfztvGnYTREmj+lom2tJ8MYbx
KshlchgK3bj1J/6tAlX+IcpCuwiIqLsKOxMRAxmO14btP9CMESRM0CpJcoblZpKquygfYFgqtbJN
oH24UwHQbVYz7mm9VfsLddbfc7O7HGqh7drON3YTih8M0FBPI3Qm3mggu1DpMuApf05R3h6kLIa3
KGQoiVFmeCtZr/fWlNa7GgULAncOpGXfbdpoGM88lMnJ6unapw3o60R/V/FBA1fxa7NxE+RNF4gG
M2KQ7bFzowgFdIH9favO6GVERHfGysF7jDlXadXmUXzMwgWZYKficYKk+GHjuwI3M1Crr7DaVjus
99omD5tmBwIgukhxeB6/RPd2rvVHdOx8OKEjpfGqcI53E2RAZ01knjgrUTteNa3GFyqWptdsI/wx
lmeTaCeEPUPzKMmkenXAGlxKSRKVSqfs9Of3zi9rFjMgW6A/5USs6UyBhfOLD42xCpCo3lLOIcGZ
N9Bk8q2iNXTRmM26tYXujKkY905dzG+gvYDutQTcIiyfwve4LMZTaQr/ULVq9WhVkvDUMFW3iCyf
RlhzbtWZ2T1h0UgU+trAo9TruPC59peFD29DbTGtNOR0Ii8pxHlUqQ+QavJRp06ZjgBoozXL1bTp
JSdeFtQioUYvW80zWkV4i7eA1xz78YTsZr75um3LGBlLxHDoWFdIP7Sy8D+L1FafbCVrHh2Yn485
KntkTxF6kAwUWYgrJ49eczXZVkWNchQ9URcCrO4A9aFPtbzEDu0rW61olf351y9+NVsypNTgNGOx
NhcDtrU82j+M/4YKjUMw1yCQ6tJUqJ4tbTXVlXIbzw6fQIsFVXbVKHfxFPUh+SalUx7HOg/Hra1G
bC86zyBNobTyD3bSly9JbwJZdDgSBdR5tf9M24oPs/R891XUKZu//wHksr0yY2dfBpj28wfI56Sp
NQyT59REBDnG2niqyiDYVKYPIYOMtnnD+JT1QpgsMYS+Kh6irpIkUdW40AYiPHn20DKJqXjRR0sj
OBroSiiAE22q1PbvUqtajCh5QEX653/71378781iufeRKUkLQohAPCl//dvpIEf1LAfjXHQGKKqh
afxP7mbf3tVNDVsGa9AxHpvxKrX6fNtCYmG0kecm8VxRf4BPiYSHnuQ+NQYAJ1al3LUYRLbOIFtO
uFWXX812E11SfozXQ+akkDDwSHz2bBNcoki+Nv7Q7dV5tkEqLlCtDnRfDsfbqtGUQK4al4ZnC3fs
UUDc25ELbh9wpaBLwwK7SRs92JRpOD6DxMMuMfQ+Z++w9ubcyrEdCTF+aEHDeiUyicGiKYXmzXpJ
Rm+RvGr0z5tQz6uVnpTlPpV0vHKLR50zwXj99egx/gzea18Je7x8/MeO/tlhHmtxpnyiVZ7FSIlo
G4XvatnMmxhh6jN3Xv9BNPWygixfTWz5B1Ki5qNUF+yGzFj5yoUHP4ksuWPIjBxcIth8srL4TS9w
sVZBOO6TQTTremkMKpIyEbZJ4xo0ZE8xEJn8L24EDoncpT/dCQ4jcXVhURtfx8FfPM+s1Ujmkr46
U5W3hLACY0LBuKzNKdF028mvwrWFOzRawXcLNhzFyhcTaiNjINYkZPLNPlQqC3lAnMKEokUHolCN
knUPnCeD0JZvWsxlPK6apb5Og5res/y3r4Ji/6OLLKm4iJozC36hDRot5zh27POW9DhLnbgPZK5D
F9RTP92kGuG2kIqybmdTObnTXFp7qHz39Ns1wLQAENO1IqKtU5nKDZ2QCSpip3bvcAhZIpMc1C1j
/N2ozcQN8NTurDRajpzLdQXm0j42gFEMJWGoMopo9hx9etTKMnfhoOkr/p4wI4SeB8IJJDdrLBq5
JurTekO1n4EN6JMDaZfqDg8V1jxaH9V2pm1UHMXoSxg2XRI+sA9ED40S4+Mhd1BHDxtl8WPDiIEp
R1KZwS7k3AJ4RGc1AG1Thu8Kmo+zAgOCAw5co4Nqj2xVTWa6NdBNAvpCJJ/MX1DIAchlyUuLBQLU
DDX/7rfdwlEJgSOvbbOR0k1R5d0FQdvsfXiNEoNSrL+Guk8wBILqMrlQiObi+ONMN9CjCsUjXlB9
zdKCdbWtMnS4rOzqWsln7TIwhuQwcSPQ/h8YhClyCuk2kpWw2J9IxZhITLyB9OozT7HikbDFrt/h
5HWCVdPM86cwE3sPHE7x0i5LEJvR2CXtt54HD8Ugjk5kfSFUYyrboVa4C6OKU+ZqhATfouSjkC19
1cVulH6idz1TOuNANTi2+lC3iBdPB+IPLfy+1yKzhjWbAV2Mxpnmm68V9R89w91Ufvzv/7y8I2XC
TQ2X7q39sUzVdYAJP2w+/4+D6O4DL0TTfHz8h9/6Q9Gg/WYaICYWMYPFi33XQDnoFDQsQNStmqXj
efh3Yaubv2GpR74nBSQWlXr4X4WtLrFBoLNigE1ozJKb+7dEUF80gh/WR7wWZPWgtiBlAm0FRqCf
d3mOZLoSDka+V/oEYfcWJh++WM9XBggQbYbyiLxa9rnLVkzTOmuqydWaUd9agW/tqkxCqjT8JvMw
fGinppLm3ZioiUcEC/3qwCQaY6h1ojLN8Skbx6pyJzoAVKK5tkcKna47ahOAeYH0LN967/Ky3dPi
CbYGswfXZE61ZkgYrueZgLapp2fKmEEWTA1HwHBhla3T3Ab4FU/Fkywr+yWvm2zfkZO6AYJKyWZZ
6OEZ2PdxFFxxarJ3OX55ija9h4PfyJb1RZjFEzi9astwez402CuI/RWm+cpmXIYrOKVphZk2CI5F
PbX3qIbsS6AA6rmj2HHz1Lphiusc1VivXDsLgm9p2GDAZ7Sym60O5mlUIV+FPrmtCWbdDRHpS7U+
3RRlgXkiF/nGpNTGUdVr9LSdQ5AnrlGMybVi+wpYbZEwrB1sLw0aqGfouW5rVYeJXEl1rVIXXzqc
ZfZdM6O3JkroIJNQOaQNcMlEVPQYlXh2m1gtjpUZWqFXAbukM4jcQ4tK6QnNsC4DPzO2stSyjah0
g1dt5puyF83RihR/BbLvzhyz8W1KOhNlQsy6ayXNzUxKCQQIM90wNB9dpRyns0SY8Nr547rMp2/U
aM1WK/V4B2RQbMmC9h/wNdCDjn3z3Y7MZDp2k4iPMMEYphIYC3KH2boH9bp3o9C2d41Z15w5ReRO
KvBa9nmxhAmnq5pq4tWu8+GTXoWzmdV8JOgNarHHcyNv5DQ06eUUl/chspN7+GXTC30XlY7zbKhH
pUj6C4CGJDJkKhc5coiGLANavpwTgZzNCTkkqplfAfUtjumg3YejUrYMJGS1A5ye3IwF2mI71/sr
kdXOhawi7BW0RCAORpqSWbtOIcMeZXKCMdUh6C0hCGMcDkypNnEuemfFgUvfQOmyYZRwNoJAK7Ld
1NlQCZiKByshO5UlXnQY9+FPC1LZcbc2WhZxfpyza5ilO8eoEgQdeXWsTfECYNLyLys9HcOLUksf
zai2zllhbBGUa8q+iTpgHFuq7ZjEud4ZcueNBncVeYE/zWTnjrATOmFnxITp/nwpc/AWdtvdG+Wo
X9c2DN7OSxPrjlCq2HPqTvOCNHfoKlgiWzlgGye3DE3mqTDl4mFNsm+wKyXZxvcCJnoyMgVP8jZ0
c5AR1iFvDAwUbgb0USWEmOgON+tLygozzqFOF7Q+nuewGlpGUkpwqiYrsx6JHcZhRW05aTekUXX+
OzpDYuWjmSmf6tAEk4r01A5ZgOIbCfPvjMAop5YMCMY+xdWstk78ain+pOzsvMfVbiDHUTAodR2A
vO6L7DSGnTwyjHQesqkEk0OZxJ2iTlqw16in+xX24PE6by35PkkcwFvh08rbWVNl5S5NNWD1wDF8
x8uNhLec04BOVTaiSiGdoMgwYiy5A+oArZm1j0NOm/iLdMLBge1mQRTD+wSkUFxZ0IEKk6qZuW37
BWBS3YKZ6SqwRivwIOuaV2NvjhsDR7in4iOJV7XBd7w2IR7fpYMtLmpgBTVUuLpS1zMSp20sdfOI
aJ1hekQOARkGvmskqUSt2enWttNEuAVVb2+LsE6uc5FCf0HAs6o1o7gcQyO88MvS2hRDKzmNLWLt
1YKdqNwO08eqjU1xsK16ayg5YQl2S+q0FpiRVweEk25weKm3VlrGnimaWVvrtEZWppLnJyvsirPd
W+YJpVT/bEDZnmixOBcTencYIbXmJqMMtm3dzstopkvVVdbM01s1Va/sUUyB0MZvBstHR9NHxEcL
LHO3BEr4cApi+96QQXMjpeKzOeTpHuNAcwU7GzE/MLxDn6v+GzYy43ryNbex8NezdPo75KbqU2Jp
kdtkjv3caxVEwtYX5S42qvECdis1kCE4IlYjqOdhir+FFNYHoyr6kwzGDedBtAh0YeJ1S9QotBVA
KB4Y+PmauJzYC/GUNGle3pPv1RJC2SMDqan7DFy01SrWhgEYImXeQG75FVgkZK/1KOyLSGeJB2hl
uCWRfquB97+lOWOsxBJnERDfeF1OwbDuAe54YPCDLUWsvUB1e3KpBxmyNM7ySdermr3QcMqX3hbt
kehz7aPvRLEx4LR5ieZrO7Op9MeFruoJpwjcUmuCDXDS0qvzNj0l6lA9dDyHx65u62sDRukl2sx8
jc4jvkQzGW3JjSeFrQAiaojU3KVz/w1dV3QJ4zZ89ItOPfm+RgZk3JicBLI5XXU20/ci09VTw9m/
xR9i2NcGINMtWaD1i83pt1qMdDSb25u6McaMGtQ295nTODeJGc4XGlH2r0MTVKsSyA9mq0Ldh2rw
6Ne5udZypv5pbiHOU6YFA5HU9krVlKcx91VPguY84nZWL3SloX/O7l+5o6IjwIBLEK9Grb1XRNdi
zmqCpllJwAyOwuCr6UeTZHkmFusZKzaNkUC0a8oKZPIrFSEL+jOeext2Ag913bcuLFHjRSxar1Ei
kKEOi1kJ6ppgZp4qcwqtW72O7YAtD2lzEN415lRG/5zvfycj/sX5nm99SZP773rlc1i8f/wf1Lkv
OaL8f9MWv//i9yM+bmdUzAu0Dq0wcyiVA/sfbmftN5u8M1oQCInt5fz/fXol8ToLjaqAoz74QbqE
/zrkS14OFT8ZMPQQ/1bat/4l/f/pgG/DawRhwN/A30Uj7+cDflUHXZ05TrFTLMLyYurXWycRLVs+
OyO3vfE0oB85pkoZrRBiPaWBoezVwTqJokshrbJ2uCXinRunz/LrtFMfDF8FtcyZON4Ukl7y3IGN
qjUEYpIp/wa28gCfwzqVaY8EbMQPMA71i6NnR3NIjwQewLwjFratDQfBSWZgCO5wedbRJ82M6JTx
Pa5RH6AJzYsKy55Nm8QQxA6p80XhqNem1uAgrIcXgNmLHgAqh5ySVd1Gn00ak0OrE6thFfbJ0sft
EFklmGiS7ZL8OGj92R8N4NBRt5Ei4ew5X8t4ulADfgqay2oMo5epbEnhrOY3gz5B2mtvhWU+VVOD
B9lP1zVzg0e/kruots3VoDaOB6QKabdin7RWf2JtfbFUFJEAx8+0vWmOaNdtxgBCJulnXOZAs4M2
3ugpwCM9Q9qLkhsVytDfBfpwtvPRRBTI3lOnztvgszWw4OyCYLrgFF7s55QGAC4KvhjkEtKIDiLs
8GIn451JwuRQyqdQxx46pi/wZF4wSbKt6hw+TNl4kg80SOze7XQtU67VpLebyimrlcJEaJbo7cj9
ZdkRHE5EwRclwprSZaHG4qUPvShx2nXHkPKiJWgTu9XyXYbZCzo60O8L8aEdUIws71VKfkCp5uuh
Ua9bMWwJULhAyZitlV69KC0UJ30SfuqAIJAaRMckGS84RBk7u3BMpGfLAEdOD7Pf+oyHTCjujo40
o+GNkDbEbujI+bI24kMxzQ+1pMIKjfEOi7Q7Tjl8t7BuXXJOXvIehWsqxje7mC8A3UVraDDRKams
p4gBGSbAKzDZWAWR7k+i3c1GV++qsb+bKwNGetlyo+q7IOMaKaqNCLLt21XXzRdmMYUeShIoYIxg
EDByJ7AVAZ8XWJjLRn0ALPDm6MC1M/r6qzZID1B87qq6uyNh9TNT42mtmmTyddl4p/sMHJOoRTkr
CsebAaatNS2CELB871punhxHPqGcIBtWGqcSBtGmXX6Pz7kKRzaXQTefIquedsSrzSuYo6dSKP+X
vTNrklu5tvNfcfjZUGAG0mH7Aai5qqvnJtkviGaTxDwPmcCv9wceXV2S51zR8rMUIcaRDrurCgVk
5t57rW81r1mEItUjoGHTadGEIonbrlBxhKuU8Agse9Oh9ebp1NbOdKTp5h/VpGm3eTIX2xUwfltp
zbzTk2I6wQ7rAWgX1vtg9K/z1LkXw88bvJmqTlt702G/zjYCA/LGyxf5FnkMXYK4YcPnyNlWDBOj
l/IPS6iNUzcgLiMkUx7Jev5KQUyvXBVblaCzRZm0aYa527a2SsASEiuHWFd18clfPad4vK8FJtRq
daNKzX6pV39qT7N/O8GvUtXcvVcV45NKy5JtwcjP91DFNgugpDItgbTO9SqaxZQU445GM2KSM1I3
Qd+WJCrRL3CVaewsr+Z7m3kERije8EoMnc6p7d8yth33yuSmm3Pv40p9GM1WHqOp+wZA7Wy7+W+w
kuwfP7axbR/CDB0fgg7JsKSVsv77H6ZJaebaYybz+mBP67B7bIeQQec1dVom2Yb7m7Y5O8+fXg1I
jQ5Shv6T7/7irhS2HCt39qpDzKO+AZV0QpeU0PFlQf9hM/2LCffaXvp5dxIkK3MWxDdkCpggP38u
6XnKyiJ80uaQv4mI1XBdjjnyzqHVB3195J/03T9/zV8dPVxLSMZs4BBQ8b95v1zL2KoEgAsaMfPg
JFtcAE+14sGmsj9IbUVz83khy585U/4uhvTXJNv1e8Ty6HL8Q9JtwIH9+fM2eSyXDF/dgeGNtcmY
NFFskF7CcnHO6iw/AFx8l9iHdrmcsLbAM9x0FONBt2r93IjbdTljLmbXRYMgBBEM2dihZZNn6bJ8
+66JSxzJOxY8MF/drnSmB7KkX3Qnwe+t7OvoF1qo6lrsHaduPsUOdgN7pZD/84v8F7eQRevSJO7Q
0B3z+3j0hxvWLFLB4NeuDonZ7+xav9PFclcuTL1+8zrrGPLXO8imecnRiv4qtpyfr6iQhq/4l9yr
AjlKr3CVGCkNgIJFuKK8wk6e3wyxUd4X03yH47+8T2L2UHuJv7UT6/J6VCG+iBrVVGgh+gjU2fhE
jt7V6qZ94rPcO01ahjEql32rTPUxdsx5z7gL3Xk6p+dR7/oHoPMvqluNEGZqnwjMhlfmDvhgqvQb
B3w3qHIYAJ3y673Ssm9Rvbz48bhbhhWk0liHZHYOSVJBwcBDgZpbnXOPSCtzXO5oKqyADn638CEp
OvkcengwfnMh/2KFYWYKrBoZN9PePzmqPa1u4TFWh0Ua348TipUNlbMLEtI6/PMvjRP2n74zDHU2
3xaycIDEP39nnTmnXmHP1cHJpwe7T08o2H+zYH5/kn65L1ZYsG2vfwrz14DYNGkJicSadqjFBD0h
VSZRC8v7utKnizXTRIhOuWkf8MtfZSSSLVnhJ01FH6CzfvbdqWK2OnUQsDLYkOhrgoSIpqCZyxsD
iMniEmxPfE1+KCAdBxkS+mCka3ph4rZFpfnsY/wI4EnERxvbUojXVgaGYVEKirbZYYxAhiBacz8q
moq6mX5zCBMC0J/fTEzJcyeeGWchRJoNjGoO2TPVKq6c9OGhrsxka1vL+TffyV88sXwXIMTw965i
I/PnL4WgtYEeaVkdDFrH8A3LNEwHlPumlvOZydIIUo5bm2L2r6VDhG7UM+tdjPJ2yLiXo7zaam41
7mS0yGBwCbIfE/2jzBprg/Jv1X+714gElhBp0DURJtbdjpWoqTETedn8opvyncgH0KXpo7I4HQrs
KGEHXyVPdKxfXKYG89zeKuReNPIhdly8eR33p42iIOjdiS6fZmebMirEnuyzF9F00x8cvXf1P+Ov
9V9sV3/xkLBnrP9BVEP19ss1osPiFYOc6OH71YYjDoxmyduxwQBHTfybbwRT/J+fE59dmGUNJQPj
nl92x9a2ZosmcHXoTEiwWCzrjR9lJ+S6B0EXGIMCtyQZRURJmixTWcYJMC5u3JwD4FhHLuEgosEw
NLVb4S4lvj40S9Xsf+5z44LH6rYQZQ9dl9M+VhkLGlL/DsjoQRXzmXEimzG3WWzlb5FcT6mgSJh6
3CB/2GQKyA3H1e00ZP6OBN/r9/JysRVqL4Reoejyk6vhEcsaOe1AcJAksQzJUZGp8r0IiipVQxbK
61M1yqd0oJD083gMmShLvEHyqRtitAS2YJAyPcE/umu19GRZnNYMD4VXlTOJ4h+0kv8H9yw3ZDNO
O8MG/rE+Rr1yrhhbn9x4LSAYpfI8NVpYtJyW9Ci7US0gba/hb3ea85EMIR4xGHoX4aj3bhg2cuQC
Z0V6Q55sGRIwxZZR2B+zZHqQdBlDqybjCaKdNmWnpcRQiSae8mcoThTF+5IeU0AGIDcmT4cr4T4a
zisgzeqUG8516qeNZXYzUg65VwSg7fFU1CjYnGsx2B/NLv3dfvzdp/zLeshZBxUEtmHuqF9j3gtI
mi1KmfLQe/N71U8Pvc6+t5JCsTdkm/X89b3UrgdBYorgpPf9ma+SYcckRRJMxI+1pUW4V0XvPxcQ
jDrLg3Edt6EJn3Yr1DgfihXtQgAR5qrYTrctsUzvrVaIm6ZjqrbE7IvDkohLxXsPF8+6mhprTDbM
L5PFcUvvLAhOegpANh7WiRAn65jCkP0wwdiDMYJjtpeNTwN876Azh4cOsnEocOdijXiwnRFteoFc
Pe1ya9PK5Vwm8imLGOuTw72suMN3t8cj1jXDg0d1cMhT9zqxiVBkjk9YV+/W0/zg/cf++u8J+m86
bKRwG5zZ/usO2/HLW/ITgPPvP/Ef0vAVFWJzx6IAhz2JEPwfrTWQIgjAGaLDev+5tQaZE5UwJYXL
PNBGo/Jjaw2Wp3ARhq+KIPTk/8r8nPyTn5doICYAMnhbDOURHwFp/nnXpDnegiaL3CtxO9oxZlVr
zxXRbYSCQqMmU49RXZlbGJF14RaPS9o44rNhel8TWjOPjMaYthq19URgg/rAkS89IxlQLJamD425
qVyfwdrSi3qj4QccHkg9o5+dxFK2z3rVMh9m8rLSMHLBqBV3Z5ZdPTMR2GkR2e1IVqyOZTQjH8rG
NiwZYG2qsrA3BoqpHfRulOWZGO/zBtpwkOkyuhRW01yYAg57JhHtyaTT9gX09qtdDrj+RK9/Kpj3
QRFJm9euzNcmVOmSpdi/0aZG3EKCLaW2Z3bJeZkTddCb2t7xRWnXCgE36YzetEvQFXRR2P0B//Ca
0SinndPzCAYm2LRbLUnMD2SYXGyM0xsjVWD20kR/mPvVLTu2zNgG/UPhpOJZOWpG5I4koTHFB6V8
zl/6HEbWVN6jGG8P9tiZ164s0UpjVA/1DIZpOdXy6LhJeiO04k0MLfZbgty3DmGd57ak6VbU2sQ2
6UXHOXKsXV4ZxdcSVv12yXzj6yr9bBHvdPVBmOnXcTS7LV0k9dExfAmGMM1ivEQ+qPuy8F9Nc8y3
Dj0Yrk39gf7Dh1bjpau2IWohkdOnaACxhVS13tp5SoRG45Xw7WSF5RRqlmNAUhLlo7co2w2Il2uO
6x353E69uyOmj1kPdIL8gMu9RcbmeQPvfvI2lYY3a68j1mYqSwLjGLi5ET/YuZHfzXO/3EYy0cNk
sdtLYpkA62GvObyKVYNP8Oy9nRUITkvNSh8hoxUXp2zmS4Kx7obzNm2oJJJ3smu7XdX36n3w7aIK
mK/TIMy15psgwxvQlrSNfell8oJ9Lz0op+ovQ+SDe1CujL8kpGKGBQEJh8QA2xDMY+OdDTTidZAO
ng68fNYDtxOMg9BJMAxvXebmTOnHF0vNzHUJEDMJ3s1bfEQMFjdmnEw72NyE9WolKoe6NMV5Kkus
3kPDSSrE7dfthITb3PKmvNZtTkwQ++cYz1QZTPC8vtVwHba+XwgQWrlLj1H74iIZQIeWZDDOopiM
xU5DHqMWTgYWDO6dl+niA7CCnDa2d24igBhkJiSY1x398wSibGfi637P22hBZllOTGcnqkkkXw5D
1UF+FLVt4beIUKt4frQbYb/FYZXL+VzT3hpCHwbJyXdz2XC+1ZLtTPr8HXyberu0uLZcV1WbQVmE
ajPHeihI4dz7hRxfCPGtiQmvkhmeI3IyT8TpWWtIg3QYBZaEF/GRyEnxCdUj6SXk1Ec3rJvmrbFM
Gda7aN6mTKueJ9UqmtStsUscHX0EWE067nZ0k/hVd+e67caI/O4JL4X7IKzx0FXWcitxk4W18k4O
VbGEOmKqYxqVGD+lW99lpaltDYmcKPAbf35kJt7clP2EpcIEhZ7qRotTBmP3KDt5ZJaWRMeK4uVR
cZIJBXZSSzX6DZ7ErV7V8j62224VfGRIJnymhiNfNwiIJCTyxmJRaMWGDrt+XFrjiyEd99rQkzwS
D2Mey350g9Toy5ARJ3IbvuR9x/x0E6XNEwChmUafaQ2PGHDnr+hFgKpq3nyYM8yWlOcIMpBKc6Sz
TLq2qZPvPeq6TRqxkOvmMpzTZFTPVaHbu7apYkSVk3ujEwYH9IOFSMSJ3NDp9z9ZtZ4c5kbSjVKF
AIQyzBpeesf9xCa4HGwhtK9G1jKnkIkVzjQFv9HfrSH7p/VD32IrauwyQCWov8VLGW9boyg2JmT4
vT/1Gtpj5K6fEOYOl64sHnqIGadEuFVodV1zJpt1uFsqHKJS+cudbqTitkcAsAqVo2Vrx263L20O
YbgX/Q05NNNm9BL7a7y6/qWn3kcoC2HOmlkEUS6TsCPn8pJoeOTrxpEfGgUZ0Taa5cH1pQBdUbuf
Rj/h2bDchgx3n3ThNFc3VTJqLFgx0axOar/mBbW470HPM6Kq2i96bbzJMrZhcCzPWEuj0JSzeXAo
AUqmRZHzmKaG2jT6AlhWFA+Lbhw5PaCs7SzD3eb6zBdcmY7YeOl0L2nJMdh2SvpoZR/MbpXcZUU/
V4HWxvJFj932JKzWO8WgdH1W0EgcWDcZ4gz6pScw5QEdwt0Yp/T9CwLQkcjkocO995Shg16T1kFS
uQh/hQGSc4mTI02ch3wW3Gqyq4EbWlEc2lXsH1LljrtV2rTtrbEMdT+6kFaY72u3H9GyZj7KJbJy
ZUNuLw9UshtLFMXxAPzWVEVLdHxUoljtWL5lJN+SVG/2zFrc8zL13jvzueJz1zfa1em7+94qncfF
B9w921AMBYWPlBZqtEFb9v7ojdvW8aZn1CjjyXHLt2zJhmOSecj/87TeT5iUD+NScGyGct+fUjy+
QH9i+4EcrfqO0UmOEm5yJmrSe3KBzU+kOMsLKaVYHcB+TB8YbWirCsC5lE2anWCH7ch/a1GwkqPm
2i9Kk3agIwPbpkiRAg+e4pPw42bPzL29bfyBJlXfWDu9jb5SN7IExkmyh32AHxdX+qGvi+WS2LY8
NySafZxETzJkTze7WQjhBeq+fHPa4ikpqwq4buY95nTpdoORDyHvjxTUzLpBVlNtm8R4jXospZAv
SVFvaoTjOFiUqy7IROznos2B5xA2vrU1+oVpB5A0VXn02o2zQlqTdq84WLE3i5FJIXX60ZPZuCvc
/lUarCtCL40dSHWyC3AUF2Pypo0OTd/ZQuvoZ8tJCCDneVyc1XD2agJnAsxgCEuKOg4TXydcVveK
54zmyyOHqvxctT5bvWMgKU5l7me3dT0Ye+HFzZXw5V3pWs3ex5BzQxlbbSrlaPsks0tGPGZ88dAy
bzszGw8xjmIoDjJz74AdqGNiFyA5/JGUgixD1WnLV/SiWUhkvdPspTSW2wZCUJg7nXGql67aOb5U
b6Mf+QVjFcLTo7x3nSAnPaIKXKZPaBwX9V4xNHp1mf3QIO7fylhEG97It3Is212Gh53UrkrrSMDS
/bDMcuCvS0dwDRFmZRYYNlPdRpmwenLAonKCKYevIP5CoLRJ8Oki2dJcJmSUxaB98uyWc284pHqx
k6SF7nRGD9tFRqRtsA7AwOC0iehQP0SWpn/zPd9h/FNMwchYcwOiPt4aa2wnRw8UaEV+73gL8ORe
n8ECRP2KhTKJ3OSrfiX6KD6gi4/oK45ND/21x+HUj30Iz6anMi3gkyDW8z62ib6CnEfPCdJFv/ca
NiRElXF2NeRgvKvGK24XpVgQJrOADJSbu6haisp49FWE6IZUbj+p39OxnCBjlRU9nSdPJXlunyLH
T/PzoHxRP8l54qqR/KfQuwSi4qRM+8w1FgusFHPJsCJHdOOINCdAg5i4jTZE2RBM0MC+Ni4yfSl4
h5wRnI/8TP1KVl/EwHRqjkAmVBcYk682eu+np3Hy25u24W/XvVt/snjyrHzudryidpMLzO0j+IB9
6jlNzXRQVThRdOOmTpV/BKW88ASDert6o/u0QIgOWohIX+yioTOP1Ko5R46QWygx3UO3so4zt+wg
DzXlvS6TZEOo+wygI5HjwS4Gf10N5g2nPnNT2xxhTNmvrg0at25XIDouHPOsVz0RyTpD8tQhzAZY
EEJFd2aA4Gm8np439bNKJ/sDPG2Y2H3aAC/pDc0MWh2JhM6VoyeExTcthvmTdKLbOPO5rHohEGRJ
EW+mLE6jcBjpns1NTFNsAHjeIdOEw+X4NDKjuMGHxi4MIA3uDenJ2E+CvqHBpMose4r9ghRMjp7U
TP10naslfiydpd8BoW9vopJ4B00MVF+OWSZXBr2yo/mnsPeMDekiWd8+RlGpD0Q98VdH5KVH7F3V
wxCLDt2a0b50SYevtPHbj1Udv0TYUy42GGzS2iqIy5a5+p4rAS1gZHzvibJ5nBLVV5soairvZlSJ
fV8l7Zu3dIB/mkWhZ9USnYwuqbPtp0tsoxAgGPg2L+biQ6aDOPIzGe0RqDO6ndEc7imFUFd3o/wy
aRheGqK6z30ZNxveUbXLOsACGybpC6SXwYH30hJyP7S4pjZR4sjPC6c+TvwaOOeuVvNd663xKpUo
0ocuJhReb9fx05SB1e59zdia3iKOUNbSY7Is2cVJpvRYWnDTCa2mgFUuN5OufS4QDjwj0oycwDVc
PhzAoHqrM4b5kLNUmNz5El1l5i232lxDoBmbaD+YU/FA1B7g3YX7CjPaEBitHp8Qc4Np4eSLkxFR
TpVFBhnvxoqFqtaDrOF0F8ficJ1WSBlYwWDZza1EfdCnWdl+rGmUlrdGnvUW1GeXYqwF168H0FUS
PxwTFxRKQEtk+aLB8ZF3hqDH5SZgmtJq0uYPQ6Ua9bRIDSgYMR8UvMPdqPfohrbj6JleQ7u1U/LM
Jel8f1fHbUKvszdqunT/o7SnPrFBTV1JA0RT7LVPRVGqlx/aP3/RZDfWkd0PrcrvaFbEfA7YEOz+
DCB/7qk0rZJZYRnyyjTO2WiCTp9hkk2qSkIHwazFrygs9lNmnqzc2Wl2hxPA2PpedNOMuE5rIhsm
bS+WbANzef/P39wvU5I/3tuKs7XdNeLx19FVaUwtMlFTXpumu3oNZ8XoANX1X38RaJOM42B96N6v
F8AhboWid5LX1GQgwn9drdhVXr37/jL/bkn+riWJjII+3X/dkjyj8xvf8/lHwR8avfWH/tPTgwMH
cZ7w4FiY3CV/l/v54m/IMwAKI9fgeGCs393fBX+WQNXHakZrEjq3uUb//INZ6v4Ns79YacS24X43
/Pyf//XTVKr/5X//t2os7+q0Gvr//d+NP81XuT+RITrftQa08H5pShLIknT+EsWnyYhQgtNC9e4l
geg7S1bEILZ4TCb9c6ZJdWxazsgBkBYBU2kaDp1XTnuLDWGvc0zSwx8u41882o75J/GFySWhQ0Br
Fv6lbv4yrlfo9p3cRKbrwdysb4XI9Vt/gXET0BxErm+swv3vEv4U2c0QWwIQxsQp7rvU368q474H
+ooDoPluB1hWZ8CcrCYBPPXGpzJJBrwDZIwsu2VyNX9TfLcXlOyzeA1sd9D8A5SrZWP/YUUw/jAm
1N9dCslqWIAnsZoXhFO0D/53TwOZGFYZaDlWB4igBtyfOduSRvzU/mGJENK37siUH59F3RQ4+VpY
97iCi5jeRdZ+LrGMgpGyAPJMNnt8CPQA+hthg8rYTZGZFCeq4SLf0ULCOJlBy7sH6wPPJpYEEEYv
ADe1fZcu3amNM2M/jlb/nupJdytKR23crD+zg5waKsUnr0oVqz50K68fB46lyXRSGgD71FvajgNc
5l7XweKlipOdBkYEvdNo1A+aLT7pVkY0R0pfYLPkRfIRx3TjBfroyBstrrV7Mp+Ewog6E8mWTuoS
e8ujPsbFbTePeFIWUXEukmicd36u2VSbHNFFkxCcQ5d+CUcLT9aDjmTsYaKqC8vIL++cafFoG1id
kd+Qp9Jbz1nc0SmFW3G7LO3WniMTjWIhn2ZdV/jMreqo3MbZs/NUu8Ybkjw0OncMe6YHq0HaOCgr
arZs7lpgLTp1MR3oo70MMsRl495z1dszrbRulwE9OcVMek+CqPJTYuhFvIkqvfgIiKB/qr06+9ZK
A9BSPmrNI5l1y9WqTHWxiKn5gmrT3dnR0G7BINAAYgIbFojitiaRgfRpk8neLa3kiNeQ7vyWc9tj
NetUOOCHCZZ+lYd6rPHsMdPZkT3OGjsVe7slF4QqHP2BpG21VIMFwaHsdsgLcD51mKI2BfQ88lBx
7DFDw3P30eGXrC0jLYh8MW45IBtvaDgTKibSmVdk400LQ3TjK9Ud7MaeAAUzLf7UmzNgl8hLcONN
btZtamnNuO0Gj2CLqTYhj3lO32OkaEuPMBzRFoSQYJ3dEMcTrwKHSHtyFKNEWMHFcBSqM86icWoH
JKNeHCeOg2t6YZFc4tytziqh82qhMyXAcCJtop/okc6mQ3yHH9nvJVUlh/BCdpxQmuoiCqoFDpNt
fsOMMsLdLuj2+Ay0AyRcrR3EhR1N+8nFQM0EE3ivV+mps/fy2j3mQ/csErl89qZFkd7R20cBQXSl
iwvihg3aZqyE8hMUNb8LQK3Qai7jpcJkwvBQhDEdi5kSpvNeq8gT48ZpO9rINRXkdLXKhjhOY0Hx
Tx/VoxKdEM5e5tobzEDM03SsY7cmW51FhNYSNfCtU9dux2g0Nm/7wpb3bgdpjtM16NpgrvriFsIJ
hbRJVFsgQdRpWMeMZsLbsbhXl+WAUSZn2WCMCjI1h6oF5mUN9VaBPLyBxNBeNEiBpLVbrX6LQrZ+
IohGKzbGmNrk3/LvXe5RqnuSW0/T4tAAMJPkLjVl/kw6aPXkA70B/ozbrGwkA4umZvF1+jx/z2Is
LEFqM3THANe5d306F9pHcMiLDDF1igeTFJB06+n05SjpOoRntl6Kr91itaeZUNNPtM+KcJoRYENo
Ba4CTHDRXI3iY6yTg25mJGAObWKfEwGH2ZNAlB2rXrIAdWNybzim+aGeyvTBm8m/PPRdH99xgGqA
l81Djk4Kd/xrjbsfEwgwQWffrdi3yB3ztwTFDVw6Q003Az0pSk6av0mApwjfaD4PCZykQcNxOfW8
HD3Q6Rvru3gQ+GJ3rUefxtUELxELHUccazMKdys7drmptq102i1rgzpmXh59nPLJ4A9uOtZ5HvIc
vGZApHqFm2WF+9LrMSvicFrvYsQOHnFvNhOAbb1Bk5G03Og4De14HmCKfP/a4EIk51LvNOKTLD7k
ZHjbPnHfM0snnNK3kfq1ynpJjaE5Zo3n3QnsRbxq+W62veBGdHLrFtviBWsOS45TXOLZj94Vukrh
wVCjPwui0yg1JDpMv5rGzq6zw3DPrrWGH1iUeQueg+9Upr680nTUGfWP5qZMZjMYO/4gHkB7RZna
3ne0hc+209oFPIqk+mQ7xK1MVtGfmXF6m66s1X49l3wuNHKpuUsdC8OAl7J0ZHjNtoQaJ5eeXjXZ
4b7VnS2/VX3gWIkH+LZfPHs7ztpsb4B7CGs3d5CJN2rBj+Bmw1BtW7fNP9uDF5NoJNaQ8xgUT0Tz
XAOzMBRopeE5eZJQIL8gBzVPJy2klO0+MSLNXzjC8XXRe7Oz6VaDG/Aw6+5jriJnn2UljTkLJjlp
vnA1bvoUZR+uaMO8RfVkHzli1a/oiYfdMGpk+g463xf92rnmYcmqV8tpS35nOn0xjSpf2a4Em3pJ
V974bW9cepYznqJ+XsIYk+cUcO4yG6QPlPuEXJn5myG8T71mwBCeDcsOIWs3pwxrsBfw1Gk2BamK
khBeJjhSVHzlA3O94Uo8/HxvuwZyqmIi58jtDXoSXWFq2KL7h1hINmuqsBtGRMlG1Txil9R0DWeD
t7pf2ev4yxgT2VSgKz45ymbvXWaq/ewjYZuoaTVx8uyeRj8SXwagZYZwfTaWwQ462S1Hci+8GjzX
6F4wki920KTFyNRMW7yWfKZsurTG4tDtYR3Jwq6iKRtyPOk+mBmhjvd45Ep7P7Lp3/PUIirTuQei
rUDecZqyjp3AZrDVHhiq2WqjZJTQYfFszl91YfmPSpGfTmIRc00kxe7Z73IW2kSs3c/aLbIbFLW5
Clnay2tW+eqlA9j2YFjSe21hfdJ1j+kb5gy03m0jwukLBqbat31HJ46MCXzEibGwZbS4Fvdp2Rh3
sJ6S8gRBRtzGo8cEtNLtNCz0WD82flboYbX6NuntQyFWf/g53T/cnf8u6/6fKIQrLu2HeuRPrIab
t7T6+lNN98dP/L2mc4lmhUpou4CtXWImBWXVf5q4KFlWayWaE+MnF5f3Nxv9OqQn9IA+BEu0LnQn
v+fVWH9DHkK4pKeTUUTl5/0rUpNfGg+YaCEboGlZSXgQG1bX2o8OgBnsgcU0cAHvywK3deYbWvs/
XI2/qs5+7rvwEjjRYFWhcOQtU4r+/BIgiwoghES8AQQN8sUPaCGhKOeS/qOU/v94lfWD/qAM7yKh
sGDxKl712muvtfo6OL8rM3/zQX5pIHlpTQ73xEuMy72n38M7bJfP//xTIFxYf8sPbSq0/Bz1bFZg
kzsDgeYvl6vHMpfFE0x1fM7dOyYxXQIuA3LnSV7aifLigaQ/gu2KMTpZvT7uVG+prZspYz+rSe7T
putezGSxDPqjPabewbs3HcZmG86ETMsAWu/qiAQyAtJRNsJze2RrGJNgjWp7mnMf+WnmZWe0r17o
181r6YNo9v1+W9TGdBghEXBiT/RAo77Z5JqX3KC1mIO8HesANEB9drsxOyZ64Z11ivBPUAsq4iGc
OSHaUXPPHPIpMHSt3yaaM52HuBxVkKuhwPOXj5dRlMszsCPCk5qEprbXvrtgaE5RCsTb19pp03tL
ubfN/mJjOXzGlmPfy2g09troFdsavdDRLleK/mjYOwbKbAuqMW58PS+3TNQU2ik1PVjewC8h4uTi
4Z3Y1ouPLXyae+MmikBf1hibw7gek/som+S7GMr5flosJi1upLzQI5twr6XLV1m50cekGTskwuA8
n13pOtZG4nXuOoXU3gEG8k1b/UYhqOXhBWEPCg7lDvb9RL3H7IQL7NgMKmbHxNM1lCgVZ8fltBwN
l8KNLBTS6wwvcirchLy/nB4CzKmxyLRrFttfh57NWs7D+CVb1LO9mF9FJZxPynSYAI9a+nHIFeOj
ueWSdElr7Ctpf12GuoNqANn2kLUUwFnR8CU40TK8jDq/rwRPEmbKy0+lcPqXVJu9kLmCdy7pTdw0
pYy2FiO5/chGfQ+YOSOq1Zo2oms6ZmC+vqfKw7fnEE0QCkY5W1+RIAXWlFQ/h1C3A30NXsBcMGW2
2bCXpZ9jfM+mR8B84yNOTv4yQwluDPKh74uYYw99fnJyLd+mKqzH7YR17dYXXE70OqSQlF1jbkzW
zusg0Z8cM9MtwZ3RyQ9UmxpROHaR8UCVGN/Pcao/ZhX0a7jDqXML7C6DmEA4FULf6HPkOdQoytSi
qylFHYU58qdxLQHQhkeRfQs0jRCceHZDxDr2aW669tJq8KaMcpmOLqDxu0iztD0nVuvOg7x+kbbD
9KNd7gmv6DmXOZN+GJPWNY9thwV7HFWhUD4n0edBEbWDFL0eAksbtT1+QP+bneX+Ny0m0brXennu
PEN8ToQOKGNsbSMAwKNvtX4QQVSL9XpEeMI3xqK+FG3PlcQ+Tg5x3OgHozdm0iOFeSni2H7SVb5s
o9kHjAkJ39jjeAGwQL380TejiQrVSe71stUPU4rdbmOPiqELAgcrKHF4vRt5P5xAb5fX0VLyrUNs
dlONsbilhrWeCjEgXaLO17aqJbRGmiSlYPYixLXp/Lss7aq3mRHLfTfP6k5lyXBVqE0uhvLmm74V
zjmHT703Wgdi5zy4jw3V1Qa483JopQYDz9Eh1QatsS5ehRnh1190GNWLHuXEALius0mJK6EVJvVv
duoOZZDAOnhsiQT+4ixufzAmFiEkXf2eWwOLJ4FNu2Zu+v1QQ+nY9E3ab9hVqBF0uz0X0qWUS+o2
eVrMkmM06gF+pxMlLjxojx6CVy0n3m38ZMLxOs1EGJxpE64+jShtw8ytmCQ5ZSaOPieGHUdpdwPx
G+4sSszdQMAN6cNrSy7JgcBVLpO80Ae6uuOUQLDp3HVHrcOCFCStP+84mWqYRcaI3hAzwXACWkaH
i+k30EH08FXRtZ9lOwwsY1N+D8bcZySPiHFgFXhlTrQgHPC8w0CV/NXTiZI2Y985k5pa7WVNShEZ
llnzRiyV8ZnODTC6QqTRtx5V9P9l7zyW5FayLftFaAPgDjUNHZFaMzmBJckkNODQ4uvfQtbrNjIy
LMNY4x5UmdUtXiIAOFycs/faz2M99DfUpLHwzX/czG3rgUoQDfUhABc7WU5/gyVtuKndETW/m0DC
ZAwTVzwCN5BGQLv745IRHXI48zXplhB7PNId00b/kSRN/YJetV51GMyqhQQntf5gdOaKTb1ZAwWU
+eC/xjIsnrsoy7YfJFJSPvx1NBk6ZV89W/alDgR1aPEMFO0bhfJm7zrQn6gO0JTGXKLvOGOSJz9W
3bXX6Dy+D+BkZXgRdgeO9oZGK3MxGsWwKzSPg6mrDFzpJllvyEi67EBHFeAcAgqitOScrwv0lR+s
kx+3o+ltPxiUsb41dTeRelvz6tRMgbSUCwmvnwmXk2q5bJSQOjxMcIKMqiVpe2ZDqsju+4U28Opd
ATWucIAttjgmf3mEYR6SNLYfMsRQF76B7Q4oVr2iJMc5F/muu2U3Wu2F0pLn3qP+l0OofZgJf2tr
JsO6nG23AeLeJXTcaVd71Iy02Blue5t2IXAib1l4+OFDH+m6qEb5RrZJus4VA5yDJq5uRvQSw0+z
JqghfydZoN2btV4/1gnRNAyk4NYOtQAXT+sRxZJB+8Wbi45F5VvCqu1vDRtSHM9IfFC+EKG0rFFl
wLvRhltAeoASNb1770g0fcoc5VM7JAJwNUcv/+c9Jc3g/x51fuwgRb/RpTKurSgl99ZPmGRQBhzQ
BbZrzRqi17yt3Tuv6IaNRtX5RbSjfOkqTb5gzxivWansTViG2mpEPQRuSoY7x/eLqynQqvsCLc/a
rPJsrSViuP546g2RQquidt0bM9E3ep4XLHx1fIFIysAiCcsvbylhFQzEzWAVNLbLMF/nHmKnbGzE
WpUZOqNKl3zEjjceWnNMb3x3pgBRAkmAeEPVnVyixrEeYTHgvHExudFwDWvBX2epEywNSb1rAYU0
uSG6Ntvb42B/83zKlg18QmvhRiyGnI55/VM5XSU1IRoG1RvqjyATlvqYhEyBhnEfatGPKhkh4obl
uDcRmd441TTR0bdalLO1wkPFKd5CJdYTOdICLHCMxLtMPeTYbeLENwIu2KYVZnKQbWZdxD1gUsPp
tbVfqYHAh5ql2wnpEDlloZEHP2VOsjIRahOoaITemrWp23sVRb+FL2t11TeoUJYgSYtH8F/5pmXC
YQ+UO7QjpNnA/yeBpmrJOQ7CdLoaSZw5lL7db4RpoEFBOKU91h/wc+py7Jgllt+0Y9rQg5ltSnOa
lKY6wp3idgg9KDrAajXy9FlvGU6ZmthWe5HxQw8kSGGS3lay74FwYvptF0NUkIMtifUOaz7MiBIi
0tt+uqsSxznYvRzXLtZudKVoWCihdNiIMs+mRtB0BTNdTorInW4PfPOaSIEaQAMbHiWqQFgIFPcv
20aLlz5/9DYW1HUWZFT5O1Kb5DbSxbSnQIPAl/7zfEc3Toj/ENVFeA17FgBqG2UP5gC6onDjfD2p
UNs2VoEEX1ij+X3Eo4WoLy8fRDdrAZJIuwj87ral5wUVAY1TH2vvbtk4+J3yb0CojUUKT+iS20hW
qV4wc1pBXW2glffrIgW95vsR0Cr2JRcIGaoWH5TurNkhhgc1IX5sQqLRVFQAprKznxhjftaTdTOY
pFiZQ5/N+7ZyT/2MCKYpeuyLcFpWrhbsmK1Q5MEmMnTEZFDkEFcn7jctFxUdBlFQbicLZ+X2QUBd
EiSD7jbaPrfgzqWO4n6p1Up2VSbSJVflV4OiiZ+HAVRpIubsKEU/WQiASCg0wu9BS/xdMhgpoYIt
4hZkqsWDIhkAtmigl3QazPAijG11m5OV9E0LiNVjVc+onqn2p+oc+8ExKqpFkOaSfduNE8JDLwGW
GrY78lzopSF4kLfSrabbGL3rg0IptO6y1kFfPlQ4qCfbXg8O3gW/Qm9IpmO86cqEI7meRgd6cyMg
0Aa0dzVlF2gvxI5GmuVVq74IBLFobjskyUWd/2B7b7wSCOBeGV7b6MvKRKjdlTHABMAr/a0/jcW+
GQn1I2iGCEMXNpmZIT0mNEYL50wc3iJBfNYPGcoSxlM4jTfSaOK7nODwDeS56tWu2F/RSQvN6xGX
1CstPeeA3iV/8UdnjmLJW/GszyukbYA90EM33A153l6EkSuvwqxuXug+WbuhKftDagXdBcrH5Gcj
YwjfocHLpRDi33aOyn5ltQNk0TbkG7r/gtIzncODgcH2smpClDMaB+zF2OWSs25NjveoNfJJ5E62
TnzLSBYRdd/rQhvfk85xv5mFk68RBLq4rtNpdoYQZtSR8cQeb2IpBO3dLlptIDBxrJjJ4jTexQqq
lSKXk9fLansYOVUQqSmmBRbxVVArIIhR9kisOYinBnsas/yCwo2LRGjkUGyol0rE+NvsFNWTLp2S
lg874y08kuyxSLLisplSc19VPlspyMCjH1DBTpTboo+qew12nzRt7Z18lpaqZmXtjdZ2n8mCyRec
O90tp5geO23kP6VCay5ZFNNbtorx22CI4ikuk/KbatXgbJVGpXcR+fgY6cJZKI+ShC2N1Jr8TiKM
yZc1arnvSWVTLm6rPj50Zvse9C4mZMo7l4Pn5heCne3PXOnA43ynXoGYvJ6Kjv5dLbR02yROuex5
VZewxXtolaVqrqXpBtcxm6FFLNO4xgRhwRUMbH9ZV7F5z/f/q8l1mhGsad4CuRBiKL9BolrU7W2C
JmElgzTEB18LFi7HgFuS+XfIdIsfAhSJJALpuxyHh6kFLbxxbKrKWt4b27icmNmVJpZ8aukDJnXa
+WFYVveWniLK9+0au0mr09HvkLYy4umMFHIbhrZzaSY2gj9kY84+zDzOprEZ/EBlUJOZqRc0EDTa
0cHgPHLUYT0JvOz7rG5bqcB7kQMCYV2hPeNvITttKJsHGclfDsmfpDQ2449g8jGUJHS3eG5jfOV5
U7/F5METK1x3Szse7aPm8VCE77w4XSgfow6LSdxGfLB4Hhd9zp5qDG1vY2nWFgCcecsZ5JkJObkZ
1GQfytKu4eY09lqluf9WeMm0TKve3ZFAH1/PNBfK8DgSFiayth0KipJYtT6/z+khs8PV7rIsa/aN
O2Z3fqTZtw46MzQBtnmNJ0H8NgIkzkVM8lzVRgjQkNff5NYQXmKKxYGmYg9Hwjj5Wvsa40jww6Te
Zky36w5ny2pqBv3O91uQbb1qlwWGXTisIn1omHEX7UyE87xO31Zp+xi0oAsGR7cPIihw2PfVd7JK
nF2MNHvZsxE8MJFqOzR23SVbOQcWURZcw2dL2P8W+e+2IRIIQ6n6IcqYXBTIk8AtUaAlPwo9jvUL
A6f3hdv78YpqSc9gq83H1tSGcYlIzPKuCWBBXFnkJUJPQV6ZtSnzYeJoFlbeNUyY9DHPvHyRWaO3
DaMajh0lrEcwhO9AR1saDGxVqlKQmDv1P8m3yw5WamaYSCwOSWUHohXh3T6LPIPWtbEjYDc+8P1b
35zMfgb8SnqCXwQ7doXpinLHz5rgiRVKj9l1xvpKPPCuHew3hyMI/NhLq9Lv2EPNMa6UibTWNX5K
L+0vZGGJtV3CgUaiUt0E8Pc6T/N/h7awbi1dM+/qwftdDlJ7Dvj0noDgV+HKqgvsX141+CAvDLB2
ODm24ERaBAkY5hAvdwsCvbMzWrXPVVDzQ6IGOADK+ieaik37GbWdW+16Sf2u0yjGRapgTJZbzuPZ
v8nvqLnOV8N9T64CJSl5VHN1cPuxT3Kq3VgEFo1T/ivKYO+lgUpXX1d4PxXcZ+WpKWbOMgEOTH1/
16n12kZYPhjcWOgGjwMAIyLKOuMKnPA5Cs6RifTjrvB8moRgeh5XPKpXoyomzlBwqbzK28skbWZ1
MnQon8G7KIMh2xbosP+1SM79EZBoCOpw6LSOL2pFvmFqRVTvxoSniNaWVbqiZMeZVJ5hi3wSfc2X
wuLpYBvUbfy4fz/KhMl/UkqrdtkIiH2R+mhStZJAvcSkoplS/rhVo0EFMZ3CqzYdhjPXn0fF35V6
ri+g1HtYgenRHI2aMZAq1JOg3rkZCT9suihklP3T1+PlSLX68RIFcVPuHD+h0xb4+yYHg+Wi8cxq
1zSUbp0+ZBcROMK/Tk192k2jiX+u9YZ1UbFJ/vrSp8aPMG3LnJORPGPugv3ZUvEsORiBKaq5SDKu
lbCgWsdzIdjRdNDVImAHNobEkH592VOfvpAo+ebmFJ1hWl9/XlbUHnHVEZd1yhi2WdY92ZDnd4HN
qPVgevwXA1Ywx+gSkrprfCRE/dE4CqoSPKc7crm6sR5Ls9xy+EeD4Tv6mVnGmB/Y8YBBjGlKTuBM
NMdYKg/c+H/epT21/c/6Y2yOfvtraBibWp0aV5SU9a3tTvpb6M/FJFya/8Wghe+OzFgKmGKfPhpH
NFMf6NVOOIG8s5DJXMGnPstPOnGnvMK5faXT+Pxocv3xUCXJDa3MmHo+ZoEuns1o3jjgrInVmfd3
6iuU5DS68EwELcajxl9CmiHyxp4JFWv6yuyL76Rzff96SJ67xtFMGlmNCTqYMWIAsp0wLEo3+w8q
9S+17V/q2lODg/GHLpChaH1ilnle7PaVSfS4Yu96FbS6eTCLnEZZ10ffQo0ZhjRl/SaoaLMgbdD3
ro8c5ev7/PzpQR2AYw7JHLIoA/XvT09aqhVaQUpVYFSETiM4XPZGUl6mWgzUWXn56uvrfX6uXA86
FIp3yySu4GhyKzlWuaMS5S4j4/5C2uMdmkHnzFbi84pL2sKsmaa0awJnO7qIF5AlWSVpuYsaQDC1
wmpaqA5PGr2Mr2/nxJW4CRwG6F8sAd3j78eHGTCaxtEtdkxtsI60+kKMzqOq4uevr3PiNQF5Q43N
u2Lm+qBH/PF14UhNhFc5xW6K9HWVvmlw5uIkXxIIcIZ39VlY7aLi/uNSR2ssNSrbzxDcQNr3KNzn
MlhkvQOOciA0dl12+fQ0WuzHULT71aqUVPf1qvRfyTzUQLKYzTqm+7s1a8posOkogGdySg6WGyvE
yQNsiz6crvyUcyC2aQG1lG4R56oGuGYTNwenI8OnL1oq2GNrw0ml4rjogd2fudGZ93E0N7OC09dD
Rm8ZAkLh3+8OMp8mvLzlmdZh8+JluX6N9+weL0z0lk2tc2hTTDpVSkDWkAQbJxmpmQwQKmxwtxad
WaNUCWC1pww78bKx8YcXGfk4LiRFCkugyMp1nfTUGyPhLPwqJnKY8BcET53pHLRYg00jCwlHZ+pX
TeOaS64Tw73XnMtEomWIsdMS3YqoygO+PTnBsJLcocfTMlGGYXPUfzhotc4sWifGmumhQ0DBYrls
+edNwh9jzYfyxO5j5LnEWn3ZGZ7Y89YHUskrVK+DL/rd14P784YHP7sDKQyzA5rf4w1PWZBggxkZ
BIbbIIaNCpLw0ExdYjBttr6LyTyk9PqIqPkcGevE58tuTp9NFGhWPp05IC11Wtja+Y4y1/its3sD
mLgyHoERxu//fJMIPJiNqHXwn+OtI31Rzptjm++AwdEVwVABAkS1RHDHebW3ySJ0lzUN9nHRmxTt
v774iftkXyWwG1mzo+TYx4Hrt6XslEOLxEe+Lfv8MRgCpB7xWJ1ZTz5fiQQYvicHhREUuGPHETWg
OiDbKd2ZrvsyAtBdmeQo8hUJ8c/DlO0GgimEUZw+9GO2qJqhA0HXpugK2n6F82OHSPKm7y17Q+Hp
178+QKkLbsycbTXIOY5WFFjrKpdpyW1ZmdhpaswLeoj0dOpUJPWZZ/j5A+RibG3YGlg0tI+XrxJt
SGi3GXemycdQaC/l5P6KB/EY9PaZPcj8Lf+9P+VSHEttbo053zq6r0yEEa5ohBhCpWtBrdQryGB0
0o7447w7UKY8txs9fUWPrSiESD664+VFKsct5iuWRndIiAooRuNRzHAIPIfky7bm5b+/Ojbe4mPX
wRXnp/3HdGbVnDsaUmZ2Wtse8GDvpExuIls/c5nPGxupY+p1pCClgoc5//9/XIYsechu/NW7TjM1
UB/oedXAivj1zXyeKrmKobPZcE0dVtTRmjVo5pDHsZHsKkFFi0rPMo3b305u38VlQ0Od9E0xFmf4
gebnlZKrMnFAfcPfbh9/aqQoNB7HvoSQGDTQPbFGrHUqIRoWlDbOEprY9TiHF2oFkUFLHDOKtpfu
bJuhDPYpfeRNz7ZoGq3y3muTZBUoxeZg3hbgp7YukMXZT57Z2zvS1qwzv/7ki3G9+fBjzAD9oxeD
JCFM6WykO6rTxLiP5MVqA3XOr1/MqXkPm9xcUsKx92nLmcmSZSQo0h1RLgiHi26nJ8aj6zTndi0n
PlioY+xtmYdszrB/DzMCDsnqAIYHEkARqaH5kBBtfdh8fTenZiCbLYBrgomm2PHpmenmELRagnio
xmrmsEwNFuF5dZ3+6GLEyF9f7tTD45ZmiyreSOLK/r4pt4lszA58omPi/5qfXRXZd1nlv3x9mVMf
z+wXJBuc+g0R3H9fZqiTHDM8H08akQCSjAYtNt8id4eEkiqw3J89YTLQvOz6zFJ1as6bsxnYV1Mp
+3TooXSqh0J2CfR986bJtbcpJpYzflbx9MB0feZqpwY8xx7SIwhrcD8VyVLu0bHJZtmpAOhLRqTc
XW/G2urrh/lBCj9eOniIIH7lTE0+PvB7rTm0FiV3Qqx6/TkK9WKjoTgmn0x0Kb05p3+KDbdYtkXT
3ZRjnlxbqSO2oYumcxoV4chBDJKtBPhCuBB6jLaNz51ujZNP3uGEzZcp8NcevfIKlobVZxmrzSBp
EzTlm9HMJBDh1vvIcV/ageoE2Ww0MXLyJpO+I+3RK76HKDomWzUH1QPJoYpEJhSZ5rjFuI+vH+SJ
b42eNltQxxEUF48XxBTCU0yudbHr8+mXmoxmoyvElH6KfmV8+/paJx6H8aExJtyMAvHxNsY0sD5K
t2Fr7xu/dAoOZGbpb8SB5jvHg8ZJqbw5s8M48dEZJA/a7GhYsT5tsbsqHaHtF9xebH0Lo0Bbmqh2
6GNU00KYY/lUVn25Qo3R7f79XiHhenNFig3i8UwpNQ+5oVsXO85q16UNxwJQxx3V+GARJsHz6BKM
9vUVT71JtmyUAfAme0xlf88vfCt9U0uCUzUdlCkWNVQJuWju+tLLdpnNQfrr652YNrlB9lCChY3N
4vx7/thygIaVYQT4azd05GOnsupXBFCXK4Ei9r+5FPG3wiVhhjr/0YKgHBk1Wc4RzfCK/BYvIuwM
p7EvotYwzkxfp8ao4IOafQhzpf9oS9ohictBCc5k+/axDYt3y4IOUfP+oqC8c9u8+ffVhwlCN0HM
m3Rqjj9AY6DXRoAYwPI5aVh3+vsKOJGiDnDmQicmZkrquiWI0ZHYOOb3+cf7UmCeEVJwBITm9xIM
5HNP5eOZISH4O45m5b+ucTQmgHQksZxJzwj6DeJpIrCEVm3dmy3Mfz/tgTMGOmCPvlKr2o6Dp6Kv
sH9Z9GpbnE0U/1qNLK6ITq8cUMAJw1j37pjuItFUJLvI8M70AuxOI2HQvtLzLcFptKUTd1wig/X3
oUVI/aQPw61lVGh1MXsZ95NH2rOeG3WyKbK6giVZ+h4HqCG4wc/E7rCICLjCLntDAkm4Nap6JDIb
iWYnwuyqg4e1cxPvMSqSeskTTjYZtaJqESIU3CFOzBZFP6m134YWYuGkv4S/RPB2BB7r68d7amyy
ipMyQeeQPsXR2LTLumxGm7GJTPitHJo3WG43kiw6kRVz1GnxX3x27LnZ7FG+pyF0dD0rHPOSEKJ8
h6N1rjld92ay75v8zOb1c1tNUiulscXehDKdd3QZOSQhrBYv3yEiv1Nkb6MZdH+WyRNN6CsEKcvW
Mr8HVX7myCROX5cqLU+Uw/XxhsxTWYlD2KImQvbOt3DQcQlVUrvD6KKnazQznHFKK/PXDcHbqxRm
A83tnIm8hH5mofK34l7bC53MeqOR+dJHGMqAU1v6nXSwvfiHRejmoh+QAibOFKwgG9nUXpxpFRj+
g5nIeulOVrlImljC3J5UsI75PasmVe94Pkic+vB4Dn25wdHFP88maxnWTbx2NMd8JuH03Ks4Nafb
gjHm0YbjhcyP7I85ItJrK8sTwPB68zbSxF6QBL5NjKY7M7JOzUV/XOd4Y9SpjqBqcjt3rjUbCqk3
LCFerL/+XE4tiDZ5m/QV6LeRQvz3zeilqciCqIhnaAtS6qx8wWH8pUgwpgPTOmM6O3kx6pWcWTzc
bceHCLtiMspTvhUttGFsFNO2k4rwLNRHoonOPL5TEwFIaCoYs2Xv0+Y3HUdhx6iodlVc3ZlEPC5h
/b0UafXeRGgWQvvMkzROjYu5580BFgmBc9ynmWqV8nzZp8VDGuLyMo2DO1X93qQWvyINM4TGQJbP
oDxxH+k+8M8AU0MA+OXKDdxkAxd2fHKwBGHP8AM5nXkeJ38eEyJlJOq33vHE2A9+rSUh25y+VO/C
C55Ds3tIBTqSr0fUyes4LidFjr+zZe7vEVVDngoVerwdJ1FFNad5y0etXxVtdWYhPbVtpTiFaIMU
E8ALR9+h6D0cHGgvdw2ekbBG4trnd1Vh4Zc2btKifMxS70yh4tQA/uOSxxvWeJIpGj0924HT2UIz
ePdkirjdPlTFOS6UODV+OZHOWRAOHeHjzx/2lwSt5mRMM+b4vQnV7z4iLa9LoRpSvg2WmtIiWDl6
vo7K2WugGbMys0L053X1i6SoQnadW+9aE8cCrjZ8RmFTEZEKYNzN0xQmS+1uBqd3n12LWXNh54SB
ZFo9QISZS5uF+Vvv4faSr7eCvvs9htSHFEetMcG/R27XL7JRROs2G80Hheiaxd60zoymU0/Bm526
lDgYt8fd+RQUYJ3jT9hNatpPzUTkrC5fLGVdUDN9aSKiVr4evqde8ezMQijjUGw9fuwKrPlYshna
RaWnoYtrK7WZOP2uROBDaa9nTfrXV/zQThxtCFHMwLU3+Vw4Zh6dgANtBK7qptnOziZvCc3QfpCh
AaVRjNZFWKTpszIJNYglyskPu4AbNulz1k7NukHSt9X6HuX61z/qxHNnszFboMnT4ThxdFDy7NHN
GlOku8Qjrz2sRkKEQ7aNY1zUL3FlTNCjwh9fX/NEBopElUDVZ561nU9n32CwJuV3fNH15CNlFSBM
EaSKTe1XNVRTWywYKSgnrXTtAQ4CilwnOC+ksfr6h4gTc9jsC0eOQWYnjTbz7zmMVNbAzpoow7cc
C1ojs68hEul0h7Y6ty54Ms6+iVEjY7GC95lSRCYGnD4qSNjuthe9vhlHX/8WSjbeZjPp39gW50AP
GVI4ppINoj6o3W34PiLGZsru1tKe0+uERrSelje70C6dNcnUzsoNLswiEQ8ECww3fLaY0EY+hJfQ
bb1Dqjuv+gzo/foBnLp/OmB40J25Q39cOKLcBhe5Edx/mgwPIbK0HRDc6IWw83Dz75dCeI3WADc6
y8bRBoSmU1kCu8l2XiHClSrd2c03qOTghWnw8vW1Pt7b8Zc2V38Fp1eWwePjf67ZKSmkEYeDzvLd
BXQmUnunCW49cNhulTupcWEUun/bDGD/TFML7syGTEUpUrVVuV7tP37Q/6fynaHyIctzmXH+H0rg
BL6hGj/F8P7nX/pfgoNjERXizI1hneMkxQEm8v9LcPAg7HGGp7dJR2lO1f0Dy0eHl5HtARiZq12c
zf+X4CCc/8NeguMVxVbpsBr+U1jI8SrizSXyWRtIQYZjwvGoznUM+VmYAD4IDGsis0jml/Rzx6cM
NhFGB+scBmH+TP4c2VzQEY7LisUv/1xRbmj4ABKzx90wsN3ViYNY2nZ/joh5fBrkKgjyZ+2qxdT4
aXFs6NR1pUXQxwiLFX7VUN4RNc/c6Ei11rWeqPGaEpcsY+2+BhP/9McYuP3P7fwpx7K84zbXvKnk
w0UK5Zq84+NjcNuOLtw8p9lBhkmHDWj8aZM6IVZohBKXAxG2hwGVfr3FB5EZpIgJH0Ksitgp1XRZ
HwokSRCDfRcvcx9GCkAUliR36pMNqHj+LO6vjKCHVJu6xaAwB+MkrkdrieR+/E1lIbkXsZusJuxI
u1DigfYdqPFU8MtvuInHrd9l+EdVYIxUPErmtgUF12mnl4PxiCZPXVc9TSdQBzgqBayI3q7Vm5tl
kY7Poxt/hzV31OVp95y2cNnqeMgvfQNkAc4811j2hZlfhr5O+Tsa1asR6PyL/RB5lzVxhWt25P69
1zlZs+pqpRd7HlVOnKFBBgsholKKrUlQVU0JrYZdgT3tcSxGsrEG0uYtnBmUZTxEZrjI8Nc4UXVX
pB0koW42acSN45K9hjJoEkNEISLrV8KPqkPSmuVdnTX+AUnOsLVJItiXyIzWZOB1z7Gedc9lPNkP
vB1zjSLGXIPkT5etPZQ/x6Lne3DY7UR9Pj4hXC1eod/xZkhP0Hf2jNdwevL7RJN7lzakwF1ZhuPv
Hn/ck17xr4x6Vb/YGDQu/SGQezx7xmObTuxSmj6/nNMvL7OMzczKi0vS3GWGe2dhg2dGgpyqda0I
eiZ+xVwXpZncKzvE7WIECPXNovopff5nkCAQXAZwEYKdNtBJzWVbQtbic3a1ZtzaUZvuC5eXOzqq
h/cTp+GqFgi8AUDV6V5hSqVyASffkWTcaYaf3AdI+Da2G5bXEgEULKSgeyeuQF/kGG2pnek6k4ZR
fI+Gsnum3TFdeWXHXyXCcauAKS6MgTv2ek1d+8n8sWuldaMFeoekk3uxZewtGi/Mlh12IsJOwrx7
N5Jo3I6RKW8CyZvwEY8tZK7GFbkvMlsBm+C5JoF6c1LPWkJZimOCRrQox1rl+/e27pc/aT5PV3kf
jk8mC+k2x34IorBMNhAzm196bBuPsOP6Fbmb08bQeLakBODobudHPQ/RFFL1+wgBcjPhcyI6Z+JN
SBsPiTQY/5Cb1GsaOP4hrZPXXqtJrYiq7CZwf+utp3eLSMtsAMl+Zu7D2voObKCc2ZXtc2AyNrFc
JdHWxBW5kpIcI9/p3hvpqGsVWwzKwewIIeZFYahuNiR7qxuVCXnjNb1108L4f8yjWr22lg30vJGM
VsKNN6SDFN8FTpKLGB7Dw+COrsKY7eLYzvviLXBxALM9HDUcGV6y+rg5N+QjqItaux9GlTerIYqn
K6q09YviGH4/wuknB50jxdJoDFzmaZwt7V6Pdk1hOviQ/SHa4pKuflJU0HlNWdI6OIvc8hu5Gd4l
xAAH34gpyuvGxthtvlB8NRL7tSvyvvkZVa18jXBkJcGuE1NOgnkzafkaoV3fXsGY9q1DH4hW3uPJ
xp0rh/HJAAqwLOw2JNnHGpANlpO9YRyShtNQlM8XBSEcm67Nr9vCMxc4A72D1JLbRq+1u0JP7zWr
vZaZyjZ4x6y7qaKWZDmDuK6s4MG3/OsMj9OKeMhgF5hTuM/M5KmmcbkGZtauWzn+IEiVZImu/ZWE
JvjnPPg5tjKE2E0/KDdadUkWQr9OrW5YUiBpfhn4TddBVJOWUPob1MYGbn3C6oyxgoviWAEihiC6
lhOWYc1T3bgkmOhgx+5BS1S5itISvrgiD2OP7gaVsjbIJX4qa5FFCTXJLE1/B2qCK08N0QGqIsel
J/P7MXeitZlp3kUMveOKEn2PY40PFsu3cRFByF+3xFfsJ8rqS9Po9L1OPNMuczAWq0a4a2J+zKUS
pH11+Yw40REqmlqmX5CB4u3awHgQme9tKK7Ul0buiXRt8ux/1qrv7aXFsRTlIrRRAoJTEr2x8job
2+i/5/CDLtua4ADik1o0nJ5BldSz8Qf7ZPaMfv1TFH27DayANY8F3N3gJO0WoYmwM87t8p72rIGl
Nak3qLZCCGoJcHTPHb67VofAUxDbng+ztShNkldcSoWztAd73HpRF/VLOtruyrNc1CWdFOwQBb0g
wrM2srWIG6HOaOqrkUkEGEKizHqh+K6uZFqri34idKYwdXOPZqJekb7EV1WvgwDNUU7BZTE2hnVQ
djU8Tb0AIDezC2hC7fp0JTqtOBiVPb0pspCotmXTo4oViRlG7e2GyfL2WeuPt1EiplXnt+UhAei5
tM0Ut5eddIu0hyNYE0p359SUmAt/Vh0EFU5oXbmbUuvosQARWvSw2lfSE/E3xw6wyetjDxN2xJXp
ddoGlGuBUJboYUNjLQcOtY8iMYgFyslVoAXeM5QdY5tGjHhyC8K92w0Q7npfXhVU/oiO6bX7jPyG
a6OcxgOcUiyucBXhnJR2lb3LoLzGfuBcegO696Xs+4owB3RjiHTC5ErVk7FXdFtKgMN2dZFOvnht
getJqK5kdSzMHjpjOAaJu4yNWH9XOAnTlUSXRJRDrHdEJZUetHqt2rZGar0SWhFFFIKi+FI2AVmh
Irb1K6OWHR04I4dp+YoXUMcxlRD6APcSFYo25MnGCa3uRxEbxbJJ+3lfoMo7LHfpCrE+qWfwOaIL
8LXodnEmxw7DLwv36OerS6+sC4nClsIhVFQrwqAMk3kZR4V1M5pEik1hrn6YytXqZaXGZH43OqGb
bJHiWLAOoasAV1QDkzV9i8lZNb/cyO8VvRKO0Bs9qVlwUP+OvzlHu/QPNf9e0XXgG0jYJji+rvxV
YLVsiEJSoMtQWTcT+Il7rVCK240EQTxgArEY0wlaZmzyQjDTg/oxQKNX6xCxBaZ/Vmdk0cBQPzZf
ZWQaj5jF618KgJe7Mi0yaxYG0bUYKOfwQLah9sMA2rDGel+WgC0Aiq5i8tL2FO7zyxTyw07qdb/K
ip7JuIrJcM0UifSr0KpZ3Enf1u5zkkieI1MEN0HGTiMntvc6mD5+hVd+E/BXo4VflvOkPGXjb6Jc
3UXkOWxPvLI0bpkG819C2ZyCtYBqR8028WAHTESLrOLnzMyJbWho7TNZQ7w7o9TcfKln1bgNMnu8
0LuY+2+7fhXMftCCzdYrOtNsWY/z9hf30KvTDCk4Em6Bwg7Cq2wYf2M0iAhF9Yt1Hkfewoh6iDaj
5RO1UCiRYhrzyjNqh09VpvkMYSCK4bxEX/6TDqwyvaQIAq0h8d4sDz4l3Hk77BA4F5cVRJ55ey9K
d9XxYr7XY4VpvCd9cdU21rkDzXH8wUeRfP4lwkHfDvVvPkf+0UtqC1FkCl3gTkbs/JdYkKwbx27M
ddBAkxklG8LQ48mSj0taaYDsmoQwQANN8Z38SQZmDnS3Ft14kfeq/Na2Ut5AhRqeenbcZyo1n+qU
84ObvVj0/FFnfXIRUr1JnO5/2DuT5bixa12/yok7hwIbG+3gToDsmWxFiRQnCJYkou97PP39dlbp
WI2tirpjRzgcLttkMpHIjbX+VpPdQUsoLBq70n6/1HzRdJESrDtw1/Eo4gYTI3c8YUG4DnhOnTLa
f1/TmrnZIYznb1qaL3jsj4svibJ4ptQfhUD9Z04pwjZseAl+v6KQjQzQLChP7NCc6b0Y9207xBuO
5nW7ADSp8kQmqLRmeXVi9TVF8fVAO0ZzwlJBhGBoVV9ILnXuXTvC7NwTxBZqbdX4TW/9nToLLPWX
nR2dmat0r6QcKfL4xw/fGjQkvQsmqRnzd0A8bp1um8JbdtVCmUidoMz2Yum8jcYyHgjNinaaMF4x
aTyRzSMhmxmXNGuKNgPK/OuxNcxPY02wBp3n2ZWuF/LFQOs5YyWry/GKDAv3GNoi2xBVutJbxRe6
4Cg5RB5ha7qIMY3PBfNqXnhnBsh1R9HmcoV+Zdq0DfrtSp0wBuF1D2PU2u81y1neCjfSMZSWJqVZ
suOMxRHK3DtV+XEYOMDisGJmZ1lmL4ky/k+rqe6QljwqPO5qVp/Ltbkv0W1zpmCz35jkcz0TdU+U
Kwny702Z1Vu6leqbDInNOR0aZlAB5ECm0vgxWjW6ZzD35S+tHDL71OerQ9ZsOEVcpCSJeCR1/by1
IorFg6GWYU5+gyTYmbhEkL3O3PCGSuNjFRLY1jWSqBDHXvPoSGZwsglX9V+EDPThRu8ga4IwQfA5
ootzjSsYzo70AElhqTkx07d6nKqOnJh3HFFmRSy6xUaCxZW7bSb+SqNDMGCd1nE1soh0rtk96USP
BGRMWEFnaVUbFF6NZrdlcXNjs/5jSYds1yZ9sh9Gpis9m7gj156FIi7t4WOf5C9Oy/64zqL+5E65
TGgTo6Pkcu08FWVwWleFQVux9kCugzwKHhz3mRyTfYieswxIAs+PveVWr/OiVa/mIpgNjdwwfL62
2U72bnvHJuqel0YnvGVi6bfzsnsqC3YZgnflUZ85jXq125Wxlwdx0ZNxbK75PPpYAIedoDrzSBIT
W0vpSJ/ZybkvZDt81AX1PEZpVK/U1CV7DHjLVS3YnjcU//AE6CnWIiAYQKlp8pqi5oQoBgKAq9c+
LCFk3J7NKDRNDPWVtfId6fSBTMtZ8D/2+tp8phWJq1LQKEo2GfnSCb2K8OjNqakbUDlC9wkU9NQj
NKYKfWctjiphNZpnpNDuWUzALIQFeudI1O0pWRxa/SIuHJzjsi91ikcrtxw/QoWy3k9LsncVAgRT
Wd8UGfiQk7AmQ0quby7f0nWbuGv9KbOLu3F26j/6oWfd1q3oVpQmcTZTDENt8ktLTQ3O6q+eTQ8Q
y0VA1gYVvN95kRPFieqrOqvzXc+yiZI7HlNWMxM52hYpcR5wdtthTEBG1PKazDoLfDybzb1etnwy
VcoocnkWU09Z4tCOjIXYbpdblaEXXEcSUQGwyrvLneVqjWwa8EbQtcttiEueQSIqSR+cB7rxzAjE
Q3ZLc39BfErJ7YMXLQ9sUqR8IrXyI8FRyYG+gyKg4ts9DyHZzxd4QIs0LgOybCcAcOTSKyBvTUjR
y2oAIRq+3qg2Wa5Xvm5lMC8Rw8ik4jvdCPRKr+fsoamRQPkMwFTH4+pByUpcWjOQMEW2FR9xNNFM
MJMq6MPbG4A4K19BRBVAcKEdA/9luhXUg1ZtCaMGzgC4m7YleZEBTnwiKDMi9Bh49BbgC1IVzgdE
kACv5nmVJkCZ1U/NZ6ICqJnS++VDSfSNHxptftQUuIKjjWONjT48XZAaHM267zJqtEG5Jvymgir2
XbNyxEnBy1/wm8tDcs7AbssqNo+arn3V9VWNy47Gx5cXDEtNh8Dqz1uT3r9dbQINlZUIH3SRl+e6
MrINFhX37PYdNVICDI2KOjA15LvlecJScjuabFpBpPcc7prRfcGzVr3MEcNOqzfeeXI4Z6sp5hLG
VtN+1skRJdYjoxClY33adjbjObUS3lndz02rjmGMS91V3uUgkl7iMPNmLT/OQ3S5SpDTPMYK9WYu
UU8BFrQX4XJLmOvQfRmasHqNRRjdOgNdLqJV9w/hRaQRgUPmNm8nVOjXZbx1PRBS0p6yh4JWjN1q
8pi0kYM9Xp4NogcCHtwovnU48sGdAFFHzTJvnUizeFRMnntuPMaQZsmMx6mljNCj6iqwKyZhk3U4
iO1UPNY2+WTJwAeJBT8/LrlensmZLc8W9ZvHQn0GMePhpw7RIwXza8VwPglOMzMaPy4TY3JNYdhZ
r3LjUStKDlvOsWfS6epPWGjCE/iFHVwgwbEHtHSJeDtFJdWw6cz42XGa1AFrTkZH6MwdUs0MJz3L
TsEXm1wZCQpa5XwpFn2sXoh5B6CewIxlErIq9AzOktCDjQG4TFWnunkux+zscDVAjpartjKjJ7b6
pabstlD7RDeDQrVyvmsBbT7UDlO7RuXFEowUd9wiS0n28cj3KPMkTy17rNnxJPeapocPMxW/L0Y+
F8mxpBXgNNU5IKI6KjFsGduW0uZbknwJ/7UTeiYj8j1l4/F8iIFM+E62oNOYMpZrrBs4jRpn+OqU
4bzv+dP9kgFPBonHElLnVf0HcXGMHE235kcKLFli6iS+JeTzZRwtrtpKT+uRYg2+KmPGNehznW2I
NuNnppLU9Id5IdGKtCCPuWWwkpuJUErhTw3jRFWFTJDLSIngwAe+uPhnMgNI/fKPly/mUqQ8YjQx
tJ8tqmEfah4qx3Lt5zuSaZcd5XzJvpoqvtAJU2XkWBwycI3RLaYqJBarlazXtb2ykU3OQkh09jaY
a2Vv444F9gIUOx3pSaTcPkxqCljmhpWsNtZhD5DAO56OTp6SLeOan9Y2igntYZjtAVS2g+XwYlk1
uKc+7P/SOf6XqvwbqlJi74P+/89U5cev1FmU/fdZ83/9zDemUrwz2fA8W93shNVK9oBvTKV8B64E
2wibZqsqMF7prwYxE34TUR5aOQcNgsmC+L9UpWm8Q8AlMI5AmePkxGr+U2PY7xrEfmIO0ThbKgSe
v5AXMc2fXa+uGIc1gRc7ECZO1DVbgp9GRDB+d03+DXX3i1gL5RnvkVFIUbVsPD/uOuEwNoasopCk
cjSiyJH45tJpWr2UPVQYZnZ5zOn+oZVo7etPv39t9XnV3++ILi9uAZPDF3pIg3/2SnHi5rPMXO8Q
mR4zrdOCpYyz4HUtnf1PMIESFVZ7flcmctOtS/J1RjlIKGFrS+gNoTII+WL3I55+2WjNacggzDry
HLWAVkBO36XloRhF6/XQOeFDQa7c5v/jTWD6JwECbpsb6acrqLdmLYt+9Q4NVS1bbOnrrtBwviTO
tHxoJMxPKDJIAa3gmSZ0Jt/JA8myqkjRl4k339n0Wd3xDHJ9fVyTvacepKQAMyB5PEjRc4nHIhn6
3cJ5BpinHlu/fw+/yEr4HFzHVgJ+8hF+sfqAsULgkpiPUp2psWWq8ecRBEmVb/3+lX7m39UnjoiL
AQv5nMXo9+PtZlG3RE0Hr3RZty5sdW+7zantma2ZuYt/6hvg9bDGuaby4v0qrjREV5aFlvN6EaQp
JwptT0Ru/40a+99cP6zbRKoo3AoW/iehmNdyXNBI7R5aVheqTdK3mlDUQ9a5j7+/fJfAq5++MRat
hRxM6lz45VBII+T1E/fgwViZ4FfFFlPjkOyXhQ9uYXsDwYyZBuibhsxS2wE8VUbYMjNoPJTrVWFZ
DRHiCnW0R2b7WiSsxaMg1zjKGXaqnFEk4d78MEZMJYFcdebCiJxagqXVTjHX0G+4H5NDxxjzRMp3
cvj9m/zTX/TDuwR8gboFP0Jh6XmWEsF9h76FRkgH99rOGJ+koBCs4uEahd1Ra1pcEKDFPkj925y3
2sbK8tbn5k0PeYFnYRR1z5bStje0CxH+1Jdy05Ak/iSMLLmxvMV8cTC1PVmNvW3FZLwXHhZbv51y
EbR2mD8aeubtyLdEsE63Lp2zpbEpI/hZYixEOkYvHGckg/WWRcGMYRH1XlVXPF3iAxUExlZGdnLQ
CLNk802KbWwgYepk5T62oUXIvpYWm1I0MUX1Ufg55sETFF0WHVGUjrd1LibS22jYORduk+9HFrJt
PdIqZ5vE/tmDXeUB/cLVIWur7GMPuQlTxiBWLNqt5dXLl2VZOkiguN9GWS/3VkjaI93M9EKwytgb
zVkJMYql/kh4QvHkRHH2Vou4IvRLJ34z8NqYvXOqdElvcTw/O24JNV4Qp2V5HlPdks7ntfHsWxp4
2eTdpPR8WSTT7UAT2h9lmluvetNttdlLgzjMvmqZ5l5rZU7lY5REW81pT0Vh81fbotmCDh7nUStv
qrAOfbzZU8+eS/Qq/u89zcR00of0ReeYDKXn0tlTYcARhfxkxfbk0xChH6OsKM5miOBAyzM63wQN
RzeYcMKclNOYTZTnS5AWE+IKgv6Pw2rK15YcyzsK+bry2ENcB43TycfM3JVxzR0xMpEPjZSvVdNW
O+hObSPrGUIQeUf7oVw60hcJEOWjmVO/m8kZnJZhF8fy3ggB/TjbxmOPVMVf6DNzKZAwvlCwUWxa
W9T3ZB9eJ3QEBBr70WaM8mEzhJmy4vRD0Or6qTZSTFSRafqpN0cEgUfXrCMvMWUQh7jv9YeQtqMt
q+4TfWuvRlGWmwn8JtBS2/vYI5zbybYVZ2ceplNpsXpXI8GL1CRRgZk2ms+iEvoO0bUcUQNNjEWZ
BmZazVeaG3n7rJvZWzQ3/KTV8cIfM4e7GJ9HEGcqQ5j1c+TmGidnw2OImszItctNCphHlbht7Nuu
066stSKhVavI0p2t5TWdOv1+wM/q+uWCLd+nY66+XRHyKUGSaK6WRZjHuJzzg5AJ8FvF18WmwZny
Da+hEoPcRAry/NiJG3/tKZea9bT83I5m9Exp8/DFdrrlGYpqOhWuOx6zkYrpMaoJvNW1et/0WRjA
WYzHQfD9IjeXTRv/QSR9PXU6cSwhWtYGIy2xNIUeFT69WJSCjHq5I6cgPpJXx55GF0CQLkPoe3JI
9gIP0zmZK9QmekGpfcU/qnKMepOgmzl5NWsNAfrLXrNB1i+AAJ0oy9vYt1N1oy9RvsH7NZJUBebQ
KkTgIiJOIp4cF4oKjhjN1ghYxDtuTxfWgX2YJNNYB/aB1n9avcm8JbxLv1kSnYjcLCRCB1a0Qkui
YDkvJ+1uSdP2c+zM0c6uEgd6qC/PJQLfR01X4qyqjm+BqZhOFCJSKQbLJo6Xv47mEhIlsCtsZ93O
HqieA5pXPF5GJOcm0ZgLNQuQOs8AGcHowTkUAl31bOpNYnVfVkrHD3kKeJa2vMmmZvyy8woZkgfQ
h/+jvpExjL+j0MVlktDxpGpCrVUqyZSIny30ZnxLU9+0sQZpbC8QFuaO6HYl3p5d11wVhe/l3VNE
5AhdJZK/JEOHsh9HshxCjf5Tv5doGoI+S62t9GLr9qJ6Wcsu2de9AfeVkpBEBV94YlYBbAptz2eO
bE+jzf0qEPS8MQOPHxMA/K2soKRSIjByBR4Ze0HPxx6ix7rqW0i+hReIN1rOk3cNHbZb6nusF9Qc
cMHgWf0DUgL+E1kyoNFGs0GjLZ6hKq+6DKGBMzYVijKDTHfmRXllzTqbI4cC9QYSH19j7uq4mY8F
Oy8+gzTeVTKMt1U5PNKKZgRTj0nHyiZr6yT6XRuW3kiPXgTLgrYi3nP5nexzSzRofG67ohm5m63e
7+dyWPyerX3TSqMNz15YWDUn69Ih60DmF9/MKAmL9b/aWqqqk375m4WV9AIX3eZ/Xliv2VZfy9fv
F9a/fuavhRWv+ztdsXzEZDAgsbH+78KKgxnZLTJQybqKTV2tWt8WVu8dMV38T4yFZKiSvvmvhdV8
J220CtBdOnlDLLv/aGFVC/P3+5zOLse8zb8khznOfrXSfje31WuVIflagKXq2hNBrhXoVKYY7Jx5
K1s43xHLw9RHoDE+u8Y1ckYtyOns+9KF5Mj7DvwTAJuu7vZ4bQrETRjEPq9ww1vWHjJDETIt54qF
NH9KsDqfq27Vv6QymiGpB+INfXY0RynnxlHuSWKuPjh97xjHrvHG8TTLpJ2u29out2SyzCUgW07s
+GIj1BCeGYgh5EhftLM+QIAjUHVRq6TlSiz10r6MAw2LBk3RR3OcqYZZMDR9JblyINlTeSI8N2Tq
IFWMZ7xpx8k1pqSJEpLBOWj4oo9jVaS13yblfD822t5IafGsDA/WcCbcge7eImDWVX/VsqZPs9Ux
+gzkPw/LfI49kZAtuopWiA1S1bDfDAxHM+StbPk2i1IRd7joumDVwgw/Dp88V1lfB0G/bGKd4Hi7
O7RKqX010af8mSsCv9B5aUjTr42Lp29NyrGunDaaM6YMVLo0Ac/1vnVr6pCN2ZiuAeoQyuTYDxYh
eEraK60RqF/NOO7lgSwG+n4QgWX1ODhXK8nUrbci9yFnYN4iSBnSmNbgqEXuR3lHJryRmiCyBmwS
8oTtudmRQDvHqXkkWnCmpNI8dN0y3+Voq+YvHpVe6ZuXiu4ND4cxyRujxPIp3jtFKHZ2nzg8lGsn
dJ5rRDImJAcZ12iIKLQph5oL1WZUdC45dWuJST0pYYDZvRBVu9UTqi4I3Z5uO454X0+SlNtyzqrN
UmcYuojuPLlpViF80qk0T4iEVziDSOr5obcHE0ZSy41NogZoZvI+Orlu75gBntoUFpEaioNe6iMx
fTiHjljD2t1KBN1rZdT5Z4OoWkljA9C93zZr7PcuVcV+BKchiQLyBDqCnolXRvkpLZJUHMxyeIlT
k67rtTKtO5XWYFFJUUcYjU39KkrNYlfMlrYfJYUQDi93nRMIx3gh5vsShSOGl4zmQjo1Hb9o3Gnw
CQHOrgwRNZM/Gd24cWmKPo6wYDdJH6YUhva5ebbddD2V4ar7KzrHTTbEr/yN6c4FqN0NeXRjx92Q
bQbTPuuO0z3Hcxa+xG3s4Vxfx32dSnOb0ThyGoRTf0i79Qb9nnWv7uzbUHT6xtEl2E4jrlcEUj44
fk+jEwniLv0srJ+y1t8qsei3lZVFz1GdrFdtY2JZH7P80OU2mHliR5TFjtk+TDpM+03dfaFbudsj
UfPeR6aGmY4N/oxg4uNq6LelTBsCekP7nK2jda6TRiO7vpvYDyFZ/JRZ/zwn0viEyJTU2WFZq4gQ
J10+2PDTROt38k1zXPDgnquxy1ZKa4Y+/4zf1AvaJERqoQ1L4/nZaJvvazlRbGc4Y/XZdJfo0UrN
SPcr6Jg/+oJwudLrOn5HrR1zNzcCSSGRD2eWHyfdrk7ZTIu1m6YpAuF03skycg+zRTTBhIrA9VFt
p7veiugmcoY+uRJePDwyQGZBzvV57LAEcFtXD66xIE+OtcDKQu+gAU0D+AHtn1zafGHrzNz9QidG
fOflbkILZVV+YarwaDRBiE8hEwaL7VKZSP90gWwhfWCCcI+LHOdNxt39nk7vuvDFtBgHb5Ahw8n6
wdWpI1pmK3J8x2mSmzQfOdkHXb7Qi4JbMR40ymOFmW6YOK1Pljt5Gynq9aGaKV0ynXZ6ymI8kJZM
q2sjr4mNG535M7K2cTsasn+LEOkFdMojVszjbj+bhnw2yrW4XQVNsCM6h7uFKPadoFr6zmjb+orE
Af29I9o1CzpQhWZXVV20Jb5df3XxFm5MwiMfoMSqPlimWAZxOmg+3R7RGyV2+qEcS+eTxEGmEZ/X
etuVIyeI+2W0fTiuaVMyUB/diXXWcUf72miYRPlGyp0JgvMharyaDH0rPlVeW981dARs+kYfubJe
vHylN6R/TyJEkwaNESJZJ5m8oexDtTDMje0LhDzHlR64ITCN5ismBbkVc8UybhnV9ZzWrISyac9r
WU33OTU9GNG862YkPcZ3FmrzYKG07DrWBbuP0aQveTdC02ELvnZqd3mvT4IqQQ3F/YOJqvEwuv18
rOYwMRFhmqrnJNFv27HOngqvap4ggdu7ErUw3FqYXA0zyf/x5K4fREvBD+FG6X5px4XmvL6B7qW/
eWPybqsAFlHvj2W+Uv4TOcMH8C59ob+xKzdaYpUB7lMoVT3W75rOQVjjuGF1Kkl57oMimxba4pYi
C5IWKssltoLr2E/P5uxYvjXGNv2exRgHaROuJ5EI+zPBc7oWVGGZ3EV9PAV2qntPy2p1B91cedC7
uIOUIqFLdjYxiGd0P/UjQnVmeM1qketGoUuNuzvN56GhXqKrkaj8iVf+l835u+GYvQZU9T8Pxzdf
x9cvP87Gf/7It9lYMBuDiIL2AhmS4wLy/BeZI5Q27dswbDAMK4Eh57My0aqQiG9GM4gdJligR9Bi
FYFs/5NhmJaCn4ZhG0aDlwF0hmIynJ/jPOPenEcc0vLaCTsH7tm0OCWF1qLzzNFbx0XTAKZWJ1t4
jfAr0YxbfSVyYcJyvB/IAD4DXQzGM2072U3l5G181cw80QOjbmZrM/Dl+ihHc3zus6Ld9BHxgnG9
GHPgje6InJZAYDoa8Zfsh2kRDwMysE/lGI63K73d9HHQ+sJzf6VSnQ68dtolBQmMDmgV63RGxYtD
++De9vgT/TpO5wx3XMUJrS1w0eayOMSOzXRKHbDprnRpZKn+B24SVXy4ZNkXSr+b2ySiv8OfpmK+
pSKOtRLUk/eOF0Gl28xJ5hyrpTUZqcTAoNkxjVO021m1oaQCy12DxmE5RrRo0BdbLDMN4PyBFfVZ
K14hWtYLgDeXpgvPTKOHNc1IS8snHz1v3m+mGBFcEOLe2qdT6xwonC2plYSfiQ7J3EOo0+fESWO2
c19fy8z40Nd176z1ZsLH1TcHSi6TYV+ERiSdvUt5HEHGbaKvNIenRVvqQUZx5A0gQ0G4Cke/djQ7
UQ08JKlLwadkk2tN13zi5lo+P3V1bnbyYUQg4bfsULXvUv8wUpLXjKaniuoSOmaRx7f0sLosHv4A
MUghrKXFach8tGh0c6K8mmjJ7SXTPqOB0587PIXxJmp0lTuNGFmEV0Yb5yHx0t2obhwEA+ucWutO
m6km8LPCRpFw6vthqElthjfvZeuD3o3TWiB2N6ZOPEcsMsb6aU4IBWm/oKXpC6o7s3XNw/vLt/i/
B97fH3h0kf/2wJv+5/Ba1B02qq8/YALK/c1/8dr1//f/aI7+zibIDAaXhDhO0G8EtvHOgj5BxYpb
HNxBHYffjkDrHZG/sJWs/cI0L7T3t7Z04x08OP93dM+XmNR/5LX9icDGSUxbOmiFyqWE8/uZGDU1
e44al9svUwuxXBlVDTv6+N1F+Tf89S/Um3oRGhpgy3mfv+Qv9dWo1Z6HqG/IDKqLnW7dxA5V3BSl
9tvfvxSPhu/Rjcv7MbksDnnnRFD8HNRSFQxfaQRRNo8JFYt5wsZkUKUi1MCbR0l/oMNBQzVvmYje
lupvXv6Xy6kc06QeOEIF5UEN/QiuGPmKWtE2mgNak0cqvp9c+nZ//w7Vr/iRd+MlLNAlDxyJgMqf
eEzYl2XQQ9EcLDE9zpb8yPZJCiUoFThC8/X3LwbD/OvLYeBywaRMGFpPV3DSd3CRpObPRubZHcwJ
tTxsjqjRAGrFKbPC4pSP5gcznBpkhFHT6wz/VUoJInV/rV9kFLhsuopWTMeIBN3cmH+Pw+R4CHmr
0WsCjCwRiSvAG6VvNKJWW4bnt6mHlSkt5B9GOu2jsevfStOFC2173aCn16sDbfGGgqL2Ut7EzcAe
Av2xGfRl/riAlJxZMKeI9EWHtiezUc1VFnEIaFAr7B6tvA8jTDFWjwrOtgC/RrMtcB/10c2Ap8yP
Ci/cVO5A/JZuNTsUHusxc6PrIdVGgtCKN9PJH6rE/Aywcg+yTCsv5RmnWp9fotGceInURlrO78T2
s26yem32WWPRxlcKyqfS6SvbdnN00P0TwqeBSIBumAbU1FRN9s2M2iLwNDs88Uz76GB4PaXwAgHj
da3a/76yF3iPMxD5ZhFperN6TfTY2yaeYDcLdG+MNg5aER8L6oggNA+3qT7H16AwwRCHvo59e7qy
IliDLatPv+DvWSKPWrR0mHdJ5XiPjTO6m5jhKzDcxDnXl0qxshYAOOXctvYHs3S0pzgb21t0k/we
d56NR4JnQYraZDgwRaL/a1uapA0M71e0hLfXFf4y9MoQEcXkcYsUTXrXVEjk0omSwHEZjN2Y5PpH
s4K2XEYQKi1OjOHTAHkiIlryxFmjIuAxiVkgy4Ra2tAuzA2F4x11x4nwjqsGPo6CvL2vV5adou3O
obfIT6SL94/mIAlJ1WJxLWZp087BvYBHM9lBi877EsoyZsUHZkyGaJc6cj6YXeLd63aU7nEatKo6
t7qDmNoY3bBcR3NVN4GHaW5Hq2DzqbItijsTGwJBzBYqZ88crnBPITxdY/sucbpdGGJX8cOe2EJP
RC9o0+MjP/Y0j9HJLEI1Z073GLNIlWUI08ZU25sF1oO+Y6tJYni9cYimey2kB9BQRJzQ6/ywFFQK
WHUHTXdh7HBgVrfFhccbIsBmnz48/V6GzfLaKcov50tzpmhVu+ojCEE5ezGSdI1MuJRctl0WNs6m
ubCI0YVR9DTKBitFM4aKcJwV9ehmPVl0io6MwnC6moE7AkeRlbaiLTtFYBZZQT+nqUe+GQ7Qm4ro
lOh6TqsRq9pF6e5CRYiS7pmyJ8Lk2078KkP55Cn6NFJEKqGx+sEYJSL98EwhSPQ+q3TTFw5XWlKX
0ZvVQEU45OxK4eMmVIRt4wplBEqvta6p71kr803ZrF/gQTvXp9pq8d0wGo+hFgEMafr9DDPcK4qY
torUr7x62q+IAANiqZoPrdCcguNp0ohWgWoejEq+dop+rhQR3c07WDP5aFm1F5Qia8tj6Yzd3aDV
8pVz2z0mitbGHJIHs6K643iAU7XQEdyEFy5cKlq8Em5+5kBaj2L2mIsN61OraHSCHDR/YpsOkHwY
4AvxmSV+Hyv6vRgBKv1IabrzQpQ3XeEe89H4kBWx7huhKIPIbU8mzbObFaR5EyqSnx5pQv+g/Vf4
f2cwzFc64Gv2AYmswewKz7eUZIAjwb5NlIzAs5Gv2EpaIF1KGsmgnJ6reaJDG1M5J4kHRY9OgC8Q
HXqzQn21/Al5hM5CjohBrpTByxyOQSD7QO5i5XLvKOGDXXI3i9mev7AwaLeZEkiQVBVkrZN+tGIC
ExcvQUfRUJaIrB9ncUqA+zZXgotBSS+waqDCkEqQUXSudiBH3A6axvnsCBnBLnt87o0Sc7ip6xCu
Oot9qaQerYEN2RmX5ABnrhIfkIQMShxSkfV8sJRgxE4I0KbnO8K3uy2UqCRfYi6/EpqgiSrwvHju
jouUP0o8qYGlizr3tT4z3pvoVWwlXCHpwnyZRzu+QQO3PnXoW6qL0iVVopfhIn9RQpheSWJMJY7J
bW4yHp5vpRLOhEpCYysxDc/H6TgqgY3XzMReX/WCwDDs1nk3/DlX/HfI/9shH4jhu6nolzidm6/T
/5y+tt3X5ccJ//Jj3yZ8+Y6EXdshvhBejWpCRuBvU77FlM+B5hgqF4fZ7V9DvoDZA4BwDTXOOQAj
/8I53Hcevw6sg8oYU+VL/xOcg83gpykO1SOmExfZK5JY85dYfaOh7l0OVnvAbZ3IoGxlv12iqs2u
4nC0rmAfmvF9ZFECXulJPBzHpOzv4xr79j7DfpsFLbIbnD4ZUK8TDhIvYIstup4jEIfQTO5JzdP3
TkbfUeQBia6zNt0Q/RFLAgXC8HE2SuuZr/1rLhg4+FWPJORa7ylJXe+71nusaiJMczoXQC+R+OOh
EdiJ4C3QhALKkJsKjffQ2VSV93WvP3tQ8ravaYnxUJZTdupaiJuqcJPArvnBiYiKLRl1802BCGQj
NCEewpU0vqLTvLeOflidLV7SMjwWa3uMRrACSPWsfpWj6LfrREPNamLKvlyobMXQqhLb+PyTQNM6
fnoi/fpoZe3q7lkJiFxPi+G4kk0cOHLgBztr6oyNQUBI6tuFV3hPY7o2UVDmrv5MxAxii3r08NFh
Lyl0HAr91EE+apQQrMIlc7Ckl3DXJb1Hzm9FjFrce62lAo8B+Ccq10nmdJmBjTrSPg0D6Txun7L/
24MUZ2LBUVlMlsg/Llnu4MaNBvHcFmqIzmad35YX8Xzr1rn2tpKrFsySni3cjvEXjcPypqbhZ3/5
+zr1V3FnU9uT8u9HI+/5MC4eH9SP5bTT26HcDwOq2crFfZJUXOSOMIxtuZKC4Dt9YvDYEgPSl6FH
ynK2AcvjQ5gL8p3srm/lLrYcrIxyVQKmFNDIL7UqI4q5Oo6tiWKMsluOyiQynvFLEKQv6sXV99wq
ytZRcC/QUX5Kh67b8OpJwK5iJVuckgQW4QP72NL49T6u2+W5qePu7JbSe0zX0d3FCCrsDYOoRIg1
RFckmsRPpOtKP/fIDmRlTQLXTjOb+Fym97HiTaarpW2t1SCPztI904fOgPazvd72gfTXT2s5LXus
id4+zw35Ntl0mdOAXhQVYpV1BgMyqI3eeanexzdZXvG76MCtUf/YiKjgIkc+YX9sKyfFtpx1DyGW
VjypUxZIHiEYFvTwurCLZA7GaHL3pP2LXZvHksQjlzIEd9YqP4MUyDdznxTuPhN6976vzGecisMZ
yfYTeNiCYXZsFHc2rNq6hZm7LiKckUFHBtIOp10InwPHP1CrewJQNw3sPBQ9Ay1Vd529FvedJm06
T5biDguHOA1YNn1YimhbICA/rOihtiTIracY5VEOcTnJYMot+QEGmSWxWNyZwjCEONMMvmmiriR2
o0zGwJnCbKdU7aR29MpbHqZrMEydtm9q2V0P0ktvZxeHbqlN1h1MmrHFytpfTOg6wRNFHqa+q3mM
CF5Dp/A0687zuGrJdSgEkShtmqITqY7twke/1gTOlAT4Eaosqv/H3pktx21s2/ZXzg/AgUSP8whU
T7JIFilK1AuCNiX0baJJ4OvvQMn7bpv2kWO/7wc7QrZIVAGJzNXMORbQ3jkzUT7q/MwbEkpeei3r
VHXAOd4+tT56x+00imQ7JKOZBjB7lk8I6PTtkrUJCiBsjgvyrhfNsee90bpos8Da1D2G3UbXttW8
UE8cix7bbFJh4hkqG+sMG4VA8Dbpm9EBBTDB0ntM1CI/+3x/80gVVWVHLMrrZPIlxp4VZYgTZxhM
1AGJxIOSyIbv3w5DuCRuLUK3arqwK4zk2XFphZNl0180sDfejH2W40nqUnRomeGkhOQNNAh/VHBU
4ipk4tNbvejttktn41iTC5zredCec2BPZMgGkjR/UpnJJRg+HS4QeinQ0rt3aW4SH7KZG87IriSd
IXq97ixt3kfffVXmp6LmDTVob+s/3iJcYvaTQiH9Ai3EY+y6zrY6GvXIrjFzwnS1U+0V/qZjUzGm
iddhMi7CXi9Ex1RtKkPySYoRm9GkT3Snkknzq7MpxHyWXV7Pmxo7xFYiqL7DI/X72J3/hkv/EC5R
jlynwP7fTaCneuiT/wnfurpI/yyU+v1H/xUyeb/Y/CrXcX6Yd/4dMXnmLzhObJwu+Byw9fw7YjLt
XxBBrVVPapbYed1/y6RMmkYUMW329SuPm2DqP/D1EGZ9jJhcqjtAEvmdDrOf9Q9ltoFztuqgp1BI
dLG1+lSYprBCjLpPqpYNu0JbEFZx5j36qQkExUgr7HCOqjdjkXjEC+aAizNKzc+OTOYH9vfqaZRO
9JVWjHpoFg4G2GyLfWi6lRNC4c2+QbZZbwiiahVOCm/opqcdIAMwBr55S4eCI0PUGk5ACsanYWmL
dtuCb2BWxTxPIsw5ZcEPj1n1ndkSOFZdpPS7HKP+fSIy9ZAnkRVqNYLurd5q5qmL5qoMeAQVHSMz
QUs7KskWVcOrNSimNGFvROZxKE3zNC2eefRVCjBZFe34CiDB9Tk8o/4bVxEMfbQqMj2mP0gz8GBE
8BY7xbzlJDWPKqqcLsydvqbTwsZ9SFdS4hbbQvk95YEf7MheHTYYvbdiSaP3xbGRt+Zikp+bRUNG
Sg8GKnNjY52fcB35OUQPKF/J/TRE1TPWv/q+Jwacb+hrx/bGGgwdt3viou4tykIwV160bC8LQopH
lfO5WqfhRuK4iCAV4fxUAcxn93FJF7y1sec9RAX7WaCWThebiGEoFYLdqd65XklwurhH1ZTNfS5a
/8GmO5DcZpZvHyT3bzfWeIAxa7b7JUmm22TwjZ1KRsiI9MvrJyFa71GzWC1ZjibFZ1ALNWlMNcw7
Ec9RneNKmnk6GiKuoxrc+j4nONeeFquct46biZMlpymE+TBYmxSGkWSOHoQ+a0ChZFZp+ys9ova1
G2rjc6PPFqbMpcXDYBPevwPa9bZdnxCveNPsP6oG7/E8W/6T0aXxoyJGibe+6sC22lRejAieEGYF
zTY2faJNb94CAimXwr9tGsYt74ZZp3qlsgrru4sCGHDFbOBNiQbt1ohWy/VkuCXoNOVVmJw5vvtj
Yuf2hLm8GS60fu38NqEK9QCYSJgBKCrnUyVm6y6Rmj7FwCQtDdt3ltVMJnCQgpj7mLqQH8GQy6Zm
DjRuRHeYbVx4ry1lZVJxf2pDCjRmxPNBxh+AnRraaesBJ9/F+NGM4RDVlD5PvdMM+rFo2zn9bDTS
709wdm2m2rB8vrhRrD0BGJEhbMs7tyzHm3Ts5eekLc+Rb8a3xVCm/m8ZFeTRCAwmZFjaKS51FzUX
LdJPtqmnO6bnctZCHN5GqMN3usMfexNbPVqT6SXtjXSj+Ul9J7OEYapNf8kGkQBXawwncDMDzF3O
GnqBTBk7B15v7Rl4SbSvu44CO2SwsgmhUyJrzxAsOzk6cq03ZPyOZsugOKiniC1RRA6bmYHcWAj0
7Iikx97MfnWpF++2z2R0zDB8hb5Xq9M6UmTr0lHcWn0CaaxWe5Qc2ru9sNMUURei09grDzk0JEQR
zLRiz2j/nvpFUnWOpz1JiP0iujVdGIYhWOahvp88/YIa1SCsXXhskoojanW4mEVEf7Vx4l1UyVBm
dnWjV438ls3uWV+M6JUqyHRgNkXxVDmjd5+NtWQQC2x/sGfjAzJQE3O3Bu4KVMTecpZz2nqUayy9
DxmoWuxmkQO00PgpkZPCUpGumw1sidc6AtAAN/x+abq7fsKA0BjJGFLw7PZtVHW7jGjkruui6R4E
JS5pWf/qs9vuq1R42zSao13d9VlYRbYEJ0+7B0tFSiwyaqv6T9zMxUo2c+OvdWpIZnEkKfM55mpj
+EMdFH3dfaZoPB30Mu4/ZUPHSCzqP3s0l9+Hzin2c5LNW6wI4nkURvTVzG066SpKrKOTWSXuQoD3
R5xGE3MtSwuQdps2O99HG0ZbG41aM+TWyUPuGCpNcx8HMBz7dOFoykqE9T3TjVkVzuKeZ9lWjHXO
lzTbem3aX3zZRi8+M0m25jqXhJZkQoPBwzhU53UeLMgBvjRuUe7EMKLGTAHUlbL39zXyoNeGnvxn
v4sZkwzpMKyBd5zRqNc3MBO7Q2mW3qPJ/wD6p7R76cUvbtyWeoi0YtjFcnHOsCIFAj7V5+Jkqyy+
9fPSAyFa2W1Y9CmoC9zsdRq0TEveWFM5g5Cw6hBiknk2qfwHC2ltF2gN5ksXTu3ebdz8pHXYObom
HoJWG7SXvsGcwYqrgBgOU3Ojm93FibL6UZFcnU2mTm88aurOULAMLDJcZchQicQ6GAjwg1Fa2rGL
3OybKa3y21B25cZJzHIJxz6aUIdaznyq1oYoCv7W3sB6EJ/qZBgviZ+j2vOGeNuQW8DZMb5q/vA9
Tav4C1x3iqgzegVp2Z/gAGh3vFOE7SaMvZGMl1epjT4hHd0rM/saOcNvHr2VPdrSHjcD5AUznb9g
vvfx7NfGxnW7t7akUj2a+pHEPsdIZzTfYpRSQZ5pNVNrzewwGkNVh8YyW1sav+KhkE63zeWUP1bC
OVcxZhTKI8O2RAM2B8BvaUNNSTfh1hXlco7nPto2JQiKLAGFuyGUIr4AoERaw4y8gytof604sjbw
182VZHkNZlov7K1Owm/TzC1mtvTNyPNnzXDqjUnx+GtiuOmhTj33Wye6yzCK7zSQGJyT0nDR3Neq
EDqADqg+Ktfdkz9HCy0qpMSuSR8mXpg44A+nqcoj9s6m2Y70nDZePCJ9VnN5NMfmSNJmYLkTn9Jp
zm8L1nxQwSaCnUHibmR9EtLz2lPxak51r56sJZGAeGB7FuPaRMuW955iXgiDuH6KPJjUKUAFWj0l
jEPEGOPWdkj75kqWOxSKZdBp3m8R9QuBtOZVb23zninRjJDw7MdW9Kwr+7fSKMUxheexbZDU3qAW
rW+G1vjmlhP1A/EuvbxNNuhMGctdyengNSS60mos5leQuY4QaPZELO5FaHO8SYop2+lEj/dG5Ua4
TepTx0NHeb5nkOE5maUVMuGbJSq8GJmTMjadyMTZbLJPVMGcS6SSYd9MqY3EyKjqy5AMlLgkSkn0
j7ZD19biSL/VWumQ7C0vPQbvNdhsRXVfu30M1Mm/YTrOdzuND61RMvhW0++jSd4vRRrQAyDtlG6Q
NeXXrgCPukj1PMnhoRH9fa9Vd0RrQKedhf5Cjw4KFWVODDjEyPl5zW3skyPl8tSmzela9m0FkO/W
KdsKAEkXGLNLA1LLywUZaZX/GGPy38TvHxI/gyyIJOn/TvzWOvndN5X+Vn+ok68/9i8FoG4i4LMc
+PLoW1Y9zP+vkwsdD4yNNcaiRs48ilU78bsaBrw8phkSCg8Vw4dCOTV0bP3M5xQMOGF8tfcfpX0f
9Bvw5rk8pnfgEDR/0JD8We0AX6dYprjKbjuDkelvFtL9lVjt9tZWT3w8w4E50fCdMeHXstSOtQHm
sgvR61SHekp1jJFyfu/MeChDTW8AQWfzuNyoynG/0c1y8R+6Tre0jNGNHdwEYLSn2XrSAJdzMKyh
GnHoewHkiJLODBzZ3iLoyhL/Xk+13n0ca/ZDc9s4PQzPJyjZUR8609jrrwV0q5RjwtIMjKpJrVfl
KfW0KVSeSyt2RBy/oI4FpK2SW4dNsfGe2GmB72SEkCbFKlFaPVFlVrGlP0uYgWLrZZZZ6J/T1u1h
qFTN6BlAKfWy0m9SUMrDlmLRb4kmu53bNvMDKLnKDZd5yvhR5okuX5tKd9Mf1ML/voD//AI6qG9+
/gK+0rP58PqtP/Svmov4BdkGU+W9dQIbM1r+XXRx/V9ch7neqGB/WNBQVv1bjEb1wbNxDdA/ZVIf
7/O/xGg60yJ8Ol5USEBFrH2v/6Tq8qHm4tlryYfZEpRekIt9lDaJEcqtrscU/j3ohkg3Y/veJNw4
X2cI/eHW/I0m7S8yKq7l+bD7UdJZiPM+QC5oV2m0dUR1dM1JnDH6ijOdcP9l5g7cgu/2tz+/3vr7
/iTbstnt0CzDq4FD8pdxrXQhDHT7OtcrRY4/RQdEj7x2EedeWeax6iPH3JrkVs+Tw2SBn1/8Y/uP
G0v/bwXI8PS8dZP8k4ir1XR88BKBwtL1/Tuzdth5CjHCxBOLuqho8V8iQ/+nr/w3t9jmbpmWg7j6
r5NOe4k7avJc+IUlJa+cU/99rMoUrFnaqYdYn//jC1L5W08Xrog4jkLgn79mpmuqMWgn0r+P6hsX
gS6xTY8r0TO1r2Y0Oq8/v61/Hb9MkXAV4aHTXNElH72UsxSowSM1HoZaMXlucCJp0CXBJUJ5xWJ4
xDyk4uwVlXV051xc2tGuXqqmcScClXypcFRI99LPhsGcpNEexqBZe1QIQdSX2fgnMInt/mUduOjp
wVmwBDGb4qX48w2qStDqGSSDg+3ihQSuZtjRjYwLvd3FNf2Oso3FdKIXMhdxIHsbEm0VzxcI3t2B
iprjnFIOhmM5N/ZbbMrOCcADsZZkRJZXLp44U5Mrk9OoG0W5hZgozqXBSRS2ub2IDYJ5aGlalxrM
RjUWb9fYSpy1ztW67eDq9U2jzeoieofiXoqGI1g6Jsb96tFbmTccm2rcEgYb2U1nrvVCdglnwyi1
3D/A4NY+MznCjy5tR6+DDC1rzSoAPaARrILMF+Ibq1RBNRVYrNRdz6gH61FV83Rb6UlB45hhmyhH
LJpd142gw7cSg9iROOmnXj34edt5zBZoGXGQGQ0AMd08Mte9R8c4kv16pTk+6FKiB/ShEqYrBsHf
ZqKz37xOV5e6K4SBcidqXs2kVxet1cSz3UMZSpfUfrMBsSIgmn31SvLAGY4RGKukpDJ6GayOb0rH
E4Eko6XIg6o0ejGyHOTTgEXprRi4j3BiuW8dsMDB56EtXuu/TO1ivzmIfC9Qfv1ta062uZvrtPdC
X2kQzySUjMuPtZqgmx3CBGnNcJfmijAkq6koWDZf1phHxi3KaSyWUKOSlZx8N0rLYw7PCcAC89m8
YdtbRvI5GSf/xcPTDj8/H1y1LWeLdTJWjvVWXxF+ccPLj+/z1p87/6VBG4RKrEpZGaQeGqhbVd90
+szjN5taPVBRhGgzwjFMKdMwYEKh7Ad8V9OWR5zZ8ZD8BMgBeRkl76lZv+tk+QymQd9wuN5/S/U2
Ll2PWWy5624QViUybCtfP1//Th9FVVjOesa+sSQHje/6mLj9uJli398NrWQB45mlR9XnVO2lzKLo
RqBza8JRTpAdWuX5Fya0C8ygPbHUEPS0+bNzjzixsQMPJoB6ws+s41KK8GiNuwJvZhCZ2uoeLVKh
HyfRu6OigalVyUnKPtX2M3OQoLfG2gxovalscqgarVlQJUMf3RqLP78itZ7ex1kDFzBh1Uwfplkz
JmwMK1IAqtK4l/Qap2DR85qq0YizSs9pXdrksVYsn2H6JluVUpSERzDvmJYQtgm2bqS+4Ay8zDzD
tkVkN04HpJQKzWCtnp2SXDBpkPU6UPvOlp07oVxZCXKlJqASdIJ+VuIeb1p/mZIWNWOPyORrb+W4
txNT0gwGm6xuRpicB8urYXoMOrboQK+Xs9cN8Xsr2TbpcrunCiD/mcmnFHxBw8yMdJhKHrhChIHB
NV6po0v/7qMKnTZSG+J0w+L2T1YEOWHjW6OkL+260YtZyb5CCGJ96hNmtKdd+1YJN8PlCCLu0E4g
wPiLII5hqIwsqTmnWp4I/gCBcFAXjjnWshFVSXpwNGadTMvKxZDw1mya8C/lnCAgdGOvXI1to7rQ
7I9eVEJs0ViieZ1lrgoqbdObqql8ZVQIbkrAIs+ZpmfMBFx4sa69kkinRJe6sDK8xqeJ4cOW33CM
1s8OVTkKddVG8jUAHVFPs092sWCQW2QjvpadpjHmMbEG72iWVMqhxzSIFE3KKNiraan9usSjDUGn
ohvrN9EtA3DiB+A0yTH2/Gc3SdqXou/e5lKtu38qXhAFDpts4D6hG2SftyFRnfy6Mb4C8EHwWSST
ftf4k/uE1DQnuxmno20O2rhWckTIe+niA6o7b+fT379XgwFpd7GMlzLxmk2tJMXcscSKac00zAON
xtaIajqqziiMrV8LYfL3G06s7pOdMJfgV9+b0i5o2yaqd4tX0/g2YvogtCRy7RZ3zsCtKykrL0gD
vsyuVx9Sq/Lu3cTUNxlfae9CI85DBiLI11p5xCIN+OZbc0qxpoqRx9pSR92mhbTYLKwi7s6IaWZM
YZl31tTsv8AzhBW0UkTe9QKEK60rtrfcWVg09ODVRTLeYBOrFXDEUq4odic1lRXDZy9tHYM9PfP5
PaPBp3F6AMly4tGEReGzD5aQ8hbsqEzmTBv8Uiiu8KQHygSH5hRNWiIgydnvu5Gex7WnNNqxZL4j
nrlb5MgQ9byaK2ccJkzicj1ajSaXd2zK6Ht35hynco3aJlqstwW9wxBet0AXaWrH0Od4Xfpgf5MH
5j95VTA0k3U7DQParsKmy9mB/X6vTApr6Fk6VoRBb4mRR5yPMrXZp0vECN1mBrCabNAKuUQMGOqc
/Y+PJSq7K/YUrIgkIk3j+HI7dvu26LoDEnD10MPffy6xFtMHBHJ2QhSDFxVPd2mpO+HEwEz1zq9f
JwMxz71hj3zqtGz4rtO4cMkK5YJ7sdqmkJwWDtVhXB9JvIpQaEOMrgua2HIgEEo85Wlrz0+RVtuv
DpQvjOmdlt1OTadQSQEgkBwZIn6eyJEhhemFc2stpifZF13xVNQaLKgh0b73XUtPeJh8FfCZiXJS
zfVfDDWxLCDVcJK3jOV+NjuK9MCz1ikfnWvlC58kXe8ola6FWST4bmGsezYHZsdWxdAfnihEHx7T
ULLiCslj1AQd16A3Fh0gDOgJLUUUS4X1haof6B3uE6Hlk2Om2vA0Ogq3PZPBkjjxLih7fYejqvEX
k65LTMtrN+epFotPmUe0HO/V1NsBjiN1ge9qb1Pdiqi5FWW6gY6Lgd2ZjT1ze4hBXCBHp9zqkjNM
RYqfWjJv+QcFOxiTU5EtDWr/pL3UHjtLPibaF6X56UnrcSWMMuHoYT4qc4wcOkjK1XbFABUHca+z
qZjsHOiuf2PNMgpbnIOxx5ZudjEkdD0Wm24RlFOVao817F/4C4W4wM+PEPOzSQQZ2pZA5EQkvVPm
37XUgksw1tHBX+oS0BwNwg1v4BSyK3yvuva7Vsz3vrKmI+uawGBodcZZNfo9EqVxM+qMlQJwDqzb
brfExtGTcoZ5l3GIbtD8TFvFxAjaTdadopL+yNPmXAaUdeLkK1Hv59RLNRM+QulsY7+4oy0jA2ZZ
z/f63MSfGs0Z0Hob5rkey6wOgdsTQKp2X+CC3Djjg1mKC5EfQ00wwn8HI2CfzB8KsdJAQoYQz52s
yDto2fINeAsPhAEDcb7DhjUlm5Ih8zWBtjZimOEElnA4x3UHSVa0F+cVu2GPUZMys3Z0zLllHFNe
sEjLhN0mdTpW5DKuk1YiZnLLhzmfMmRwhN2bn6dRH4puFkBLl4TDprCA/OsvjqZlNDKY12ZzaOxr
0D8qyvOw+NTl59f5S/bDhSAWUssg7bdI3P6c/fhR0g9Z3TeHolrRioMLZ6uVHR1ES4n6xrHW1OW6
Hf78un9J/dcvuNqWHTJTRjF/yLpIyQuYCKo5qKxw3nqtpBkmFRMYJ+ZodMhWq/ni0ENipxjXKPfn
V/+LI46rryJiiEQOHwIl8Z9y/1lmVE+EUx8mOyIBWbzOePbWXRe6Grt9H0NPAUvWkZaskTfTQtjc
rx/hvxW7f6zYYfv8w9P6q7Scw/bvtVIG5dU/1O3sX0izHMRIDFg1jGtt/Hd5uQceitcG6oLAoudZ
JqvvX2Vz5xeEulRgbGCuBj/Go/+9bmeav/BXBQuDQa8/KFX/Qd0OYyWL6I/VLcz8BCk+BnrDE7rp
rj77P7gE3RzuSVfIDOj8unyEz3iMDaIAonJj7HxFR5iJmoGnu4lzjIwZbDsBoe/h1UGgFxqTs9JS
FnSC2xrobnvQilpMXdBQMNIDnaThvUwJ1MCPWwxD68UZN4l17BG9GPChcGAVCD6QrQu2tinDzM0R
jry7pHl96yfMxazW3LPRF164MZNrplgJxlQA/3z7UafwSb3CuoJVFyCd8Zq9wUiFDmK/tv6IGZFz
5lk6Pxgt4T4qay48oevkVJGeusTKJglIhfoxKCSCehmRvyq3u4+NKq9Ptd3V3snxXUkvTxfPxTpf
EA4sEGRRxdQfGguI0gxreUDIte6Djb8mzoYRdwddmOJ57Vy8uYYCQ1xrw8EcE5OBbkR4FbqFgzR1
QkunlOIcGy3fv4HG+gI+j1/dEnpAnCGEB7ID0+g961LuQGXVxnMKUeQVf9g1yuz4a9e9sCTTfJvj
NWQZYj6ALZhtCVSHq+lmDIckSqhzDCYDTVE/K761lXNNLzcZQJnpq6DtGi8Ok26eHSstbyr4kGeT
mXi33hiJoJtSdYc8bjyatZ8DeSRs57Bc76ejojUSZpyOs2Fd819+PNBCjwkY4zQiuhrWJ3yNGHmk
Un5xmMSqiN0YPwflAPPoRpdFnj5S4eIr1HPGb2mIRJg8JwtSLbsYuC9Ttk6qTZiKQXwzAx4CM+SS
U+Kkt8dDs7qpPqNStsxdUS4Iq3Hff08i0GiBPlaUiovpQpfe3s3MRbHCIqIogzQ8e3RHC204iEYt
bERpPFcEKK/XXLC2SxZ6rqwh2hEC8JuWyODfHAR8tmRdRL0OuwF8Kn+mBsFqMDpGYcK17OFTX1NE
ivuDdVe4Lgd0E0sWn2YQ+0YjzajAnRjc5lo+Ujq9b8Q5mVpeQtdXPOCaArQReH5M4J5nDfF1lflr
od1H37ul1MZ6E7yWt3XDKXZwM9R/q7rJBK9j8rnpTxOrljklIxO9MF3zqWTFAPmU74ooKkb1r/Hs
xnWdUMmiUrYG9Z7ZUzO0B2pkQvLL+lanW4z1YYusjiR6HP3tNUnumix6uS7haww95xJn1vqyr9ib
18ghrZ7MgVsyGYAnVMyrUC5UHq0kI6pe6dIvP/KsnvlnZtgU3logWwuLP0786yuB3J7EK13j7WsM
1OpsHHSz2tfFJQ1p7Ya5dHB8xbM11dGLtpYWg4YkGXdCi0yv6FxeTqemer3gj90XiY3GbEpLvo6O
ZC+VigfaXgtYmO5ZYJrJSy7zkftzLc9dU79ZX9hBqNOaRzdhfh5Tn3zAvetclT6d+Q11g3wiKDSP
quPgysR8yFpwzxutQ3GFGnrxN3rRuAfH7vTdj1S0VaBwwUZ1AdOHWD+m6uJpt8h5SLY+LwXe/g7I
V0Aaoy6lAT3rMksF4S8b/G06MwvBhKB1yf11qkaVa1TORcHvsXDaHvOcwC/r2TJ07OfPvd0M3EHy
skvDQk8DI8nb15wJlQcfA+s+6hPj+dpbcehxRsw1pcjxJAFJW8TTzFIyF76wynNWlOYbPCgmcaB/
1JelOcW1SyJkVmWRnMoIbUHGVOP9YBmkTePEUyrSyHqTqcHWLKKZNYVJgQU+OwuPtZMr5HjyecNV
xUyMdpiR4trzBA6tK6kKl0xczHcC4RJ8TlbphHvJCUqgZue09gG506LpEEs1cbQd/TVWdAXAYOh8
a0xsYMx7j3N0Vmlis7qvYzfWtdeltshurGboDsDTqKlf17xlAFIK9Z7vHBrtuv4H1xHnIR39F7rQ
VJUQH3MJCPJtD3OQBu1OTyX7G3mgt8Hbsa5Hf5Ze2LSe/6KZCw/yx5aWSUFAT87HUgIt3A3HzJNA
hKGVTN22wff0YDm8XQyMxPc5TNxek7jz+saVo2e9TFWvGJjb2l2yu+6sdZ2QrU/Myn0RqVlVL1Mc
z/lnm/mlCNysdZcSIxRcK+ntNxSxVLiHtnwUyWBQSajeQVL7x65p1sOg1dfDOVpn5zACVJxRO7OR
Id/hDfawCyHOS5JKkMfPyXxg+zFhyYp4IIQI4hpreejUi39TUrpjNrEbUZXqMGUXj0tWfMt0Rs15
yEO0+IWjtKOjTtJ2siqdtyZf6+H048tuk7DFUPucDDsL4W0573VVvtSx6E4AdgZ9CmZYUcQhZvdM
6Hus/fUgkk5VPKdz3NxwxngPonL1iHd3NHddi/WjFaI/0xmqbyREvXCEJvYpdVsqtHMVfW2ZQKgZ
dQv1hUnQXe+GupvxDgRDKUptOvT9fJTJ0Ny4mY+P9kFP0LD5fv+5QgfXYOXeaRjNHphLFGSle4kM
C9fOTPVH45yoSydiiFVdsqtCjqQTho+FirOxaegobgzHWKrQpXUTB05rZSHjjMoDkmNkvqnVeKFm
5eYur4zRD1wG2emDmk52luR5qLkTokUca8m8mx3UkQefZdmFsRxsxe1P/BtUT8u9p3r3JDOfY475
2lB6tAYTyiQ+WWKs7zTYYfcpKuGTa0SsXkHG6yQeVEYva1b8saK9krvDTadG/Y4uFBxzqdnqrbDq
jKFb5Scrc9vitmil9djmSbXVejl5oQUQiVTeHL8zVNL/NfHw/MiJUcoLi2zb2m668TD17GYt8w/6
2I6bWfUAo70Gmp9lZTTnTJndeR3Syjvul/Oe9V61W4Yp4hxPdUYhT598pkXu8tTt9m40faUzEtpp
5v4at2q+JDb6TVG0xs7MXayPvd09Sp3b6vgVkihVqt+ygXlFmQtsZJLyzkuT5bFcmB9Ru0O5q2fN
2keMl7/FV2Zt41Y+t/4AfaJziIygkrc1kr+ILQrdUmhPjCmLiRtOCAzFiaamdrD9Wh5zf7Bua5Tz
ITetwrrVYqJxcM7Bg/a2mo/GI2PHgndS5g9Wm8GC8E7akot7DoGZkG+sGIukOceiM+fHuDZDszKr
g4GGY++tJ4Q5N+NGwYo+2DkPTKJFf5VAVTZZ0/kwH21Y4SVq8KrSLzkexNt6LvpPhjK027lsQOBp
nsvPTcSuv/Zjgdg3glJ0ohzf7rO0r78wXZjKTTmUY8r6pgKOqtLDCmFqZ91pGTSIZRaVrrUbXHut
teQlaEXXfUPPRR1preQJBKjh2HVyp7ksm2B2J0iHSz/sdcbyhTY9wpDNP94sYD/2UZz0x7Gy35sk
trZGL9ayuL7OQavEcYaN+RZ1OhOtYV+pL0TEW6Lrjkgw1avNnOv5toeA8hy17Cjs/F25hT1BCyU1
XEhOMGHLBCiENLDC2wwoWPX+GBaCxhwyf2AjIdVuN72tX8YpL8Q2tosO/r/bYuu6pMhdh0Bk5Upr
XeSIbnuVcCermJtmagOxdKwYNMbo4i6oV+F3v0rAQQ+mzsHLh+lFwy7OJE4nMhwsekjHOzTk3Som
R2ZU30F1TzcpZNKXBmDZcVnl5/4qRF9WSfqQrP2FzAWltwrWpxiR/oa2wipkT3/I2vOrxh0FSHxL
y+6M1U5+1hJ/uIEneefk6LY5vKKnchXM+xPy0WAgd0HqedXUy6u+vszxR5609iq8Z9fyd4jDVkF+
dlXnxyRuoLOuqv1mFfCrq5Y/uur6o99F/tNV8m9f9f/uDzOAcXUGxD9sAjGAX/MVxienrjFksxN6
15mf+Ant8qalXNruoEdQndXtkubn2BmU+e2BGBT2KdFWNUkCEWe0OJtSysfzSV+lEbOBCJt6LmLN
diIsB3Dxe3HkN/W/8bf6b4QoH6tDpM42ib1BAm0wreg6TeQPqTNMFmpufZrhSfApnZc1vuTPi4UU
9Is1oyXYWaVPNFLTAMSKOq2z7f5QcvibDyCQ73xM3pHPWXwQRqPwKT7Up5idKOrF6OODrdAH0Apk
3N1m8EVknAXKtJhgM2r2qZkm8U3fREuF/kxG57iirO3pgzjDbCGq/Pmn+pvbgkoGJRBhO+ihVXP0
x4pCZQ4RlkwrPlQaoV+rOP3pVNbEpCvdIcRXTOQzlCi+NxrTBP5J2bFWxT4UNLi8s/5DCA6q8MPl
Gf84VEzrPthzQSqUiXYG8yBbr8x4IMlsM4fPnDzGUriRdhRrJ6iyCguPJc0H4x4ROKr6QM/7ODn0
awbdtMgKv1/b+VO1Or5+frv+5iEi9xCUUan10Wn+eL9GP041E0rKoYpGzOx0awe5ikwg0nRoC9oQ
WR/cXiXbNxiC86XtqVW0Cbl8WqvuUoLd+4dP9IGtyHpCdLTi79B0mYJj+M+3ULNbbRmIG3CqY9QP
riqEnpLUi6TEg6vo2myaDOYnIlgxj81IflFNyCT2ouNIDqVs1hyMO/vzD2b+3QdbieoOA5mdv1ZE
XRr3kKna5ID3hAgVxEZdDEw3BECoiIpMWT0B0/as41yv/RyF1DM/MfNxRIgx+kjYV4kDFFSyZaBY
xMWiJ43VUpKo2FoI39NVa1FEqzelW2s9KA14s7UyolqS0/Ea7mYKg+8/klIgMSg8lrUKUM2NuiTR
KoWAFqAe1jjuLa1y1taCADwP0GyTAf38dhgfy+I8JxcohCOoG1iO/1EclgitTWd68XszYcAefPIF
CYKHK4U1o/j0V60GaiQ8aJWx9qlVmfCx5nT4f+yd15bkRpZsf+X+ALggHOo1AqFTq6qsF6wsQWjl
gEN9/d0e7Joha2a6m+/90myulcnMQEYAfuyYbVuf59DjaiWOxXTirgROcgCK3F6Fzf/OEMiT3VUe
cmytMk8yR6VRE2v6Y5OggG0zvx2TXTJ28rgu2hrm2gXiDRx61hUBA8H364v9jxL9r5VofVv/J97R
qxIdfRTN8PFX/6inv/Ef/tEQRRnxWX9mKH4Stiaz/kOHvvYe6CWDaUPf+yvM8FpugCVPsN0xMSJy
r//pH3V/C7k3YO02SZzoO+3f8Y8K/6/LDg3eo4fP40FqY1gVV8P6n58aGCBb0kW+fbNi60jWQ9br
kErU2LR/Lv2tgeuLxAr7ahITbk6qRDjrO+qZB+sss4792Bo30EjVbumMap+wx4Zstfa3TVIfUyK9
56CjW0eUoXdpVG08dzX8f0RjcFpZoGH8lfc8MnOwVA0H1ucNFC+r7RoqQlk4e4DyGeFWa28jydab
cIydQ96FMem7Fh6zmxzpVLn1cG+cwScQae/ix2nt7ueeXDDXcUOzgnXsehgVAYaLrV96Z0vAd1JF
GLHm/q4QaiOVt/22GmW+lU693MYySXbTABF1NDFrE/vvyt7YcbSy9qhQ68FtSOPViX2A4Vp/osIz
J4qoYROl2JWzvJcFASHu1sOHtAe0UL9CinBbSfiMPb5VQTPnSglmAloCl15lT7RWNVFlWSsiqg3B
pFk0Ab0djwDz7+USmtDsipWVagb7wA65j5otWSDiAei78N+nSs3kkMv+zDR2m1q4fziXPumymd0Q
+4ewUsdWaLpaadPEEFLxDHrfjOzY5D6cQ2VKlzd3GIEdwMTfASMfogHQOekcMiTSNTz2zepr1YMO
nGfYfbQsX1q8A1uHEoRm9fcGGcy9u3Z1RDO6scl4+G461zuGcXgeQK1tg8IGx7fGxtviIDAwUrrE
5eC0O2qe91TZhjDcquVkc4p58WGDnHorGAlmTd0eHpW7t3uDuWE2RVTj3iDTwgpeeTQikHzfhVb+
paXF7dIZcNvruNrartNFqpfTxmGoYVnog4RibClLY1fk3UvTe2/BvN7k9uRvEkj2e6NmrMWgmh78
tvpY3fxL3g3ikDfkOCeoezsAXsa5s8MfAtU2GsbQjXhPvECA2XgTb4lAJo9hkwM+S8BGMPyU2yIZ
kDusdSv60txYg3vCjml9WcRK/Fz2l9kovhInm3czBp9dnpGUcGtE03WtQdGVvBeyOu+IirbimK7Q
+UW6zFvUyy4qLPnZ6Aewjv4cR7g+KHlvlu5gBfwFGycUew9Kzz528lcJovQW12a1d4KvSdib5znx
u63besZLKayqZ4hMReSXWfZUjSSW6x7sCHHr5dDS//Bi1nMQYZAvnlac8lHfr7eQaMo99RETHq/U
29NqVUUuRKddPeuWItswH9iIr9Cfi2rH0y7dKrewo3RwwMb5uXeyGGO3WRKMxLkSOuFH+8JooiID
Uf6VpC5XMYidyEbe2NLhRPvQRKrNdHXOyc3N1yUG1z8YFmVzI/XRQ9r621BREQL9vn4uDGd5iEkr
ny3kEHfD2YZM6WQU6c5rAwr/hsrbqhKSsYPTbM+vqm588Jh8oXFT45M6NIV3h/jzNQNLts1rpsGx
8+EX81iP/JXr2bLJOPppmVP6Yv5O2jQA99+453ZckWy84dkMshNnYu8crD6asHR1bLLbseGhzzmc
Kf+aSi8SmC03dhd+o2LhKWOlxXbgoVT1AHIks8gNGz8qsS77UlIMMfg32cTX99TJYTDR+kRd72mb
lltcMG20aNdC6jtUPYnso2voIUgCVGSAhEdf2/TKgnDLFKhhy8p/2dkZ2UdZd7ylEk/eLra/V5X9
EXba85KBCxmr3n2O7TTZVn64U4uxMfmo0UXQ/Rh7JDp/XeI7V+Zg+0r6ROj4KPZ5aY+7YmHRQaMb
4OmwCo74ye6pp/7ief1Nnoj81LvzWzARafMzb9iWi+OdFN3xL2E4fiI4TdN86//wUoL7Y6xTlEn5
Ylvq4ouBFsTAPmcNvFC3aUr2Oh6tZfKhTDH+xU4abOOu+11KZUIKFTHwAdUchFD0mbhLvuumobxh
EyUPYpYBAFYKI0p4qr2TfoEtEL4sYjlSGGldVk93L9pLtx+CEo0n4CfW6/qCWJw99LD0c4uH0GzA
QigmWA6FlZR7qVx3Y1bus96GYYDtMtK8/SmRHaCI0aF1EmFbB/rMCFi6914W8+cpVuroL/73Rtms
15Iy3St7mA5zPRt71kaIK9UY3g8lfunEJ2YuhP7Fp9u2w/Uz4DeGhfDU5GsDZz3bz12GMRvA6clK
jU8qbHOCvPN3J2tt7oVKnYJxldxrMrkDNUZMfp6zc4oCfkgM7nJTwF5PSfoB6eugbmh13H2C3LSn
o8LZzqK1Domff5rGzAUhGrwsQ0/jV8fu2Uh+d4zWP5d1GWupieB5S0rUbfxgZ4nKPAct67RG8CRf
uavuJZJLNAXL6tRf8QfWw6vIhhg8KYJbF9ZE2TEktTQqdEEzveHIqXxdfeD1ebnpePdVwT1mwnBi
iUenn/6QYTV0e4cAZZONgH1a4FmvjmJ+BAm6LLIPkp3bN9y9C2CmxDWLTW3H7pMjwDDJ92ac67U+
S2fs/XCbN9qGA1esxLBFIWULQkD+J5r179WGId78UyjOfZr9NRX5xzf841gdmL+56C8mp2MCGiHg
6P86VmPvCCwfmDTSzM/KhJ+xLOs3DBc2GoXle/xDN439tHcEv2HGMJnoHFx0vk43/Q17h/Wru8MP
Q8piYZXjJSE+8mvMJZ6MZExr14UPY7ZxZOdr8ZTqIlpXCJLnC1iW0MnXPSeodW9Nc3wO4EO982Ce
X90a34Xw8v4TvUFUAeLt+pvJKn472+Tl8wvimvF+1RlCyGSxNYUCjoVoPtxUzA/0kegexRnZoQOP
fwhbyhz7FrbKv5BdkMd+EYoC3aPG3MxUBNr8ar/588QBgx/nicq6U5zEn6suZr03qSy8LUIAVpHX
uv4NeO3a4zJ5/mUWYfZK/WP2ZV7r9buvejYV7bo456SkVqKAOnAYSqnI63eN9+hzilq2QGDcUzxV
w43VOu2es7IgGUPXZT5X3KcxuVf3qb0QR/CxMJPmRHzdUB/mR0qtQBICbKrdxhlADIy5Z7+DkQVh
y0Z7g6pATgoX9g6ak3oCS1azqBC1pqg4QbFPcEOnW4xz7M4yYX4ygM8SwfFfFGCckqVMxzPY99r6
Tgr0OQNEDI7WxhmPC2rHtjBWZ5MjzJNL9aexo5yFw0eb1um2suflM7Ft7PIQQawbd8o59Mll+BRM
MQTHzASJtoGdO4805gTI3U6x7Ke09A5zCOXPEPbUU1Rjd096i/KIaz6zIrrXScI2podc6psyCthG
7iblyGw/kq2jt4aPEnm3IIE/13UeCSMWmS+WatJdPfiTOoVBWCawxerhac4UxzzLmSipgg5g7tkK
x5SkxgMul43rsV7dMWM6F6DYJgeTJLMnkAOo/my6BX/W3BBHzoG2AbAJZXxy3c9+vgS71PXqB+hS
8x6DlK05LuhCAqAIeTBztvbwtuVeDgDuFnbih9UOSESk9rgvIMqEw0j0HXDOiSRn9bSSzCF00qj8
vOZBHgXu4H8QXmmPK0W7u7Bsh+OSSfrOBxRerOW5jTjOI3/mIM/0qoktFkVLwXwOA4ucRA4dJ5hS
HkKl76Y/xGSO91YD1HqT1X71AyGJKAmub4dxKAMfBcu6y6jyXV1n4/nSyyM+e89kLAiPKGja+Krz
mDqLZ0tCLWw3nV83lH/iOEq2OWAoCwTMUHyvc3SvYDPI/GCbzfQdt0FF0z2EJHhwLclj87bvQpl9
AAkv22NYIzHd972kr1Stzom2r3z8rONd4c3iUkm/4rtV2zhUs+RT0RnDtzpWFKfKcOggRENEzHaD
krWxgxOy3BJXoke7N/3B2qkRxfl5cZplOYJJxMBtxLVeudeySiKp0qT9gr+GhDYsbWiYeHJq1qRT
YR4hfKY8CuBmyHTK2qjjbPzRN6ibWtLkrT6bzQlbS/FEuZ++GbL+pt4lq+/zVfl3tgIdRZNdyE+T
+rUtKZBUGa8AyDq3j7X0KPpPQwYGhorCkd+ewWc9wulZj1kztWzqXMzxo41KGbojm7x04oO869nz
GhtlzuqrmXOSvM0z6Zp3YYydhlBV23zgmWD8Y20P4k/fylEBuE6CleZuyK/cUGMYSffZ61vZO0bW
bIvJWSltm3UROJgPIazlw1WKXdo5GDOTfxTEpxAxqCHkhEx5zjqNn+tkLjPgDBDHP9QyVLx15Npf
Ggn+pestfmNWQI2xn6hHyzfCkDQEB3Z5j8WKeBQluTaZOGBmbCETZPam4YOVcUy/l25J9Rr2vcaN
AgwOJ3DJA2XG45BWNxUZQ0ou+Q1471Yt5kMSweOd6CQV0RwIYxXVvfS/sG6bQBdlsgi3ZbLC62/I
sZsbVqcBHdCdP703dKfdpd4SVhFw0GYTB6Y4Jew/d8UEJqi3hle4st5pZJnsaj7n9Ki80ikjoxDx
eAhwVsAwD7KKXXuD8iPcPIamYxa3qTPGrE+hwNzA78COgIsBClSq3G8u8Tk0YceiVXai99FujHVb
4tW/EYT0LnE6pjfKX4GqcLYsT3MXtC5UfmldHBorTyEbWH/DGwiUI8+ZlZccLpEAaQSWtKt8m/Bj
DyAd36MNBXOgU/5QT87C3W/0chlxH6fiJnHFfqYed9NXTv/pP7rsv9M3iz/DZvX0f+uyr8NH+mc9
9h/f8F84Dc3MoLgFSKHF6UcHen/qsbprC701xOyO7GkKZP+fB0dQicCrrWv8/+eJUSM2TNNB2sWL
zynvbwX5ryfCP63PsNfTKsPyB+8caXfvV6t9Q6glbRZurCGOQOr7AlBty57HACbZirh7Mc/aypXg
sOldAZduWeD5UM79sHS1PMpuwomu0585++Td1VebLov7gPzZ4xhpypkPfbFxJlONAJQrjxKSJ8Nf
cBlsFd1aoXhNYd1X7ZH5HwJzwukD90kZG/dhJcbq3Mgc2M/WxkoT/O60NO6p48Q+ax5Pia+sLD7F
/mzkxFwDyNjtyEV+NurGt3Eq4hneJfmEgMG1FM59gCFya/JjsS21pkeI004466BysIuvBD5Z0Bx3
cVWlh863V1C4tRe/1BWE1nVonCMvqonKVRlfp7TKXoJcSIydVZo/zo0LHkB2pxWOzj5tYvUB0oAm
lB5X3CYrJLFlE1kjbEYMO0R6V2g95xxQk4u2sxYTt6WJJ3h3gfShG7AQfua7NCnowULc0Ya4wkiW
Z2OxFJVZGGxzaGyidW3/YFMUqw7jHzVbhG9ii7RdVYxdMT95pZnJ2xZZuuavULm2XY2n/9wR/q07
Agicf7qpectkAkv0L1sa549v+kn5gJLKQOJ4NlVEdDzriehnWsD5zfN9qKZMjhA9WG//113BCckY
uBBZuQt4ng2O57/HSdY+rHFx50OP+CNI8DfGSabGX2cmfrwDx8eDF+LqKr+/boaDEcNSsyTWMQiW
GtVtbIKt1Ga5tV46FEFnN+OjW+oARx0dc+mrqVqQUtpwhwdB3TkNSww66J2968dWvJOg7x9SbdeT
2rjX1CjmKIbBqYuHlxgfVwCIofswnZZPTCS5wK8Yquo3m5Hooa0m/LwjwNPvblxjONbpJ7z47kdt
dnrbaffuh9N6fNHVYTx4jfGjmP35FV5gNf8ImU/9HDCCmO7Sxt9J5Gfmi/xi5kULRn0EUDo5gs3H
JjGUuFMDNx0Q0I3xYggX7xxgsXFH2JpJCuIhT9eMXYpvO/OdJWdOrEUafCmLMkBQHsaAy8JT+mjN
U3KTt5basp/QtzYbFTYOpsndWx0tKchOX0W11peEcyjLhVVELh79zzLv651rxSIyfM/Fs+5Mbzz0
lycc/1ZCOR6pMKqy2oc4XE2f010qTtwUjfehLzGF9PP8mpqUgxYZm15EJ0Tkt7YHjLn1ofphiZYw
VmGhxxhu4lDnGqgCGez7DkguxkbYvS+yC6ge4TaK36bkzCoSAbxLu2jpFtFXGbY/wVdtxA0L/CHk
OzDhUN2lzaOtqw3SQIn0nIkzvHccDuj+0CPPOoCiq13gjiz1gzRkvWzIDqPvVKvmYkHE1nde/m9p
5fxd49Zjgd+pmq9b0ko7aJ2lwJ6nHcFg+cl7uENFhEIErPhdRRxzGAWKAnlSXAHXwEdAVzoU4IFI
gqXIN7Lu1w6mUEMY2FDqGAORu8NEOw7czCHE9ax9sy0I3f4gBph2hBn79RLWi7bKVqTQaMriyZiL
lRfk64tCdwO2kqEg3no2goVfYLI6hm0/QcljWQBPAumQiSGJx4KlxUJrQhSwe6cF1Qc7fBeP2n/d
D7HJXqIdWbInTT58x0VFDp7hg9kTFB/pgwZC1aHM86HbNgYVLSOeDe1MpiKR//zs6RcfrAP+WtwK
XEE5aYFl7Rhvrg7xeU75s6w6E+8lCpKDgZuVpgjbfAhYO5Bm5Sd6vsIhMRqY7rHL8d78I/OWT6RV
JlngzXIEHcTgHe1xPUhpiQ9z0ebnKxfCM8mpdVDER8bPWR6TLHfF49W/Xjhd2pxwKcl+Bx8R/39n
65RL4pS8rKWCEIfVyvskhnwx3q6/ZcBDNzmWCwruljI3fllWSLzLDFhod6FkncKCoccw3nt6UCr0
ZuYZXmhT7JtS/0mx4uhrki9mfzewhrxghwB3Sb1Efxcu2sfxR9jCaPAwFY3ORoQsPQ/+VHKH8nNs
D+jI1rLXlrPf11UHMHLP0O8py+ZwnrhGUB0aNXIc8q1qBs/RFjPGimKYoiG012O/etOTqVNAI9UF
7w7vNCLSjYIcW6Y1I3QowvZmCNS2aV0EENcGFrHpbQwqqoIlu0VF9u/QtuLLNZbOH9NLI1hs1lOe
LgMBBPYw74NQfbxHO5ifR97FdHUG1R7Oo701x0Q7Qof+W24AkNsQRw7fyK/Oz4FnVFvfhjtJ6mCS
vBguwI1nCoNXVxU0eayNi4FwYJJ2Ijese+IEWcJxbg5d/zjBe/vW0RJKbXLdBM6OEx5+GruHj5zQ
nn4Cdcz1XTRmQfo+dxD6fikQsKvpfrJcsRNjYiNJDc7EOiqmfq6Soj05NIUfmjJIUyBpSwLosq2f
yhHWPGIDs9TGL1L7NbyugCe5/BB+5ZxjIvPHnL3n99L117cgUbO/B6SR32Aoz3443Ty9sCdZTlis
qt2Sl/G2yYxXfE/yjcNiTwdVMQB+DYmLLBaeX5vIEZQfyBxlONd7MwDtXMPq/4HnnHUlKLf+QpEg
M+tIybogxhY770uR95cBdQx3K07Ck1plccvZy2WVOGmyCFXN3jaLV//GTbo7thHVD5ppUuCeASxL
eJsdgZ9hDu7KyXjCis6qm3HAgcwdjL11U2Li6x5X4cABN8PDQIB8v+K4jvquaG8nUKEIHip+qEdq
lakugplptOrJquvPTjLR0TaE/ZocRpU5Ny3YAvs1bp3mDc1OPpeTeEjdscNQqX1ASU8fCyPKc+1j
7YdeMwT3HfjQY+aX7Q5Xtfk5sacZdkTwsia290lRO3toZhdArzvVje7bapGBRom+B5j9OLeUCqrW
fuh7cD9e1aYkyimlJlazltsl7gbzsU+bZjcD6NqVubQ2tAdIPBfoA+0OrbFmgRWn05e4natyawnl
QtCslKqOS1dSQ2VYoiQGiCEkmM3hhUxf8J7ZodnzKGQZqHKhyJUY7Wn00Lm35KW+EIdvLxMbqrvB
Nr9MMuhu256hAH/43HqUKMQ0w1JWFo2wpZ6X0BCXZc6tx8Lyht9R6OSXJQTL9DEPZjk+stON8V+y
Dj4lZVETBpGf7WWNH9PUiqPCg3fKUXC+GQcLmkTPkYYd0Fkh1txLOXg7kifJgle6+lEO03zTaeYv
G0T7EVf2+B5kXhwlFV11YRu6kDomeuCLmp0eO2q/vfONuLgl3GPXUapM4xEV0I18ocjAV6VPhaI3
n9u+qr9kaoAt2rSvsWqhBJjybeCRuMPT7EZ9br5bbMdzYDU3xuKKz9OUOCDoi0Vurbi3drGRppc+
Ecm9A3jmVvnyGKhpwDVnD/S3wXzGP9POMCnSQfAKA3w7KYzCKGltNfDwM0gb8lahxOimAppytEvr
U5wLLBGlBznAbsS2noYiAo5QRshNvA9sIKrp7MEZdsJ41WxqFrAej/B9KByT6IPdOo9BIjyiPnJ4
bqSA1CgBtPJ60mFbrDPLwWG8hcznblqVvHpmZ11qaMyYqWfs2/XiIttW1XOWN2O9yTl+7G0cJ9Fs
lznAV1NrcwPI+83Sp+lDNVOKUzjm8mLSunRZekcL73zjCHf1ljvQSOiip1d0qMJHZzDHQ1urlH+1
RXsBRNyRVajKcbvAid2pBoIO1RgNJS2oeY9Z5pmRjL0Tui/e/SJZXklKxvhPKvWWqvQzYm28dV0r
4EBBNeHrCKx44/fzwBO3d85eW83H2UyIroVpsCcnx98B1XYiP1WZ4boNfOURwyhStkVeNRTbdqZE
U2CO5OCVhiTj/Ko8tJMI3lowPpuxneUz+GUfV0wX5zseh9BtSehGtIgW1PVRNIeQhS1Sg0Cwtoto
XRIUQ7EIh2Twoi6zFM1+su0ZHjj3U1jtuE+2Pveb73mnvN+hxU47yuLd9ZiGQ/mt9X1CahRs70p9
tAJ3SQHbuGBgwDtC3Z7u78yMDv9KPVIBpAJ1O7WWHcUkHXRxzohFxbcvGBXHOzYorfPK8624HerS
gSJe0XbykA+0bPWFCzkXmI73VIbEtmiJDuWGEhaOBfUkvhaUoif70KtrPkAmZ8HCswriwvMzDVnz
DVVw/Q7wbThv8z6IH3uOAbdsm1ruvIuT0CI11g3hHxoiYhG+J8pqntZ4ygE4JOm+K9Ry4/aue9fV
KdvssOuMSDWuOjtNOVxmDM2HoM7mB8sd+pd0qs7d1F3aYJ2jLrQ7evWa/hsrBvMwDp08W6MbH2QS
vHFQm/Z+L6PRl+IxR3eg0nAsCnwSc5WUZ0imk7XPwnVlByVIdG4xHzT5prK99Uk5Zvt1Liroctzy
SnB3RPw2Tq24ICBpbgoljerbQtnDgxEu672RQlnaJW3mqq/B0L60aqkLH+lbiVjTSLi5neLZgyjj
+E+NVX5qibell7rs/PjGqc2PYQrb25la8E0W8F444Z5HY13zhdLSIk/9p/CarsrIWYVYq2RRxw+N
jmDpTh3IEHiKpk8glRr8ZTJI/IeEYvcHnn6n4Y8w15+0vf/Fiv8/XOcmuywnJM0N3U3gpvzrYIwt
iPqEhHOtL6WAwsUk6mbkKNeF2HgorX9l/Xd/3eziyXSswLVxTZqCo8IvHm0wyguiV98c60qGN/RC
sELgxvxRGAN2D7tR39LSFOIuGQPlnKQkqsGaxDLS6jZ3c6KEV9ez19VC3ldS4/4Mj/ymxDn6Nqbk
K8ei4QAo1jrm2FZpaBKJr5CBHtbssw1JS+66mfRepogHD23ufjTuOA3PPWvyfr8OFlmqba3BGl9W
5gmINMHMwJbE1IpkTqKzftwxXirwIe9TufTfecvUv4PCq5+dMOFEP1zxbZj8WzpLxDzTRgZzRt87
TQYsy4gfV6NXPZVcDA6HK/1j4Qslu4WWJKRMLW/eYd0jwK1n4WtI9J//0bXa8SetlL0/2AShKSjw
hhFnfvmjF5yQY683G6IGel4mcsZsoCzi7n9Iav9+0kT/IILbHAMEZttf312BZILrgPscy5SALOJE
Ve2GuuPvc8VB9ZlGNySkATzWtc2/ilTol/HXlwmFIgCUSRKXNvBf4ZygHcnELnNDHKC1X7xpAnyI
8Zzzo4ZSzQY/1Rt8hgBjqhjb/vk1tnBQ/I+fLli0h7alIxK/vvaJmo4Y42NzZMfEf50sNhF6H5jk
S533jM3C0snrUSwNkLsrEUXWisGvTvzymIjZevmPvPlvyZt80nhn/N8Lj08/+uH//a8a5x/f+VPj
9H/zAZpo88t18aGFzJ8ap/2bBzwgINFApAkLADe9n5sP8zcP/g9ODejHRHt0Sua/FyC0Y3pkZ7RR
nZ1F+HcsMyCTf3nDYddhw0K0C/MOy5BfsTvJIpjx8yQ99RVp1yao2Y/XdttfHDLzUSm0mlWAEXni
boryk0A/zOYsKvXxp0ghke3iWPnYAEL5zGbeAABRhm8ZudcDKTTdgKxPVIxE3V5dz1mzPnL1TH9y
r3IV69OG4FQWIqLSG1m4XjSGSxGBN5iPXSzOKPcKEW1JJAuLIHmlVgCb9ehiYw29nDTf9GZdT4Yi
7pfXdRgx/XKH3WejYUaDPksm+lQ5XA+Y1JFrZ7bBsZO+4e7JBSaAXEbjXSRNnxNqYzxmcZv3UTrn
01EyR92u01JvZn26xYg2XnJ94qUQGT6p7NMHVtgevRGrfuUIMf3OrjyyjPrs7PnsQznTLtVzkro4
qfUpGzxhFhG6ty6hlb3SVuJukoBTeSAWcsMc3IzObKKEWYQFZiaG5wJt4SFuLOrgr8d8Nskc+em7
w41eBsYKDSwONwEsj52t5wSPOTDidy4ip2fEEQ0t5raBLTyenU+qKNqjxdDh6+nDUuk9PtVxiHDl
iDLyaX9m0TsJYJ/JKm4GjvOEzGtvwMa/DhRHDMeQKP6r6BcOh222WjtjtDG15wvjkewpTw0nV92s
gX0cGKKo+3EjpeeqIh7e4noxzxgSXheM+lAkzfqLZtSfLTzExB6CNHILOrVxa0dlniRPvSDyy/kN
symR3+6uvI55IZ2g/oamQe8+Ub33UDgURxupP77HMrYfiULkOzfx5ptlbX8M12GSSkNvF3dZ8rAy
0Z3nkDNT7hEp1nNoqSfS0mKsJCgRP1rO8DlhX4So6hcnahoYZgklMNjO1yGXkEL/xZw6ClHy0Xpk
hHcv2Hmc58IT1JO5teI023fedqCyddhMbSVvURa/TLBU7oyW2lF7Mn/AXP7iTxOVP5VbdzQnM5WX
ej5nPWb1USWX4J2FgnpZDV1oAd1s51ESTnXiddQ3r2N/7DV1SRvtNH1B6m3MyALjTOcJbRdYY7V2
AInU3rk+AfMMn7oJlh+VodB6Q9ux+tjO1hI/jsgRk2u9r334bkoAzxx8WFWYLCVDL6MzXPgczA+j
ljYYqLxPEBxeSFr+MG0V40LQUojUoohLsVBwn5Z4KUAmZds89exjwj3nif8CWwOnT+96jLnEGafT
bNU0lDXAzOatSvrJvu2vskwQAwPBB9u+V1fZRmoFR5r9nubz+IFangYUIToPdiIUH639KEQgZiwQ
fldhyMaHVB1VbFUhM9GSXxhRc/rcelT3Db4W97bHfLzznSY9pVVs7bp2oBrVNwzmbC/4JCS19Jth
vVAJYBAE6dNDQan7JvZsY+/GsAdCc5n2tQBrgEmk+Dyjx0dV3k2XIPP3oh6qjeb7MCv0otiQPXcf
gRAVhFHpyPFYnW5BQVMVTqPrOS+cNWo4Ux4wzACts6rkdhrpl9uqXFueob6eXPT3W7QcA8YFokZ5
wYSRRACWCXpmSRPsZsOp9nl78Zb5s82YETWyt08zdTs7l6+6lK7Z3Fqlg//JFQbFQ13T2XAZcfv7
p8KjYhZDVPfohNJ5gdGF7QivfpS6VjptF0x/h5gzCVvbsijeV50WF7M/XVjRaUb2yM4nyNGnVDqT
+wvl3mZ5QiHdeFeuyfK7StHA09H36c9NaEr1s1axrum/CarrI8+nbQg4t3aw2KY6xdVSbhsOQDdZ
qb7wYKG9Ff/1sV67iU8pUcWVYuVpIn1QZcM3GEBOufOF39+IKg73Y2I9J/QGHB2jovrB9NutrIP8
UPoUUzGjHXvIQhuLB+yu9qFlWjVkX7pXzJO56PY+cGAnbyIWwn7RvHgD1j6e2MG+x0CNccUKacjw
M8S58inWpS9+n/iHqQ3xpMQy+11l9IghXQUooS333skayyh07O7UhRQRbfKk6CJzdh6k1eiCQ5ss
Ph/R27RNsruMopptAT1jSwFGGLnkvM7Af2IsRt1lrqqOTAewa6TFeZtULbF0DGY3g+OwQFciPck1
/Bog35wSV37vwkTtVDF9xcWgdqa1YBdTPG4smZ4C2SdHVv1OVMXB3WjFT0NfU0xVEVEK1Og+TnCw
9tLoKU7Kn5TZG49Tmj/MXNdzPLsgD83yLvGrdT97BZ04mNlck0h67xFEYuAGn5zUzNqEHSQbm1dS
vIzYiuv61Kks8TAADgvRUqgUzY4FlkUTTjZjVYQotQCqAGdEWa1XB6u5S+OwXZ+rzAyNz1OPFzPK
0NBX+gR7rekXtb9C47ZKojc+M9hybN3s2b3a+9ar1Q9SpLgbyezwtkJD3tg52x38mmjOy9UtaCpy
azZ10ClGSLl+clo1f6oacz772nGotPewWyCrk8nwZ29Lyfh4Nr1i4tZf1lwDxsfjoj2MVsUdMygM
72PRDkfOczmA+VA5LDNwQAarys6VWfVsLdyd74fTnrAqjklbGYdeuyj7Jej2U9BZe+dqsqxqbq9F
53CB6IWb93TfJm9iidvIBzW8kW1B0VFYOeKYXY2c5koN0sROhZ5gz1knLP+tc5GtqtLdYEssKRt7
USE9cflo7l0oCPEmWNIgB4utWJDRfHCmKqAGSBH0ozpdRasyLYyTcfWgmrGpig1umvDeIpo2bJth
7bJ94XbwiYJwBWLjKC8qtLmVrFBKJDk388cgld0THBZ8sKG3ZNuGkfnQU2W5J3TsHderdxa3xoiP
dpE+066215ZhGEaxttxWV/dtqY24K+7evde7B2eIVUesTVt20agweRZZTA4LRy/BPMy9BonKnTMb
1Z1YPNZZnIA64AhgAU9CO4RpYcu3uGDidPv/uTu/rzaVII7/K56+m8OvQHhoz7mN0aqNrdZ7a588
mNAEQyACCeJffz8LwWaJsd4uDzmXN0McNsPs7Ozsd74zWQoI8aKEE6ezTIN0O8tucN5PNJdLKaB0
9TvLoaq5cLoaXTiJtx44b2OPyAEqhU05bJ3FRwpQjH6WkVXoW/Z0/iV6SEn62rMpfPPd6XDRzWl9
J7DRuUBJQzUDYDqCEvEyLWHUaTcKTyzSuQOgiCZlzQJwTT+GYgwKmAoZYu6/QcQ657fWFJC2KISG
t4fQ7Oh2ok/c4ZyaxL5RODeZAL0VAv5mTwDChQISZzx2tdOEJHxC+8J7+4cJZ0/eJyNIPgOORNYS
wx2G90XhG4e3nI9Q7ujhT4OzID/UKTG17JvVapYWlM7NHUpM6JraO8o06q0mGaVuRZSZV2T1zEHX
ziMon5zZYGYF7gkZxuWgS9eB8ydnldPFb5Jfpc4M/tsoJ1lIYdrHGPIWj757lGUZcWwd60FMz8+F
viDfYqyy/jyG5di8zR4G0LTbx8ZKc8ZGZDx+5jAfEnaqSb4tgJB3+/jz+5+ctKfXbqSFNxNdAx9N
4ZF7BoLj9owDG+2MooCHYwd7PdceJval+ZTR91NbxKcQFfOAJ8gSaEmxGBSRoxP7a/DlALmEFyeb
znDN8+g4Byh/Am1jdPqokXJfuGF+DROAeXyoJYNs8XD/JZgk9CsXKdd7kXzFSaygfyD/Hjsrg4AF
z2cKPBRQ98VgJlK4RZnNnYnEbixSvLMy2RsQo4TQhBBAkQqelllhp0wQi1TxKgN7bJf544VIJYPe
JquciwTz/2v/v66oF4ylIN+DrLhc+klx5UNolaU1+Efc/RoHUXYd/9mXXhd0sFl7M6KeOhMjmARx
tImINAToUconlEMqx/uahNDjZy3H/vt3IJ8gqqCenSRoeYFXCinaXt8+dAFZ6uznqTHFOXJVD9xQ
0S4lvP77Km2+/h3pF3jjeRAdBdSiBqNM0gGhVRNGukMLDRm/tGBRaUREB6BRr34lGZVNLfS6HcfU
BJppfb964B5pgazmVm7pP2tB61DhJN72+l2DgpO04HZ4DOwH4Biqa3PevzYhXn/PLdqCwT7vbTNi
ty3oHWInHYweCTFxkSfb1AIzAppfxzDg5ymvvbMF0FUC9vgWv7BTCyZVdOSSwE4LUCRXUwtGxwLF
6OicZpQXOUAeuF8zoqesBbcjZrzFDrXSQsM79uwOBwq4Beg7ymvvtGDolrItWHaH+Fu3TKD05cUB
gzQjrA67WyDvRqXvvTICtwf4X2kqWJQMQBHEGgnRuLgaRuCaLKEaRQja+v7eOQTdZpoqagGHQPGr
Y7jOOlBoGgEOAz4nzrnWi0Ol9j2yBYOTDV6dki2YXWjlKTXhYLi6mlpwsAWmAmeZe7pEmhC6VV6q
Ojt9Xra3g8bdi4PeodFgz6KjxMtacDsm2GNMxai0UJ167ZEtgPIXyHslWyBoJCym9NymdW55yW6x
5xI0UoNEpUGlpcr43qSFN3zpeSfSnwbhuNyDBH760lZl1xfqqGz7/jryPh2/fye2GNIXBdtW9exf
W5QPkqmUUcDGzToqKJ+z/vf1D9x+tPSs+lfVH34K/MRLRvTUKfdl62FeeHN2Mn+F3p039za3Blgn
Ov81kvfvpHFuvP/fCE5nDbmCE1FZLowAcSQLdsXcVBc886LUS2tJ4jWS/8JVqUrue2HwM04aFThY
OEG3smxg44k3lqgioDNjMVWXHEX+KAug3amFCZXgovFLqsKP/NDLvcSvJQnJPShF679fJKd79juv
2V292T2Ifx4AFFvO7+TCJ6BSLVjhMVoPxrIV6oRy6uM/8WOqtWTJhMm4XVWdf0LjQVDLKc3bLPvC
qAo+HXtTyQChhRUVXMpy6TQC05Q8I6sdu7LoaBx4DS8iKt9aGHScyy+PUlqCOtUBn2/7pio8VRaM
gOVoVtRDLO2CtkAtTJLP8TJIt9TsQttYP+zPp/kQFlPJe7CXamN5GXrQKnjRuB6hUIehWW28wqGX
pt5oukz9LJNsGoZLqw2VBKNpMPHkVGeV5lM1kmHAWpA2iT6rTbK67BToOf2TFpJvIh0jsidtSI+X
SVO02N0ri46jrOFDgAr2XHXJF/5d4jWiJ6NK0qkO+sJfefK6BQ+V2UL4dOHnB588mvdMA3lZR77b
ggMU8s/8JPUlT0VZnWixrq6V/GDoPwYjaRlDeBsruhj5D0o56mGWLgV4XwvBzsVvu8HtRli+KZqq
HrCb5FdR/C6SM1Wxs5CIRN7VrPMYqpbyJfFpJCO9SgsUTf3Bny9oX/0oSotw5TW2CWB0BIOY6riv
pvHYPzhNt9Y2xxbkAariv8XLHW0JSZzoLcQS1QO2DVGIb2E/co32/TT1pZDCNGGmVtfNtf8o7yrX
ySRVne8ielGcPP/4NKSOpD0fZzYiSa064Bcx2mseCsVBf/dYd6IJ0OF6mMLLcuZmtTA1fwswVx18
kI7iKA3ksVe5NlWdfy9oUxxNJK3YFPvWH+xyWC9lmp4PqrbzT/Vh5Ev/JifXxDdGoe8lH/4FAAD/
/w==</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4.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chart" Target="../charts/chart13.xml"/><Relationship Id="rId4" Type="http://schemas.openxmlformats.org/officeDocument/2006/relationships/chart" Target="../charts/chart11.xml"/><Relationship Id="rId9" Type="http://schemas.openxmlformats.org/officeDocument/2006/relationships/image" Target="../media/image6.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257175</xdr:colOff>
      <xdr:row>3</xdr:row>
      <xdr:rowOff>71437</xdr:rowOff>
    </xdr:from>
    <xdr:to>
      <xdr:col>11</xdr:col>
      <xdr:colOff>561975</xdr:colOff>
      <xdr:row>17</xdr:row>
      <xdr:rowOff>147637</xdr:rowOff>
    </xdr:to>
    <xdr:graphicFrame macro="">
      <xdr:nvGraphicFramePr>
        <xdr:cNvPr id="2" name="Chart 1">
          <a:extLst>
            <a:ext uri="{FF2B5EF4-FFF2-40B4-BE49-F238E27FC236}">
              <a16:creationId xmlns:a16="http://schemas.microsoft.com/office/drawing/2014/main" id="{D9CA8CE0-9057-1872-F329-4AE699C966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552450</xdr:colOff>
      <xdr:row>4</xdr:row>
      <xdr:rowOff>147637</xdr:rowOff>
    </xdr:from>
    <xdr:to>
      <xdr:col>13</xdr:col>
      <xdr:colOff>247650</xdr:colOff>
      <xdr:row>19</xdr:row>
      <xdr:rowOff>33337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C22DD5-DF58-F3CE-CF89-4B29C56312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91075" y="9096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161925</xdr:colOff>
      <xdr:row>1</xdr:row>
      <xdr:rowOff>142875</xdr:rowOff>
    </xdr:from>
    <xdr:to>
      <xdr:col>9</xdr:col>
      <xdr:colOff>161925</xdr:colOff>
      <xdr:row>15</xdr:row>
      <xdr:rowOff>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A5D3B850-5DB8-C229-6548-D18B91F8C82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010150" y="33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xdr:colOff>
      <xdr:row>4</xdr:row>
      <xdr:rowOff>47625</xdr:rowOff>
    </xdr:from>
    <xdr:to>
      <xdr:col>10</xdr:col>
      <xdr:colOff>28575</xdr:colOff>
      <xdr:row>17</xdr:row>
      <xdr:rowOff>95250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46F42C6F-96D5-9FB0-4AD9-2BE9A54BFDA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486400" y="809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504825</xdr:colOff>
      <xdr:row>6</xdr:row>
      <xdr:rowOff>142875</xdr:rowOff>
    </xdr:from>
    <xdr:to>
      <xdr:col>10</xdr:col>
      <xdr:colOff>504825</xdr:colOff>
      <xdr:row>20</xdr:row>
      <xdr:rowOff>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155E09C-FB51-7428-D9EB-9A54B5C26B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62650" y="1285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3</xdr:row>
      <xdr:rowOff>90487</xdr:rowOff>
    </xdr:from>
    <xdr:to>
      <xdr:col>10</xdr:col>
      <xdr:colOff>47625</xdr:colOff>
      <xdr:row>17</xdr:row>
      <xdr:rowOff>166687</xdr:rowOff>
    </xdr:to>
    <xdr:graphicFrame macro="">
      <xdr:nvGraphicFramePr>
        <xdr:cNvPr id="2" name="Chart 1">
          <a:extLst>
            <a:ext uri="{FF2B5EF4-FFF2-40B4-BE49-F238E27FC236}">
              <a16:creationId xmlns:a16="http://schemas.microsoft.com/office/drawing/2014/main" id="{D49080C7-656F-E86E-F137-3BC3703E5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419100</xdr:colOff>
      <xdr:row>2</xdr:row>
      <xdr:rowOff>166687</xdr:rowOff>
    </xdr:from>
    <xdr:to>
      <xdr:col>13</xdr:col>
      <xdr:colOff>114300</xdr:colOff>
      <xdr:row>17</xdr:row>
      <xdr:rowOff>52387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B8871DB-A775-F4B9-D16E-586F10207D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76825" y="5476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28575</xdr:colOff>
      <xdr:row>3</xdr:row>
      <xdr:rowOff>90487</xdr:rowOff>
    </xdr:from>
    <xdr:to>
      <xdr:col>10</xdr:col>
      <xdr:colOff>333375</xdr:colOff>
      <xdr:row>17</xdr:row>
      <xdr:rowOff>166687</xdr:rowOff>
    </xdr:to>
    <xdr:graphicFrame macro="">
      <xdr:nvGraphicFramePr>
        <xdr:cNvPr id="2" name="Chart 1">
          <a:extLst>
            <a:ext uri="{FF2B5EF4-FFF2-40B4-BE49-F238E27FC236}">
              <a16:creationId xmlns:a16="http://schemas.microsoft.com/office/drawing/2014/main" id="{F8BCFB7A-5B57-DBCA-D439-B03D842CA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23812</xdr:rowOff>
    </xdr:from>
    <xdr:to>
      <xdr:col>1</xdr:col>
      <xdr:colOff>771524</xdr:colOff>
      <xdr:row>21</xdr:row>
      <xdr:rowOff>133350</xdr:rowOff>
    </xdr:to>
    <xdr:graphicFrame macro="">
      <xdr:nvGraphicFramePr>
        <xdr:cNvPr id="2" name="Chart 1">
          <a:extLst>
            <a:ext uri="{FF2B5EF4-FFF2-40B4-BE49-F238E27FC236}">
              <a16:creationId xmlns:a16="http://schemas.microsoft.com/office/drawing/2014/main" id="{4D4A6596-448E-FAFE-3782-9CE16EEDF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9524</xdr:colOff>
      <xdr:row>18</xdr:row>
      <xdr:rowOff>19050</xdr:rowOff>
    </xdr:from>
    <xdr:to>
      <xdr:col>5</xdr:col>
      <xdr:colOff>123825</xdr:colOff>
      <xdr:row>21</xdr:row>
      <xdr:rowOff>104776</xdr:rowOff>
    </xdr:to>
    <xdr:graphicFrame macro="">
      <xdr:nvGraphicFramePr>
        <xdr:cNvPr id="3" name="Chart 2">
          <a:extLst>
            <a:ext uri="{FF2B5EF4-FFF2-40B4-BE49-F238E27FC236}">
              <a16:creationId xmlns:a16="http://schemas.microsoft.com/office/drawing/2014/main" id="{17EAB389-ED1A-5549-22E8-6B8956E896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17</xdr:row>
      <xdr:rowOff>180974</xdr:rowOff>
    </xdr:from>
    <xdr:to>
      <xdr:col>7</xdr:col>
      <xdr:colOff>942975</xdr:colOff>
      <xdr:row>21</xdr:row>
      <xdr:rowOff>114299</xdr:rowOff>
    </xdr:to>
    <xdr:graphicFrame macro="">
      <xdr:nvGraphicFramePr>
        <xdr:cNvPr id="4" name="Chart 3">
          <a:extLst>
            <a:ext uri="{FF2B5EF4-FFF2-40B4-BE49-F238E27FC236}">
              <a16:creationId xmlns:a16="http://schemas.microsoft.com/office/drawing/2014/main" id="{D5788043-D3D7-3F38-0625-1A08E5167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200024</xdr:colOff>
      <xdr:row>18</xdr:row>
      <xdr:rowOff>14287</xdr:rowOff>
    </xdr:from>
    <xdr:to>
      <xdr:col>10</xdr:col>
      <xdr:colOff>990599</xdr:colOff>
      <xdr:row>21</xdr:row>
      <xdr:rowOff>114300</xdr:rowOff>
    </xdr:to>
    <xdr:graphicFrame macro="">
      <xdr:nvGraphicFramePr>
        <xdr:cNvPr id="5" name="Chart 4">
          <a:extLst>
            <a:ext uri="{FF2B5EF4-FFF2-40B4-BE49-F238E27FC236}">
              <a16:creationId xmlns:a16="http://schemas.microsoft.com/office/drawing/2014/main" id="{ED7D2758-A671-8204-C14B-EE233F2BE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457200</xdr:colOff>
      <xdr:row>18</xdr:row>
      <xdr:rowOff>0</xdr:rowOff>
    </xdr:from>
    <xdr:to>
      <xdr:col>13</xdr:col>
      <xdr:colOff>1295400</xdr:colOff>
      <xdr:row>21</xdr:row>
      <xdr:rowOff>133350</xdr:rowOff>
    </xdr:to>
    <xdr:graphicFrame macro="">
      <xdr:nvGraphicFramePr>
        <xdr:cNvPr id="6" name="Chart 5">
          <a:extLst>
            <a:ext uri="{FF2B5EF4-FFF2-40B4-BE49-F238E27FC236}">
              <a16:creationId xmlns:a16="http://schemas.microsoft.com/office/drawing/2014/main" id="{1DDB2452-20BD-7973-7475-C97B79298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76200</xdr:rowOff>
    </xdr:from>
    <xdr:to>
      <xdr:col>22</xdr:col>
      <xdr:colOff>571500</xdr:colOff>
      <xdr:row>2</xdr:row>
      <xdr:rowOff>171450</xdr:rowOff>
    </xdr:to>
    <xdr:sp macro="" textlink="">
      <xdr:nvSpPr>
        <xdr:cNvPr id="2" name="Rectangle: Rounded Corners 1">
          <a:extLst>
            <a:ext uri="{FF2B5EF4-FFF2-40B4-BE49-F238E27FC236}">
              <a16:creationId xmlns:a16="http://schemas.microsoft.com/office/drawing/2014/main" id="{C0DC19B9-6D4B-CCF2-DBE8-AA13BD106F4E}"/>
            </a:ext>
          </a:extLst>
        </xdr:cNvPr>
        <xdr:cNvSpPr/>
      </xdr:nvSpPr>
      <xdr:spPr>
        <a:xfrm>
          <a:off x="19050" y="76200"/>
          <a:ext cx="13963650" cy="476250"/>
        </a:xfrm>
        <a:prstGeom prst="roundRect">
          <a:avLst/>
        </a:prstGeom>
        <a:gradFill>
          <a:gsLst>
            <a:gs pos="0">
              <a:schemeClr val="tx1">
                <a:lumMod val="85000"/>
                <a:lumOff val="15000"/>
              </a:schemeClr>
            </a:gs>
            <a:gs pos="100000">
              <a:schemeClr val="tx1">
                <a:lumMod val="65000"/>
                <a:lumOff val="3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Lato Black" panose="020F0502020204030203" pitchFamily="34" charset="0"/>
              <a:ea typeface="Lato Black" panose="020F0502020204030203" pitchFamily="34" charset="0"/>
              <a:cs typeface="Lato Black" panose="020F0502020204030203" pitchFamily="34" charset="0"/>
            </a:rPr>
            <a:t>ECOMMERCE SALES ANALYSIS</a:t>
          </a:r>
          <a:r>
            <a:rPr lang="en-US" sz="2000" b="1" baseline="0">
              <a:latin typeface="Lato Black" panose="020F0502020204030203" pitchFamily="34" charset="0"/>
              <a:ea typeface="Lato Black" panose="020F0502020204030203" pitchFamily="34" charset="0"/>
              <a:cs typeface="Lato Black" panose="020F0502020204030203" pitchFamily="34" charset="0"/>
            </a:rPr>
            <a:t> DASHBOARD</a:t>
          </a:r>
          <a:endParaRPr lang="en-US" sz="20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18560</xdr:colOff>
      <xdr:row>3</xdr:row>
      <xdr:rowOff>30200</xdr:rowOff>
    </xdr:from>
    <xdr:to>
      <xdr:col>4</xdr:col>
      <xdr:colOff>19049</xdr:colOff>
      <xdr:row>12</xdr:row>
      <xdr:rowOff>152399</xdr:rowOff>
    </xdr:to>
    <xdr:grpSp>
      <xdr:nvGrpSpPr>
        <xdr:cNvPr id="12" name="Group 11">
          <a:extLst>
            <a:ext uri="{FF2B5EF4-FFF2-40B4-BE49-F238E27FC236}">
              <a16:creationId xmlns:a16="http://schemas.microsoft.com/office/drawing/2014/main" id="{58CF0602-2860-8A80-BCAD-5624C58809BD}"/>
            </a:ext>
          </a:extLst>
        </xdr:cNvPr>
        <xdr:cNvGrpSpPr/>
      </xdr:nvGrpSpPr>
      <xdr:grpSpPr>
        <a:xfrm>
          <a:off x="18560" y="601700"/>
          <a:ext cx="2438889" cy="1836699"/>
          <a:chOff x="75710" y="744575"/>
          <a:chExt cx="2438889" cy="1836699"/>
        </a:xfrm>
      </xdr:grpSpPr>
      <xdr:sp macro="" textlink="">
        <xdr:nvSpPr>
          <xdr:cNvPr id="3" name="Rectangle: Rounded Corners 2">
            <a:extLst>
              <a:ext uri="{FF2B5EF4-FFF2-40B4-BE49-F238E27FC236}">
                <a16:creationId xmlns:a16="http://schemas.microsoft.com/office/drawing/2014/main" id="{66EAD7DA-6DC4-8BC3-BBFE-B02A4DFB93EB}"/>
              </a:ext>
            </a:extLst>
          </xdr:cNvPr>
          <xdr:cNvSpPr/>
        </xdr:nvSpPr>
        <xdr:spPr>
          <a:xfrm>
            <a:off x="85237" y="744575"/>
            <a:ext cx="2381738" cy="41265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1F4B442D-4AE4-F13E-F36F-12A1E76269C2}"/>
              </a:ext>
            </a:extLst>
          </xdr:cNvPr>
          <xdr:cNvSpPr/>
        </xdr:nvSpPr>
        <xdr:spPr>
          <a:xfrm>
            <a:off x="75710" y="1162049"/>
            <a:ext cx="2438889" cy="14192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B17">
        <xdr:nvSpPr>
          <xdr:cNvPr id="5" name="Rectangle: Rounded Corners 4">
            <a:extLst>
              <a:ext uri="{FF2B5EF4-FFF2-40B4-BE49-F238E27FC236}">
                <a16:creationId xmlns:a16="http://schemas.microsoft.com/office/drawing/2014/main" id="{5A1D459E-572D-5605-1AD2-B2DD90CB8E6F}"/>
              </a:ext>
            </a:extLst>
          </xdr:cNvPr>
          <xdr:cNvSpPr/>
        </xdr:nvSpPr>
        <xdr:spPr>
          <a:xfrm>
            <a:off x="172590" y="1247775"/>
            <a:ext cx="2131320"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63AA30-DDE5-41B3-BA09-D8B74086BF15}"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$66,707.03 </a:t>
            </a:fld>
            <a:endPar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6" name="Chart 5">
            <a:extLst>
              <a:ext uri="{FF2B5EF4-FFF2-40B4-BE49-F238E27FC236}">
                <a16:creationId xmlns:a16="http://schemas.microsoft.com/office/drawing/2014/main" id="{0BC4437F-69C4-4870-ACD0-64EC8FF7EE18}"/>
              </a:ext>
            </a:extLst>
          </xdr:cNvPr>
          <xdr:cNvGraphicFramePr>
            <a:graphicFrameLocks/>
          </xdr:cNvGraphicFramePr>
        </xdr:nvGraphicFramePr>
        <xdr:xfrm>
          <a:off x="114300" y="1562099"/>
          <a:ext cx="2266950" cy="604837"/>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7" name="Rectangle: Rounded Corners 6">
            <a:extLst>
              <a:ext uri="{FF2B5EF4-FFF2-40B4-BE49-F238E27FC236}">
                <a16:creationId xmlns:a16="http://schemas.microsoft.com/office/drawing/2014/main" id="{6BA9A085-B5BA-4944-A9F2-B91D68B077C6}"/>
              </a:ext>
            </a:extLst>
          </xdr:cNvPr>
          <xdr:cNvSpPr/>
        </xdr:nvSpPr>
        <xdr:spPr>
          <a:xfrm>
            <a:off x="152400" y="2200274"/>
            <a:ext cx="2143125"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152399</xdr:colOff>
          <xdr:row>10</xdr:row>
          <xdr:rowOff>180976</xdr:rowOff>
        </xdr:from>
        <xdr:to>
          <xdr:col>3</xdr:col>
          <xdr:colOff>540649</xdr:colOff>
          <xdr:row>12</xdr:row>
          <xdr:rowOff>38100</xdr:rowOff>
        </xdr:to>
        <xdr:pic>
          <xdr:nvPicPr>
            <xdr:cNvPr id="9" name="Picture 8">
              <a:extLst>
                <a:ext uri="{FF2B5EF4-FFF2-40B4-BE49-F238E27FC236}">
                  <a16:creationId xmlns:a16="http://schemas.microsoft.com/office/drawing/2014/main" id="{12FA56EB-9B93-9441-36EC-8DD0833ACBF0}"/>
                </a:ext>
              </a:extLst>
            </xdr:cNvPr>
            <xdr:cNvPicPr>
              <a:picLocks noChangeAspect="1" noChangeArrowheads="1"/>
              <a:extLst>
                <a:ext uri="{84589F7E-364E-4C9E-8A38-B11213B215E9}">
                  <a14:cameraTool cellRange="'KPI YOY'!$H$7" spid="_x0000_s11341"/>
                </a:ext>
              </a:extLst>
            </xdr:cNvPicPr>
          </xdr:nvPicPr>
          <xdr:blipFill>
            <a:blip xmlns:r="http://schemas.openxmlformats.org/officeDocument/2006/relationships" r:embed="rId2"/>
            <a:srcRect/>
            <a:stretch>
              <a:fillRect/>
            </a:stretch>
          </xdr:blipFill>
          <xdr:spPr bwMode="auto">
            <a:xfrm>
              <a:off x="1371599" y="2085976"/>
              <a:ext cx="997850" cy="238124"/>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4</xdr:col>
      <xdr:colOff>104285</xdr:colOff>
      <xdr:row>3</xdr:row>
      <xdr:rowOff>20675</xdr:rowOff>
    </xdr:from>
    <xdr:to>
      <xdr:col>8</xdr:col>
      <xdr:colOff>104774</xdr:colOff>
      <xdr:row>12</xdr:row>
      <xdr:rowOff>142874</xdr:rowOff>
    </xdr:to>
    <xdr:grpSp>
      <xdr:nvGrpSpPr>
        <xdr:cNvPr id="13" name="Group 12">
          <a:extLst>
            <a:ext uri="{FF2B5EF4-FFF2-40B4-BE49-F238E27FC236}">
              <a16:creationId xmlns:a16="http://schemas.microsoft.com/office/drawing/2014/main" id="{790766AF-28CD-85B8-332B-A89F6E508C77}"/>
            </a:ext>
          </a:extLst>
        </xdr:cNvPr>
        <xdr:cNvGrpSpPr/>
      </xdr:nvGrpSpPr>
      <xdr:grpSpPr>
        <a:xfrm>
          <a:off x="2542685" y="592175"/>
          <a:ext cx="2438889" cy="1836699"/>
          <a:chOff x="75710" y="744575"/>
          <a:chExt cx="2438889" cy="1836699"/>
        </a:xfrm>
      </xdr:grpSpPr>
      <xdr:sp macro="" textlink="">
        <xdr:nvSpPr>
          <xdr:cNvPr id="14" name="Rectangle: Rounded Corners 13">
            <a:extLst>
              <a:ext uri="{FF2B5EF4-FFF2-40B4-BE49-F238E27FC236}">
                <a16:creationId xmlns:a16="http://schemas.microsoft.com/office/drawing/2014/main" id="{F649C200-1F87-6758-E5B8-37C66AF4B211}"/>
              </a:ext>
            </a:extLst>
          </xdr:cNvPr>
          <xdr:cNvSpPr/>
        </xdr:nvSpPr>
        <xdr:spPr>
          <a:xfrm>
            <a:off x="85237" y="744575"/>
            <a:ext cx="2381738" cy="41265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
        <xdr:nvSpPr>
          <xdr:cNvPr id="15" name="Rectangle: Rounded Corners 14">
            <a:extLst>
              <a:ext uri="{FF2B5EF4-FFF2-40B4-BE49-F238E27FC236}">
                <a16:creationId xmlns:a16="http://schemas.microsoft.com/office/drawing/2014/main" id="{E27EAD72-B469-906A-F464-948BC393CB8F}"/>
              </a:ext>
            </a:extLst>
          </xdr:cNvPr>
          <xdr:cNvSpPr/>
        </xdr:nvSpPr>
        <xdr:spPr>
          <a:xfrm>
            <a:off x="75710" y="1162049"/>
            <a:ext cx="2438889" cy="14192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E$17">
        <xdr:nvSpPr>
          <xdr:cNvPr id="16" name="Rectangle: Rounded Corners 15">
            <a:extLst>
              <a:ext uri="{FF2B5EF4-FFF2-40B4-BE49-F238E27FC236}">
                <a16:creationId xmlns:a16="http://schemas.microsoft.com/office/drawing/2014/main" id="{5773BE95-A5D8-BD83-AAA8-6381C8CF448E}"/>
              </a:ext>
            </a:extLst>
          </xdr:cNvPr>
          <xdr:cNvSpPr/>
        </xdr:nvSpPr>
        <xdr:spPr>
          <a:xfrm>
            <a:off x="172590" y="1247775"/>
            <a:ext cx="2131320"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ED315C-08E0-4869-A65B-497578148A10}"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$5,239.810 </a:t>
            </a:fld>
            <a:endPar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18" name="Rectangle: Rounded Corners 17">
            <a:extLst>
              <a:ext uri="{FF2B5EF4-FFF2-40B4-BE49-F238E27FC236}">
                <a16:creationId xmlns:a16="http://schemas.microsoft.com/office/drawing/2014/main" id="{5272F60B-5DC9-8563-F06A-9D27BB339BB1}"/>
              </a:ext>
            </a:extLst>
          </xdr:cNvPr>
          <xdr:cNvSpPr/>
        </xdr:nvSpPr>
        <xdr:spPr>
          <a:xfrm>
            <a:off x="152400" y="2200274"/>
            <a:ext cx="2143125"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8</xdr:col>
      <xdr:colOff>199535</xdr:colOff>
      <xdr:row>3</xdr:row>
      <xdr:rowOff>20675</xdr:rowOff>
    </xdr:from>
    <xdr:to>
      <xdr:col>12</xdr:col>
      <xdr:colOff>200024</xdr:colOff>
      <xdr:row>12</xdr:row>
      <xdr:rowOff>142874</xdr:rowOff>
    </xdr:to>
    <xdr:grpSp>
      <xdr:nvGrpSpPr>
        <xdr:cNvPr id="19" name="Group 18">
          <a:extLst>
            <a:ext uri="{FF2B5EF4-FFF2-40B4-BE49-F238E27FC236}">
              <a16:creationId xmlns:a16="http://schemas.microsoft.com/office/drawing/2014/main" id="{FDA2F011-1345-5B79-3533-DCF0CE45D0F6}"/>
            </a:ext>
          </a:extLst>
        </xdr:cNvPr>
        <xdr:cNvGrpSpPr/>
      </xdr:nvGrpSpPr>
      <xdr:grpSpPr>
        <a:xfrm>
          <a:off x="5076335" y="592175"/>
          <a:ext cx="2438889" cy="1836699"/>
          <a:chOff x="75710" y="744575"/>
          <a:chExt cx="2438889" cy="1836699"/>
        </a:xfrm>
      </xdr:grpSpPr>
      <xdr:sp macro="" textlink="">
        <xdr:nvSpPr>
          <xdr:cNvPr id="20" name="Rectangle: Rounded Corners 19">
            <a:extLst>
              <a:ext uri="{FF2B5EF4-FFF2-40B4-BE49-F238E27FC236}">
                <a16:creationId xmlns:a16="http://schemas.microsoft.com/office/drawing/2014/main" id="{47D2197A-D6C2-F8C3-CBAD-8FE2BA4CA0F0}"/>
              </a:ext>
            </a:extLst>
          </xdr:cNvPr>
          <xdr:cNvSpPr/>
        </xdr:nvSpPr>
        <xdr:spPr>
          <a:xfrm>
            <a:off x="85237" y="744575"/>
            <a:ext cx="2381738" cy="41265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QAUNTITY</a:t>
            </a:r>
          </a:p>
        </xdr:txBody>
      </xdr:sp>
      <xdr:sp macro="" textlink="">
        <xdr:nvSpPr>
          <xdr:cNvPr id="21" name="Rectangle: Rounded Corners 20">
            <a:extLst>
              <a:ext uri="{FF2B5EF4-FFF2-40B4-BE49-F238E27FC236}">
                <a16:creationId xmlns:a16="http://schemas.microsoft.com/office/drawing/2014/main" id="{E735F64F-AE2F-BF93-FA9C-D3EB14BF71A3}"/>
              </a:ext>
            </a:extLst>
          </xdr:cNvPr>
          <xdr:cNvSpPr/>
        </xdr:nvSpPr>
        <xdr:spPr>
          <a:xfrm>
            <a:off x="75710" y="1162049"/>
            <a:ext cx="2438889" cy="14192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H$17">
        <xdr:nvSpPr>
          <xdr:cNvPr id="22" name="Rectangle: Rounded Corners 21">
            <a:extLst>
              <a:ext uri="{FF2B5EF4-FFF2-40B4-BE49-F238E27FC236}">
                <a16:creationId xmlns:a16="http://schemas.microsoft.com/office/drawing/2014/main" id="{A1064487-409A-D82C-8349-AD34C21A49EC}"/>
              </a:ext>
            </a:extLst>
          </xdr:cNvPr>
          <xdr:cNvSpPr/>
        </xdr:nvSpPr>
        <xdr:spPr>
          <a:xfrm>
            <a:off x="172590" y="1247775"/>
            <a:ext cx="2131320"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80A062-14A1-418D-B641-8891F44FA1B2}"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1093</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24" name="Rectangle: Rounded Corners 23">
            <a:extLst>
              <a:ext uri="{FF2B5EF4-FFF2-40B4-BE49-F238E27FC236}">
                <a16:creationId xmlns:a16="http://schemas.microsoft.com/office/drawing/2014/main" id="{5ADB07FE-1ED7-49E6-9B7D-C8EC8BA87C29}"/>
              </a:ext>
            </a:extLst>
          </xdr:cNvPr>
          <xdr:cNvSpPr/>
        </xdr:nvSpPr>
        <xdr:spPr>
          <a:xfrm>
            <a:off x="152400" y="2200274"/>
            <a:ext cx="2143125"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12</xdr:col>
      <xdr:colOff>294785</xdr:colOff>
      <xdr:row>3</xdr:row>
      <xdr:rowOff>30200</xdr:rowOff>
    </xdr:from>
    <xdr:to>
      <xdr:col>16</xdr:col>
      <xdr:colOff>295274</xdr:colOff>
      <xdr:row>12</xdr:row>
      <xdr:rowOff>152399</xdr:rowOff>
    </xdr:to>
    <xdr:grpSp>
      <xdr:nvGrpSpPr>
        <xdr:cNvPr id="25" name="Group 24">
          <a:extLst>
            <a:ext uri="{FF2B5EF4-FFF2-40B4-BE49-F238E27FC236}">
              <a16:creationId xmlns:a16="http://schemas.microsoft.com/office/drawing/2014/main" id="{07058D83-5E46-25F5-FEA2-887974D91729}"/>
            </a:ext>
          </a:extLst>
        </xdr:cNvPr>
        <xdr:cNvGrpSpPr/>
      </xdr:nvGrpSpPr>
      <xdr:grpSpPr>
        <a:xfrm>
          <a:off x="7609985" y="601700"/>
          <a:ext cx="2438889" cy="1836699"/>
          <a:chOff x="75710" y="744575"/>
          <a:chExt cx="2438889" cy="1836699"/>
        </a:xfrm>
      </xdr:grpSpPr>
      <xdr:sp macro="" textlink="">
        <xdr:nvSpPr>
          <xdr:cNvPr id="26" name="Rectangle: Rounded Corners 25">
            <a:extLst>
              <a:ext uri="{FF2B5EF4-FFF2-40B4-BE49-F238E27FC236}">
                <a16:creationId xmlns:a16="http://schemas.microsoft.com/office/drawing/2014/main" id="{B9A8476B-E463-5341-8738-04400247729D}"/>
              </a:ext>
            </a:extLst>
          </xdr:cNvPr>
          <xdr:cNvSpPr/>
        </xdr:nvSpPr>
        <xdr:spPr>
          <a:xfrm>
            <a:off x="85237" y="744575"/>
            <a:ext cx="2381738" cy="41265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NO</a:t>
            </a:r>
            <a:r>
              <a:rPr lang="en-US" sz="1600" baseline="0">
                <a:latin typeface="Lato Black" panose="020F0502020204030203" pitchFamily="34" charset="0"/>
                <a:ea typeface="Lato Black" panose="020F0502020204030203" pitchFamily="34" charset="0"/>
                <a:cs typeface="Lato Black" panose="020F0502020204030203" pitchFamily="34" charset="0"/>
              </a:rPr>
              <a:t> OF ODERS</a:t>
            </a:r>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27" name="Rectangle: Rounded Corners 26">
            <a:extLst>
              <a:ext uri="{FF2B5EF4-FFF2-40B4-BE49-F238E27FC236}">
                <a16:creationId xmlns:a16="http://schemas.microsoft.com/office/drawing/2014/main" id="{DF7370C6-7A4C-FECA-DC75-E8BDBBB4CFE9}"/>
              </a:ext>
            </a:extLst>
          </xdr:cNvPr>
          <xdr:cNvSpPr/>
        </xdr:nvSpPr>
        <xdr:spPr>
          <a:xfrm>
            <a:off x="75710" y="1162049"/>
            <a:ext cx="2438889" cy="14192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K$17">
        <xdr:nvSpPr>
          <xdr:cNvPr id="28" name="Rectangle: Rounded Corners 27">
            <a:extLst>
              <a:ext uri="{FF2B5EF4-FFF2-40B4-BE49-F238E27FC236}">
                <a16:creationId xmlns:a16="http://schemas.microsoft.com/office/drawing/2014/main" id="{9EC18158-0BBE-A4A9-6540-4419976412A8}"/>
              </a:ext>
            </a:extLst>
          </xdr:cNvPr>
          <xdr:cNvSpPr/>
        </xdr:nvSpPr>
        <xdr:spPr>
          <a:xfrm>
            <a:off x="172590" y="1247775"/>
            <a:ext cx="2131320"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71CD2C9-5CB4-42D3-A5CC-1586C7BA70FB}"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299</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B17">
        <xdr:nvSpPr>
          <xdr:cNvPr id="30" name="Rectangle: Rounded Corners 29">
            <a:extLst>
              <a:ext uri="{FF2B5EF4-FFF2-40B4-BE49-F238E27FC236}">
                <a16:creationId xmlns:a16="http://schemas.microsoft.com/office/drawing/2014/main" id="{FB73EBC6-A815-6F7A-6FBC-5FB565CA6AE2}"/>
              </a:ext>
            </a:extLst>
          </xdr:cNvPr>
          <xdr:cNvSpPr/>
        </xdr:nvSpPr>
        <xdr:spPr>
          <a:xfrm>
            <a:off x="152400" y="2200274"/>
            <a:ext cx="2143125"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16</xdr:col>
      <xdr:colOff>361460</xdr:colOff>
      <xdr:row>3</xdr:row>
      <xdr:rowOff>30200</xdr:rowOff>
    </xdr:from>
    <xdr:to>
      <xdr:col>20</xdr:col>
      <xdr:colOff>361949</xdr:colOff>
      <xdr:row>12</xdr:row>
      <xdr:rowOff>152399</xdr:rowOff>
    </xdr:to>
    <xdr:grpSp>
      <xdr:nvGrpSpPr>
        <xdr:cNvPr id="31" name="Group 30">
          <a:extLst>
            <a:ext uri="{FF2B5EF4-FFF2-40B4-BE49-F238E27FC236}">
              <a16:creationId xmlns:a16="http://schemas.microsoft.com/office/drawing/2014/main" id="{1FCEBE96-86D2-B540-5B77-CAA5EE0BB217}"/>
            </a:ext>
          </a:extLst>
        </xdr:cNvPr>
        <xdr:cNvGrpSpPr/>
      </xdr:nvGrpSpPr>
      <xdr:grpSpPr>
        <a:xfrm>
          <a:off x="10115060" y="601700"/>
          <a:ext cx="2438889" cy="1836699"/>
          <a:chOff x="75710" y="744575"/>
          <a:chExt cx="2438889" cy="1836699"/>
        </a:xfrm>
      </xdr:grpSpPr>
      <xdr:sp macro="" textlink="">
        <xdr:nvSpPr>
          <xdr:cNvPr id="32" name="Rectangle: Rounded Corners 31">
            <a:extLst>
              <a:ext uri="{FF2B5EF4-FFF2-40B4-BE49-F238E27FC236}">
                <a16:creationId xmlns:a16="http://schemas.microsoft.com/office/drawing/2014/main" id="{86F2EF3B-5A6E-F89E-8D3D-4C1AD4DC7879}"/>
              </a:ext>
            </a:extLst>
          </xdr:cNvPr>
          <xdr:cNvSpPr/>
        </xdr:nvSpPr>
        <xdr:spPr>
          <a:xfrm>
            <a:off x="85237" y="744575"/>
            <a:ext cx="2381738" cy="412653"/>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Lato Black" panose="020F0502020204030203" pitchFamily="34" charset="0"/>
                <a:ea typeface="Lato Black" panose="020F0502020204030203" pitchFamily="34" charset="0"/>
                <a:cs typeface="Lato Black" panose="020F0502020204030203" pitchFamily="34" charset="0"/>
              </a:rPr>
              <a:t>PROFIT</a:t>
            </a:r>
            <a:r>
              <a:rPr lang="en-US" sz="1600" baseline="0">
                <a:latin typeface="Lato Black" panose="020F0502020204030203" pitchFamily="34" charset="0"/>
                <a:ea typeface="Lato Black" panose="020F0502020204030203" pitchFamily="34" charset="0"/>
                <a:cs typeface="Lato Black" panose="020F0502020204030203" pitchFamily="34" charset="0"/>
              </a:rPr>
              <a:t> MARGIN</a:t>
            </a:r>
            <a:endParaRPr lang="en-US" sz="1600">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3" name="Rectangle: Rounded Corners 32">
            <a:extLst>
              <a:ext uri="{FF2B5EF4-FFF2-40B4-BE49-F238E27FC236}">
                <a16:creationId xmlns:a16="http://schemas.microsoft.com/office/drawing/2014/main" id="{7EADBBC2-0EAE-E865-2F2D-857712517299}"/>
              </a:ext>
            </a:extLst>
          </xdr:cNvPr>
          <xdr:cNvSpPr/>
        </xdr:nvSpPr>
        <xdr:spPr>
          <a:xfrm>
            <a:off x="75710" y="1162049"/>
            <a:ext cx="2438889" cy="141922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KPI!$N$17">
        <xdr:nvSpPr>
          <xdr:cNvPr id="34" name="Rectangle: Rounded Corners 33">
            <a:extLst>
              <a:ext uri="{FF2B5EF4-FFF2-40B4-BE49-F238E27FC236}">
                <a16:creationId xmlns:a16="http://schemas.microsoft.com/office/drawing/2014/main" id="{AEC722A3-E50B-5388-01FD-F330AD66480B}"/>
              </a:ext>
            </a:extLst>
          </xdr:cNvPr>
          <xdr:cNvSpPr/>
        </xdr:nvSpPr>
        <xdr:spPr>
          <a:xfrm>
            <a:off x="172590" y="1247775"/>
            <a:ext cx="2131320"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A96DF5B-ADEF-4912-8EA4-652447927B20}" type="TxLink">
              <a:rPr lang="en-US" sz="14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7.85%</a:t>
            </a:fld>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N37">
        <xdr:nvSpPr>
          <xdr:cNvPr id="36" name="Rectangle: Rounded Corners 35">
            <a:extLst>
              <a:ext uri="{FF2B5EF4-FFF2-40B4-BE49-F238E27FC236}">
                <a16:creationId xmlns:a16="http://schemas.microsoft.com/office/drawing/2014/main" id="{3D658B5C-5094-0E44-13E7-30272E01F9F9}"/>
              </a:ext>
            </a:extLst>
          </xdr:cNvPr>
          <xdr:cNvSpPr/>
        </xdr:nvSpPr>
        <xdr:spPr>
          <a:xfrm>
            <a:off x="152400" y="2200274"/>
            <a:ext cx="2143125" cy="295275"/>
          </a:xfrm>
          <a:prstGeom prst="roundRect">
            <a:avLst/>
          </a:prstGeom>
          <a:gradFill>
            <a:gsLst>
              <a:gs pos="0">
                <a:schemeClr val="tx1">
                  <a:lumMod val="85000"/>
                  <a:lumOff val="1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rPr>
              <a:t>YOY</a:t>
            </a:r>
            <a:r>
              <a:rPr lang="en-US" sz="12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endParaRPr lang="en-US" sz="12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4</xdr:col>
      <xdr:colOff>352425</xdr:colOff>
      <xdr:row>7</xdr:row>
      <xdr:rowOff>161924</xdr:rowOff>
    </xdr:from>
    <xdr:to>
      <xdr:col>7</xdr:col>
      <xdr:colOff>371475</xdr:colOff>
      <xdr:row>10</xdr:row>
      <xdr:rowOff>47625</xdr:rowOff>
    </xdr:to>
    <xdr:graphicFrame macro="">
      <xdr:nvGraphicFramePr>
        <xdr:cNvPr id="38" name="Chart 37">
          <a:extLst>
            <a:ext uri="{FF2B5EF4-FFF2-40B4-BE49-F238E27FC236}">
              <a16:creationId xmlns:a16="http://schemas.microsoft.com/office/drawing/2014/main" id="{57B42E76-D0F9-423D-9D5F-65B17FE29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447675</xdr:colOff>
      <xdr:row>7</xdr:row>
      <xdr:rowOff>152400</xdr:rowOff>
    </xdr:from>
    <xdr:to>
      <xdr:col>12</xdr:col>
      <xdr:colOff>9525</xdr:colOff>
      <xdr:row>10</xdr:row>
      <xdr:rowOff>104775</xdr:rowOff>
    </xdr:to>
    <xdr:graphicFrame macro="">
      <xdr:nvGraphicFramePr>
        <xdr:cNvPr id="39" name="Chart 38">
          <a:extLst>
            <a:ext uri="{FF2B5EF4-FFF2-40B4-BE49-F238E27FC236}">
              <a16:creationId xmlns:a16="http://schemas.microsoft.com/office/drawing/2014/main" id="{DD04A789-F980-494A-875D-80123120F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533400</xdr:colOff>
      <xdr:row>7</xdr:row>
      <xdr:rowOff>142875</xdr:rowOff>
    </xdr:from>
    <xdr:to>
      <xdr:col>15</xdr:col>
      <xdr:colOff>514350</xdr:colOff>
      <xdr:row>10</xdr:row>
      <xdr:rowOff>123825</xdr:rowOff>
    </xdr:to>
    <xdr:graphicFrame macro="">
      <xdr:nvGraphicFramePr>
        <xdr:cNvPr id="40" name="Chart 39">
          <a:extLst>
            <a:ext uri="{FF2B5EF4-FFF2-40B4-BE49-F238E27FC236}">
              <a16:creationId xmlns:a16="http://schemas.microsoft.com/office/drawing/2014/main" id="{FF6CB53B-A0AB-4E81-B5E2-F766B8F56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171450</xdr:colOff>
          <xdr:row>10</xdr:row>
          <xdr:rowOff>171451</xdr:rowOff>
        </xdr:from>
        <xdr:to>
          <xdr:col>8</xdr:col>
          <xdr:colOff>104775</xdr:colOff>
          <xdr:row>12</xdr:row>
          <xdr:rowOff>66675</xdr:rowOff>
        </xdr:to>
        <xdr:pic>
          <xdr:nvPicPr>
            <xdr:cNvPr id="43" name="Picture 42">
              <a:extLst>
                <a:ext uri="{FF2B5EF4-FFF2-40B4-BE49-F238E27FC236}">
                  <a16:creationId xmlns:a16="http://schemas.microsoft.com/office/drawing/2014/main" id="{8B880B1A-CA85-A208-D965-1E4A6A99252B}"/>
                </a:ext>
              </a:extLst>
            </xdr:cNvPr>
            <xdr:cNvPicPr>
              <a:picLocks noChangeAspect="1" noChangeArrowheads="1"/>
              <a:extLst>
                <a:ext uri="{84589F7E-364E-4C9E-8A38-B11213B215E9}">
                  <a14:cameraTool cellRange="'KPI YOY'!$I$7" spid="_x0000_s11342"/>
                </a:ext>
              </a:extLst>
            </xdr:cNvPicPr>
          </xdr:nvPicPr>
          <xdr:blipFill>
            <a:blip xmlns:r="http://schemas.openxmlformats.org/officeDocument/2006/relationships" r:embed="rId6"/>
            <a:srcRect/>
            <a:stretch>
              <a:fillRect/>
            </a:stretch>
          </xdr:blipFill>
          <xdr:spPr bwMode="auto">
            <a:xfrm>
              <a:off x="3829050" y="2076451"/>
              <a:ext cx="1152525" cy="27622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314325</xdr:colOff>
          <xdr:row>10</xdr:row>
          <xdr:rowOff>154505</xdr:rowOff>
        </xdr:from>
        <xdr:to>
          <xdr:col>12</xdr:col>
          <xdr:colOff>100692</xdr:colOff>
          <xdr:row>12</xdr:row>
          <xdr:rowOff>19050</xdr:rowOff>
        </xdr:to>
        <xdr:pic>
          <xdr:nvPicPr>
            <xdr:cNvPr id="45" name="Picture 44">
              <a:extLst>
                <a:ext uri="{FF2B5EF4-FFF2-40B4-BE49-F238E27FC236}">
                  <a16:creationId xmlns:a16="http://schemas.microsoft.com/office/drawing/2014/main" id="{927571BA-FAB7-AD33-4407-ED41111BD5F5}"/>
                </a:ext>
              </a:extLst>
            </xdr:cNvPr>
            <xdr:cNvPicPr>
              <a:picLocks noChangeAspect="1" noChangeArrowheads="1"/>
              <a:extLst>
                <a:ext uri="{84589F7E-364E-4C9E-8A38-B11213B215E9}">
                  <a14:cameraTool cellRange="'KPI YOY'!$J$7" spid="_x0000_s11343"/>
                </a:ext>
              </a:extLst>
            </xdr:cNvPicPr>
          </xdr:nvPicPr>
          <xdr:blipFill>
            <a:blip xmlns:r="http://schemas.openxmlformats.org/officeDocument/2006/relationships" r:embed="rId7"/>
            <a:srcRect/>
            <a:stretch>
              <a:fillRect/>
            </a:stretch>
          </xdr:blipFill>
          <xdr:spPr bwMode="auto">
            <a:xfrm>
              <a:off x="6410325" y="2059505"/>
              <a:ext cx="1005567" cy="24554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495300</xdr:colOff>
          <xdr:row>11</xdr:row>
          <xdr:rowOff>9525</xdr:rowOff>
        </xdr:from>
        <xdr:to>
          <xdr:col>16</xdr:col>
          <xdr:colOff>201386</xdr:colOff>
          <xdr:row>12</xdr:row>
          <xdr:rowOff>47625</xdr:rowOff>
        </xdr:to>
        <xdr:pic>
          <xdr:nvPicPr>
            <xdr:cNvPr id="47" name="Picture 46">
              <a:extLst>
                <a:ext uri="{FF2B5EF4-FFF2-40B4-BE49-F238E27FC236}">
                  <a16:creationId xmlns:a16="http://schemas.microsoft.com/office/drawing/2014/main" id="{24995CF0-BC1B-30F1-17A7-BC7091CAD895}"/>
                </a:ext>
              </a:extLst>
            </xdr:cNvPr>
            <xdr:cNvPicPr>
              <a:picLocks noChangeAspect="1" noChangeArrowheads="1"/>
              <a:extLst>
                <a:ext uri="{84589F7E-364E-4C9E-8A38-B11213B215E9}">
                  <a14:cameraTool cellRange="'KPI YOY'!$K$7" spid="_x0000_s11344"/>
                </a:ext>
              </a:extLst>
            </xdr:cNvPicPr>
          </xdr:nvPicPr>
          <xdr:blipFill>
            <a:blip xmlns:r="http://schemas.openxmlformats.org/officeDocument/2006/relationships" r:embed="rId8"/>
            <a:srcRect/>
            <a:stretch>
              <a:fillRect/>
            </a:stretch>
          </xdr:blipFill>
          <xdr:spPr bwMode="auto">
            <a:xfrm>
              <a:off x="9029700" y="2105025"/>
              <a:ext cx="925286"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537029</xdr:colOff>
          <xdr:row>10</xdr:row>
          <xdr:rowOff>171451</xdr:rowOff>
        </xdr:from>
        <xdr:to>
          <xdr:col>20</xdr:col>
          <xdr:colOff>359229</xdr:colOff>
          <xdr:row>12</xdr:row>
          <xdr:rowOff>57151</xdr:rowOff>
        </xdr:to>
        <xdr:pic>
          <xdr:nvPicPr>
            <xdr:cNvPr id="49" name="Picture 48">
              <a:extLst>
                <a:ext uri="{FF2B5EF4-FFF2-40B4-BE49-F238E27FC236}">
                  <a16:creationId xmlns:a16="http://schemas.microsoft.com/office/drawing/2014/main" id="{F1E35856-9E8F-290C-9E81-B9919B9AC8C7}"/>
                </a:ext>
              </a:extLst>
            </xdr:cNvPr>
            <xdr:cNvPicPr>
              <a:picLocks noChangeAspect="1" noChangeArrowheads="1"/>
              <a:extLst>
                <a:ext uri="{84589F7E-364E-4C9E-8A38-B11213B215E9}">
                  <a14:cameraTool cellRange="'KPI YOY'!$L$7" spid="_x0000_s11345"/>
                </a:ext>
              </a:extLst>
            </xdr:cNvPicPr>
          </xdr:nvPicPr>
          <xdr:blipFill>
            <a:blip xmlns:r="http://schemas.openxmlformats.org/officeDocument/2006/relationships" r:embed="rId9"/>
            <a:srcRect/>
            <a:stretch>
              <a:fillRect/>
            </a:stretch>
          </xdr:blipFill>
          <xdr:spPr bwMode="auto">
            <a:xfrm>
              <a:off x="11509829" y="2076451"/>
              <a:ext cx="1041400" cy="2667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504825</xdr:colOff>
      <xdr:row>7</xdr:row>
      <xdr:rowOff>104775</xdr:rowOff>
    </xdr:from>
    <xdr:to>
      <xdr:col>20</xdr:col>
      <xdr:colOff>200025</xdr:colOff>
      <xdr:row>11</xdr:row>
      <xdr:rowOff>47625</xdr:rowOff>
    </xdr:to>
    <xdr:graphicFrame macro="">
      <xdr:nvGraphicFramePr>
        <xdr:cNvPr id="50" name="Chart 49">
          <a:extLst>
            <a:ext uri="{FF2B5EF4-FFF2-40B4-BE49-F238E27FC236}">
              <a16:creationId xmlns:a16="http://schemas.microsoft.com/office/drawing/2014/main" id="{DFD67697-C53E-44C2-97E5-43C72389A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85725</xdr:colOff>
      <xdr:row>13</xdr:row>
      <xdr:rowOff>19049</xdr:rowOff>
    </xdr:from>
    <xdr:to>
      <xdr:col>20</xdr:col>
      <xdr:colOff>504825</xdr:colOff>
      <xdr:row>25</xdr:row>
      <xdr:rowOff>180975</xdr:rowOff>
    </xdr:to>
    <xdr:grpSp>
      <xdr:nvGrpSpPr>
        <xdr:cNvPr id="69" name="Group 68">
          <a:extLst>
            <a:ext uri="{FF2B5EF4-FFF2-40B4-BE49-F238E27FC236}">
              <a16:creationId xmlns:a16="http://schemas.microsoft.com/office/drawing/2014/main" id="{F266CACE-E2F5-01D5-D2A6-AFB2EFD01474}"/>
            </a:ext>
          </a:extLst>
        </xdr:cNvPr>
        <xdr:cNvGrpSpPr/>
      </xdr:nvGrpSpPr>
      <xdr:grpSpPr>
        <a:xfrm>
          <a:off x="85725" y="2495549"/>
          <a:ext cx="12611100" cy="2447926"/>
          <a:chOff x="85725" y="2495549"/>
          <a:chExt cx="12611100" cy="2371128"/>
        </a:xfrm>
      </xdr:grpSpPr>
      <xdr:sp macro="" textlink="">
        <xdr:nvSpPr>
          <xdr:cNvPr id="54" name="Rectangle: Rounded Corners 53">
            <a:extLst>
              <a:ext uri="{FF2B5EF4-FFF2-40B4-BE49-F238E27FC236}">
                <a16:creationId xmlns:a16="http://schemas.microsoft.com/office/drawing/2014/main" id="{A32F7D04-206F-315C-11F1-D019912C9D36}"/>
              </a:ext>
            </a:extLst>
          </xdr:cNvPr>
          <xdr:cNvSpPr/>
        </xdr:nvSpPr>
        <xdr:spPr>
          <a:xfrm>
            <a:off x="85725" y="2524124"/>
            <a:ext cx="4914899" cy="2324101"/>
          </a:xfrm>
          <a:prstGeom prst="roundRect">
            <a:avLst>
              <a:gd name="adj" fmla="val 6705"/>
            </a:avLst>
          </a:prstGeom>
          <a:gradFill>
            <a:gsLst>
              <a:gs pos="0">
                <a:schemeClr val="tx1">
                  <a:lumMod val="85000"/>
                  <a:lumOff val="15000"/>
                </a:schemeClr>
              </a:gs>
              <a:gs pos="100000">
                <a:schemeClr val="tx1">
                  <a:lumMod val="65000"/>
                  <a:lumOff val="3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Rounded Corners 54">
            <a:extLst>
              <a:ext uri="{FF2B5EF4-FFF2-40B4-BE49-F238E27FC236}">
                <a16:creationId xmlns:a16="http://schemas.microsoft.com/office/drawing/2014/main" id="{C146079A-2ED3-420C-A4B4-432DC4CAB2DB}"/>
              </a:ext>
            </a:extLst>
          </xdr:cNvPr>
          <xdr:cNvSpPr/>
        </xdr:nvSpPr>
        <xdr:spPr>
          <a:xfrm>
            <a:off x="5076826" y="2495550"/>
            <a:ext cx="3981450" cy="2371127"/>
          </a:xfrm>
          <a:prstGeom prst="roundRect">
            <a:avLst>
              <a:gd name="adj" fmla="val 6705"/>
            </a:avLst>
          </a:prstGeom>
          <a:gradFill>
            <a:gsLst>
              <a:gs pos="0">
                <a:schemeClr val="tx1">
                  <a:lumMod val="85000"/>
                  <a:lumOff val="15000"/>
                </a:schemeClr>
              </a:gs>
              <a:gs pos="100000">
                <a:schemeClr val="tx1">
                  <a:lumMod val="65000"/>
                  <a:lumOff val="3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Rounded Corners 55">
            <a:extLst>
              <a:ext uri="{FF2B5EF4-FFF2-40B4-BE49-F238E27FC236}">
                <a16:creationId xmlns:a16="http://schemas.microsoft.com/office/drawing/2014/main" id="{46722765-0668-406B-AF7C-E9F697CC7A9D}"/>
              </a:ext>
            </a:extLst>
          </xdr:cNvPr>
          <xdr:cNvSpPr/>
        </xdr:nvSpPr>
        <xdr:spPr>
          <a:xfrm>
            <a:off x="9153525" y="2495549"/>
            <a:ext cx="3543300" cy="2371128"/>
          </a:xfrm>
          <a:prstGeom prst="roundRect">
            <a:avLst>
              <a:gd name="adj" fmla="val 6705"/>
            </a:avLst>
          </a:prstGeom>
          <a:gradFill>
            <a:gsLst>
              <a:gs pos="0">
                <a:schemeClr val="tx1">
                  <a:lumMod val="85000"/>
                  <a:lumOff val="15000"/>
                </a:schemeClr>
              </a:gs>
              <a:gs pos="100000">
                <a:schemeClr val="tx1">
                  <a:lumMod val="65000"/>
                  <a:lumOff val="3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C96E51AE-868B-DFED-A0E8-D2BF2F586BB0}"/>
              </a:ext>
            </a:extLst>
          </xdr:cNvPr>
          <xdr:cNvSpPr/>
        </xdr:nvSpPr>
        <xdr:spPr>
          <a:xfrm>
            <a:off x="428625" y="2628901"/>
            <a:ext cx="3810000" cy="291053"/>
          </a:xfrm>
          <a:prstGeom prst="roundRect">
            <a:avLst>
              <a:gd name="adj" fmla="val 37500"/>
            </a:avLst>
          </a:prstGeom>
          <a:solidFill>
            <a:schemeClr val="tx1">
              <a:lumMod val="65000"/>
              <a:lumOff val="3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rPr>
              <a:t>SALES AND PROFIT ANALYSIS</a:t>
            </a:r>
          </a:p>
        </xdr:txBody>
      </xdr:sp>
      <xdr:sp macro="" textlink="">
        <xdr:nvSpPr>
          <xdr:cNvPr id="64" name="Rectangle: Rounded Corners 63">
            <a:extLst>
              <a:ext uri="{FF2B5EF4-FFF2-40B4-BE49-F238E27FC236}">
                <a16:creationId xmlns:a16="http://schemas.microsoft.com/office/drawing/2014/main" id="{8A711853-2CF4-4F42-94F4-4E579D35913B}"/>
              </a:ext>
            </a:extLst>
          </xdr:cNvPr>
          <xdr:cNvSpPr/>
        </xdr:nvSpPr>
        <xdr:spPr>
          <a:xfrm>
            <a:off x="5248276" y="2619375"/>
            <a:ext cx="2733674" cy="381000"/>
          </a:xfrm>
          <a:prstGeom prst="roundRect">
            <a:avLst>
              <a:gd name="adj" fmla="val 37500"/>
            </a:avLst>
          </a:prstGeom>
          <a:solidFill>
            <a:schemeClr val="tx1">
              <a:lumMod val="65000"/>
              <a:lumOff val="3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rPr>
              <a:t>CATEGORY</a:t>
            </a:r>
            <a:r>
              <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rPr>
              <a:t> WISE</a:t>
            </a:r>
            <a:r>
              <a:rPr lang="en-US" sz="1600" b="1"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PROFIT</a:t>
            </a:r>
            <a:endParaRPr lang="en-US" sz="1600" b="1">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5" name="Rectangle: Rounded Corners 64">
            <a:extLst>
              <a:ext uri="{FF2B5EF4-FFF2-40B4-BE49-F238E27FC236}">
                <a16:creationId xmlns:a16="http://schemas.microsoft.com/office/drawing/2014/main" id="{CB68FDB8-8129-425E-B35B-7DCA880326FF}"/>
              </a:ext>
            </a:extLst>
          </xdr:cNvPr>
          <xdr:cNvSpPr/>
        </xdr:nvSpPr>
        <xdr:spPr>
          <a:xfrm>
            <a:off x="9344026" y="2600325"/>
            <a:ext cx="2733674" cy="381000"/>
          </a:xfrm>
          <a:prstGeom prst="roundRect">
            <a:avLst>
              <a:gd name="adj" fmla="val 37500"/>
            </a:avLst>
          </a:prstGeom>
          <a:solidFill>
            <a:schemeClr val="tx1">
              <a:lumMod val="65000"/>
              <a:lumOff val="3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Lato Black" panose="020F0502020204030203" pitchFamily="34" charset="0"/>
                <a:ea typeface="Lato Black" panose="020F0502020204030203" pitchFamily="34" charset="0"/>
                <a:cs typeface="Lato Black" panose="020F0502020204030203" pitchFamily="34" charset="0"/>
              </a:rPr>
              <a:t>CATEGORY</a:t>
            </a:r>
            <a:r>
              <a:rPr lang="en-US" sz="1400" b="1">
                <a:solidFill>
                  <a:schemeClr val="bg1"/>
                </a:solidFill>
              </a:rPr>
              <a:t> WISE</a:t>
            </a:r>
            <a:r>
              <a:rPr lang="en-US" sz="1400" b="1" baseline="0">
                <a:solidFill>
                  <a:schemeClr val="bg1"/>
                </a:solidFill>
              </a:rPr>
              <a:t> SALES SHARE %</a:t>
            </a:r>
            <a:endParaRPr lang="en-US" sz="1400" b="1">
              <a:solidFill>
                <a:schemeClr val="bg1"/>
              </a:solidFill>
            </a:endParaRPr>
          </a:p>
        </xdr:txBody>
      </xdr:sp>
    </xdr:grpSp>
    <xdr:clientData/>
  </xdr:twoCellAnchor>
  <xdr:twoCellAnchor>
    <xdr:from>
      <xdr:col>0</xdr:col>
      <xdr:colOff>9525</xdr:colOff>
      <xdr:row>26</xdr:row>
      <xdr:rowOff>57150</xdr:rowOff>
    </xdr:from>
    <xdr:to>
      <xdr:col>20</xdr:col>
      <xdr:colOff>438151</xdr:colOff>
      <xdr:row>41</xdr:row>
      <xdr:rowOff>36141</xdr:rowOff>
    </xdr:to>
    <xdr:grpSp>
      <xdr:nvGrpSpPr>
        <xdr:cNvPr id="70" name="Group 69">
          <a:extLst>
            <a:ext uri="{FF2B5EF4-FFF2-40B4-BE49-F238E27FC236}">
              <a16:creationId xmlns:a16="http://schemas.microsoft.com/office/drawing/2014/main" id="{B6021F98-1F44-BED0-C6F2-7AF8A7511BE9}"/>
            </a:ext>
          </a:extLst>
        </xdr:cNvPr>
        <xdr:cNvGrpSpPr/>
      </xdr:nvGrpSpPr>
      <xdr:grpSpPr>
        <a:xfrm>
          <a:off x="9525" y="5010150"/>
          <a:ext cx="12620626" cy="2836491"/>
          <a:chOff x="85725" y="5000625"/>
          <a:chExt cx="12620626" cy="2352676"/>
        </a:xfrm>
      </xdr:grpSpPr>
      <xdr:sp macro="" textlink="">
        <xdr:nvSpPr>
          <xdr:cNvPr id="57" name="Rectangle: Rounded Corners 56">
            <a:extLst>
              <a:ext uri="{FF2B5EF4-FFF2-40B4-BE49-F238E27FC236}">
                <a16:creationId xmlns:a16="http://schemas.microsoft.com/office/drawing/2014/main" id="{21C33AE5-41EE-4AA9-8618-AD15A258A901}"/>
              </a:ext>
            </a:extLst>
          </xdr:cNvPr>
          <xdr:cNvSpPr/>
        </xdr:nvSpPr>
        <xdr:spPr>
          <a:xfrm>
            <a:off x="85725" y="5000625"/>
            <a:ext cx="4914899" cy="2324101"/>
          </a:xfrm>
          <a:prstGeom prst="roundRect">
            <a:avLst>
              <a:gd name="adj" fmla="val 6705"/>
            </a:avLst>
          </a:prstGeom>
          <a:gradFill>
            <a:gsLst>
              <a:gs pos="0">
                <a:schemeClr val="tx1">
                  <a:lumMod val="85000"/>
                  <a:lumOff val="15000"/>
                </a:schemeClr>
              </a:gs>
              <a:gs pos="100000">
                <a:schemeClr val="tx1">
                  <a:lumMod val="65000"/>
                  <a:lumOff val="3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ectangle: Rounded Corners 57">
            <a:extLst>
              <a:ext uri="{FF2B5EF4-FFF2-40B4-BE49-F238E27FC236}">
                <a16:creationId xmlns:a16="http://schemas.microsoft.com/office/drawing/2014/main" id="{70DE128A-16BC-4261-9244-60E976318A74}"/>
              </a:ext>
            </a:extLst>
          </xdr:cNvPr>
          <xdr:cNvSpPr/>
        </xdr:nvSpPr>
        <xdr:spPr>
          <a:xfrm>
            <a:off x="5076825" y="5029200"/>
            <a:ext cx="3381375" cy="2324101"/>
          </a:xfrm>
          <a:prstGeom prst="roundRect">
            <a:avLst>
              <a:gd name="adj" fmla="val 6705"/>
            </a:avLst>
          </a:prstGeom>
          <a:gradFill>
            <a:gsLst>
              <a:gs pos="0">
                <a:schemeClr val="tx1">
                  <a:lumMod val="85000"/>
                  <a:lumOff val="15000"/>
                </a:schemeClr>
              </a:gs>
              <a:gs pos="100000">
                <a:schemeClr val="tx1">
                  <a:lumMod val="65000"/>
                  <a:lumOff val="3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Rectangle: Rounded Corners 58">
            <a:extLst>
              <a:ext uri="{FF2B5EF4-FFF2-40B4-BE49-F238E27FC236}">
                <a16:creationId xmlns:a16="http://schemas.microsoft.com/office/drawing/2014/main" id="{57136E55-7258-432C-AAF9-39C62F94707F}"/>
              </a:ext>
            </a:extLst>
          </xdr:cNvPr>
          <xdr:cNvSpPr/>
        </xdr:nvSpPr>
        <xdr:spPr>
          <a:xfrm>
            <a:off x="8553451" y="5038725"/>
            <a:ext cx="4152900" cy="1763177"/>
          </a:xfrm>
          <a:prstGeom prst="roundRect">
            <a:avLst>
              <a:gd name="adj" fmla="val 6705"/>
            </a:avLst>
          </a:prstGeom>
          <a:gradFill>
            <a:gsLst>
              <a:gs pos="0">
                <a:schemeClr val="tx1">
                  <a:lumMod val="85000"/>
                  <a:lumOff val="15000"/>
                </a:schemeClr>
              </a:gs>
              <a:gs pos="100000">
                <a:schemeClr val="tx1">
                  <a:lumMod val="65000"/>
                  <a:lumOff val="35000"/>
                </a:schemeClr>
              </a:gs>
            </a:gsLst>
            <a:lin ang="12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Rounded Corners 65">
            <a:extLst>
              <a:ext uri="{FF2B5EF4-FFF2-40B4-BE49-F238E27FC236}">
                <a16:creationId xmlns:a16="http://schemas.microsoft.com/office/drawing/2014/main" id="{9FB3BD6E-337E-49B3-AE32-2223F461D35F}"/>
              </a:ext>
            </a:extLst>
          </xdr:cNvPr>
          <xdr:cNvSpPr/>
        </xdr:nvSpPr>
        <xdr:spPr>
          <a:xfrm>
            <a:off x="1019174" y="5081476"/>
            <a:ext cx="2895601" cy="306265"/>
          </a:xfrm>
          <a:prstGeom prst="roundRect">
            <a:avLst>
              <a:gd name="adj" fmla="val 37500"/>
            </a:avLst>
          </a:prstGeom>
          <a:solidFill>
            <a:schemeClr val="tx1">
              <a:lumMod val="65000"/>
              <a:lumOff val="3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latin typeface="Lato Black" panose="020F0502020204030203" pitchFamily="34" charset="0"/>
                <a:ea typeface="Lato Black" panose="020F0502020204030203" pitchFamily="34" charset="0"/>
                <a:cs typeface="Lato Black" panose="020F0502020204030203" pitchFamily="34" charset="0"/>
              </a:rPr>
              <a:t>SALES BY STATES</a:t>
            </a:r>
          </a:p>
        </xdr:txBody>
      </xdr:sp>
      <xdr:sp macro="" textlink="">
        <xdr:nvSpPr>
          <xdr:cNvPr id="67" name="Rectangle: Rounded Corners 66">
            <a:extLst>
              <a:ext uri="{FF2B5EF4-FFF2-40B4-BE49-F238E27FC236}">
                <a16:creationId xmlns:a16="http://schemas.microsoft.com/office/drawing/2014/main" id="{A61F79D7-7D25-4EC0-AE50-0340F765D264}"/>
              </a:ext>
            </a:extLst>
          </xdr:cNvPr>
          <xdr:cNvSpPr/>
        </xdr:nvSpPr>
        <xdr:spPr>
          <a:xfrm>
            <a:off x="5172075" y="5133976"/>
            <a:ext cx="2733674" cy="285368"/>
          </a:xfrm>
          <a:prstGeom prst="roundRect">
            <a:avLst>
              <a:gd name="adj" fmla="val 37500"/>
            </a:avLst>
          </a:prstGeom>
          <a:solidFill>
            <a:schemeClr val="tx1">
              <a:lumMod val="65000"/>
              <a:lumOff val="3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Lato Black" panose="020F0502020204030203" pitchFamily="34" charset="0"/>
                <a:ea typeface="Lato Black" panose="020F0502020204030203" pitchFamily="34" charset="0"/>
                <a:cs typeface="Lato Black" panose="020F0502020204030203" pitchFamily="34" charset="0"/>
              </a:rPr>
              <a:t>TOP 5 SUB</a:t>
            </a:r>
            <a:r>
              <a:rPr lang="en-US" sz="1400" b="1" baseline="0">
                <a:latin typeface="Lato Black" panose="020F0502020204030203" pitchFamily="34" charset="0"/>
                <a:ea typeface="Lato Black" panose="020F0502020204030203" pitchFamily="34" charset="0"/>
                <a:cs typeface="Lato Black" panose="020F0502020204030203" pitchFamily="34" charset="0"/>
              </a:rPr>
              <a:t> CATEGORIES</a:t>
            </a:r>
            <a:endParaRPr lang="en-US" sz="1400" b="1">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68" name="Rectangle: Rounded Corners 67">
            <a:extLst>
              <a:ext uri="{FF2B5EF4-FFF2-40B4-BE49-F238E27FC236}">
                <a16:creationId xmlns:a16="http://schemas.microsoft.com/office/drawing/2014/main" id="{5C5CDFE4-B658-4378-897F-97D522E60457}"/>
              </a:ext>
            </a:extLst>
          </xdr:cNvPr>
          <xdr:cNvSpPr/>
        </xdr:nvSpPr>
        <xdr:spPr>
          <a:xfrm>
            <a:off x="9972676" y="5094474"/>
            <a:ext cx="1362074" cy="316969"/>
          </a:xfrm>
          <a:prstGeom prst="roundRect">
            <a:avLst>
              <a:gd name="adj" fmla="val 37500"/>
            </a:avLst>
          </a:prstGeom>
          <a:solidFill>
            <a:schemeClr val="tx1">
              <a:lumMod val="65000"/>
              <a:lumOff val="35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Lato Black" panose="020F0502020204030203" pitchFamily="34" charset="0"/>
                <a:ea typeface="Lato Black" panose="020F0502020204030203" pitchFamily="34" charset="0"/>
                <a:cs typeface="Lato Black" panose="020F0502020204030203" pitchFamily="34" charset="0"/>
              </a:rPr>
              <a:t>FILTERS</a:t>
            </a:r>
          </a:p>
        </xdr:txBody>
      </xdr:sp>
    </xdr:grpSp>
    <xdr:clientData/>
  </xdr:twoCellAnchor>
  <xdr:twoCellAnchor>
    <xdr:from>
      <xdr:col>0</xdr:col>
      <xdr:colOff>266699</xdr:colOff>
      <xdr:row>16</xdr:row>
      <xdr:rowOff>28575</xdr:rowOff>
    </xdr:from>
    <xdr:to>
      <xdr:col>7</xdr:col>
      <xdr:colOff>542924</xdr:colOff>
      <xdr:row>25</xdr:row>
      <xdr:rowOff>95250</xdr:rowOff>
    </xdr:to>
    <xdr:graphicFrame macro="">
      <xdr:nvGraphicFramePr>
        <xdr:cNvPr id="71" name="Chart 70">
          <a:extLst>
            <a:ext uri="{FF2B5EF4-FFF2-40B4-BE49-F238E27FC236}">
              <a16:creationId xmlns:a16="http://schemas.microsoft.com/office/drawing/2014/main" id="{81F51D57-1AF7-4B2A-9207-7CA1FC703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285750</xdr:colOff>
      <xdr:row>16</xdr:row>
      <xdr:rowOff>76200</xdr:rowOff>
    </xdr:from>
    <xdr:to>
      <xdr:col>14</xdr:col>
      <xdr:colOff>409575</xdr:colOff>
      <xdr:row>25</xdr:row>
      <xdr:rowOff>66674</xdr:rowOff>
    </xdr:to>
    <mc:AlternateContent xmlns:mc="http://schemas.openxmlformats.org/markup-compatibility/2006">
      <mc:Choice xmlns:cx1="http://schemas.microsoft.com/office/drawing/2015/9/8/chartex" Requires="cx1">
        <xdr:graphicFrame macro="">
          <xdr:nvGraphicFramePr>
            <xdr:cNvPr id="72" name="Chart 71">
              <a:extLst>
                <a:ext uri="{FF2B5EF4-FFF2-40B4-BE49-F238E27FC236}">
                  <a16:creationId xmlns:a16="http://schemas.microsoft.com/office/drawing/2014/main" id="{4B594735-BF7B-4CAE-ACED-B85F47E150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162550" y="3124200"/>
              <a:ext cx="3781425" cy="17049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238125</xdr:colOff>
      <xdr:row>16</xdr:row>
      <xdr:rowOff>9524</xdr:rowOff>
    </xdr:from>
    <xdr:to>
      <xdr:col>20</xdr:col>
      <xdr:colOff>247650</xdr:colOff>
      <xdr:row>25</xdr:row>
      <xdr:rowOff>104775</xdr:rowOff>
    </xdr:to>
    <xdr:graphicFrame macro="">
      <xdr:nvGraphicFramePr>
        <xdr:cNvPr id="74" name="Chart 73">
          <a:extLst>
            <a:ext uri="{FF2B5EF4-FFF2-40B4-BE49-F238E27FC236}">
              <a16:creationId xmlns:a16="http://schemas.microsoft.com/office/drawing/2014/main" id="{DC9197BD-1E0B-4A21-B3AF-EB8BFE540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190500</xdr:colOff>
      <xdr:row>29</xdr:row>
      <xdr:rowOff>123825</xdr:rowOff>
    </xdr:from>
    <xdr:to>
      <xdr:col>7</xdr:col>
      <xdr:colOff>514350</xdr:colOff>
      <xdr:row>40</xdr:row>
      <xdr:rowOff>123825</xdr:rowOff>
    </xdr:to>
    <mc:AlternateContent xmlns:mc="http://schemas.openxmlformats.org/markup-compatibility/2006">
      <mc:Choice xmlns:cx4="http://schemas.microsoft.com/office/drawing/2016/5/10/chartex" Requires="cx4">
        <xdr:graphicFrame macro="">
          <xdr:nvGraphicFramePr>
            <xdr:cNvPr id="76" name="Chart 75">
              <a:extLst>
                <a:ext uri="{FF2B5EF4-FFF2-40B4-BE49-F238E27FC236}">
                  <a16:creationId xmlns:a16="http://schemas.microsoft.com/office/drawing/2014/main" id="{AF9995A6-760F-4016-887A-0064F37515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90500" y="5648325"/>
              <a:ext cx="4591050" cy="209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152400</xdr:colOff>
      <xdr:row>29</xdr:row>
      <xdr:rowOff>142876</xdr:rowOff>
    </xdr:from>
    <xdr:to>
      <xdr:col>13</xdr:col>
      <xdr:colOff>381000</xdr:colOff>
      <xdr:row>40</xdr:row>
      <xdr:rowOff>180976</xdr:rowOff>
    </xdr:to>
    <xdr:graphicFrame macro="">
      <xdr:nvGraphicFramePr>
        <xdr:cNvPr id="77" name="Chart 76">
          <a:extLst>
            <a:ext uri="{FF2B5EF4-FFF2-40B4-BE49-F238E27FC236}">
              <a16:creationId xmlns:a16="http://schemas.microsoft.com/office/drawing/2014/main" id="{FADAAAFE-1C2D-4757-A421-1DF5C0CCF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571500</xdr:colOff>
      <xdr:row>29</xdr:row>
      <xdr:rowOff>47626</xdr:rowOff>
    </xdr:from>
    <xdr:to>
      <xdr:col>18</xdr:col>
      <xdr:colOff>47625</xdr:colOff>
      <xdr:row>37</xdr:row>
      <xdr:rowOff>28575</xdr:rowOff>
    </xdr:to>
    <mc:AlternateContent xmlns:mc="http://schemas.openxmlformats.org/markup-compatibility/2006">
      <mc:Choice xmlns:a14="http://schemas.microsoft.com/office/drawing/2010/main" Requires="a14">
        <xdr:graphicFrame macro="">
          <xdr:nvGraphicFramePr>
            <xdr:cNvPr id="78" name="Region 1">
              <a:extLst>
                <a:ext uri="{FF2B5EF4-FFF2-40B4-BE49-F238E27FC236}">
                  <a16:creationId xmlns:a16="http://schemas.microsoft.com/office/drawing/2014/main" id="{57D465F2-FEBD-42FA-87BB-1086D98B77E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715500" y="5572126"/>
              <a:ext cx="1304925"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29</xdr:row>
      <xdr:rowOff>104777</xdr:rowOff>
    </xdr:from>
    <xdr:to>
      <xdr:col>15</xdr:col>
      <xdr:colOff>457200</xdr:colOff>
      <xdr:row>37</xdr:row>
      <xdr:rowOff>66675</xdr:rowOff>
    </xdr:to>
    <mc:AlternateContent xmlns:mc="http://schemas.openxmlformats.org/markup-compatibility/2006">
      <mc:Choice xmlns:a14="http://schemas.microsoft.com/office/drawing/2010/main" Requires="a14">
        <xdr:graphicFrame macro="">
          <xdr:nvGraphicFramePr>
            <xdr:cNvPr id="79" name="Year 1">
              <a:extLst>
                <a:ext uri="{FF2B5EF4-FFF2-40B4-BE49-F238E27FC236}">
                  <a16:creationId xmlns:a16="http://schemas.microsoft.com/office/drawing/2014/main" id="{8359BEE7-DFAE-442C-AE31-42B6E034C26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524875" y="5629277"/>
              <a:ext cx="1076325" cy="1485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133350</xdr:colOff>
      <xdr:row>29</xdr:row>
      <xdr:rowOff>38101</xdr:rowOff>
    </xdr:from>
    <xdr:to>
      <xdr:col>20</xdr:col>
      <xdr:colOff>447675</xdr:colOff>
      <xdr:row>35</xdr:row>
      <xdr:rowOff>171450</xdr:rowOff>
    </xdr:to>
    <mc:AlternateContent xmlns:mc="http://schemas.openxmlformats.org/markup-compatibility/2006">
      <mc:Choice xmlns:a14="http://schemas.microsoft.com/office/drawing/2010/main" Requires="a14">
        <xdr:graphicFrame macro="">
          <xdr:nvGraphicFramePr>
            <xdr:cNvPr id="80" name="Segment 1">
              <a:extLst>
                <a:ext uri="{FF2B5EF4-FFF2-40B4-BE49-F238E27FC236}">
                  <a16:creationId xmlns:a16="http://schemas.microsoft.com/office/drawing/2014/main" id="{C3701DC1-8028-4097-AA95-78771882428E}"/>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106150" y="5562601"/>
              <a:ext cx="1533525" cy="1276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3357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815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6.602198726854" createdVersion="8" refreshedVersion="8" minRefreshableVersion="3" recordCount="9994" xr:uid="{EA758E76-F050-4D8C-AE70-CAC6C93941D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509315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B1A536-99D1-4438-8304-E1789F1E7561}" name="PivotTable1"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5" firstHeaderRow="0"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2">
    <format dxfId="121">
      <pivotArea outline="0" collapsedLevelsAreSubtotals="1" fieldPosition="0"/>
    </format>
    <format dxfId="12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AFD2E4-1F8E-4D4B-9733-E7313D642040}"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2A0F51-0311-4122-AE6C-CB2477162404}"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3FB94A-5D38-48AD-BBF7-AA57BAECF537}"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v="11"/>
    </i>
    <i>
      <x v="12"/>
    </i>
    <i>
      <x v="13"/>
    </i>
    <i>
      <x v="14"/>
    </i>
    <i>
      <x v="20"/>
    </i>
    <i>
      <x v="21"/>
    </i>
    <i>
      <x v="23"/>
    </i>
    <i>
      <x v="25"/>
    </i>
    <i>
      <x v="34"/>
    </i>
    <i>
      <x v="41"/>
    </i>
    <i>
      <x v="47"/>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2F4617-3DCE-4EB4-8017-B1CB11109C27}"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6">
    <pivotField showAll="0"/>
    <pivotField showAll="0"/>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14"/>
    </i>
    <i>
      <x v="5"/>
    </i>
    <i>
      <x/>
    </i>
    <i>
      <x v="13"/>
    </i>
    <i>
      <x v="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2F5761-93B7-4FDF-B0AC-E9AB1475FA73}"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BEDFF-2C24-4E84-AD41-485DA0DD55DF}"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713BD6-354F-4305-B042-C457670A11BD}"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81563D-B11C-4848-91B4-EFDD1CC1D7F2}"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D6A7C2-0FC6-42E1-8A6F-F2790CB56297}"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5">
        <item h="1" x="2"/>
        <item h="1" x="1"/>
        <item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844F24-0BEE-4DE9-937C-8D9DD3C575D0}" name="PivotTable8"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h="1" x="1"/>
        <item h="1" x="2"/>
        <item t="default"/>
      </items>
    </pivotField>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D0D2EA-E124-455E-8473-B9B94E5DBC34}" sourceName="Year">
  <pivotTables>
    <pivotTable tabId="4" name="PivotTable2"/>
    <pivotTable tabId="3" name="PivotTable1"/>
    <pivotTable tabId="10" name="PivotTable3"/>
    <pivotTable tabId="10" name="PivotTable4"/>
    <pivotTable tabId="10" name="PivotTable5"/>
    <pivotTable tabId="10" name="PivotTable6"/>
    <pivotTable tabId="10" name="PivotTable7"/>
    <pivotTable tabId="8" name="PivotTable1"/>
    <pivotTable tabId="5" name="PivotTable3"/>
    <pivotTable tabId="9" name="PivotTable2"/>
  </pivotTables>
  <data>
    <tabular pivotCacheId="50931599">
      <items count="4">
        <i x="2"/>
        <i x="1"/>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CDD3D20-1935-4C26-8588-6BD1480FFD78}" sourceName="Segment">
  <pivotTables>
    <pivotTable tabId="4" name="PivotTable2"/>
    <pivotTable tabId="3" name="PivotTable1"/>
    <pivotTable tabId="10" name="PivotTable3"/>
    <pivotTable tabId="10" name="PivotTable4"/>
    <pivotTable tabId="10" name="PivotTable5"/>
    <pivotTable tabId="10" name="PivotTable6"/>
    <pivotTable tabId="10" name="PivotTable7"/>
    <pivotTable tabId="11" name="PivotTable8"/>
    <pivotTable tabId="8" name="PivotTable1"/>
    <pivotTable tabId="5" name="PivotTable3"/>
    <pivotTable tabId="9" name="PivotTable2"/>
  </pivotTables>
  <data>
    <tabular pivotCacheId="50931599">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B0397B-944C-494B-9D50-8F89436EFF9E}" sourceName="Region">
  <pivotTables>
    <pivotTable tabId="4" name="PivotTable2"/>
    <pivotTable tabId="3" name="PivotTable1"/>
    <pivotTable tabId="10" name="PivotTable3"/>
    <pivotTable tabId="10" name="PivotTable4"/>
    <pivotTable tabId="10" name="PivotTable5"/>
    <pivotTable tabId="10" name="PivotTable6"/>
    <pivotTable tabId="10" name="PivotTable7"/>
    <pivotTable tabId="8" name="PivotTable1"/>
    <pivotTable tabId="5" name="PivotTable3"/>
    <pivotTable tabId="9" name="PivotTable2"/>
    <pivotTable tabId="11" name="PivotTable8"/>
  </pivotTables>
  <data>
    <tabular pivotCacheId="50931599">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4A1CD7-1B64-4931-B838-3B57D8680837}" cache="Slicer_Year" caption="Year" rowHeight="241300"/>
  <slicer name="Segment" xr10:uid="{EAAD9AD3-931D-4413-990F-0973F35CC375}" cache="Slicer_Segment" caption="Segment" rowHeight="241300"/>
  <slicer name="Region" xr10:uid="{D9E3631F-FE16-4642-BC9A-006631C4A99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6992C38-219B-4091-AEFE-ED278DBFA335}" cache="Slicer_Year" caption="Year" style="AB" rowHeight="241300"/>
  <slicer name="Segment 1" xr10:uid="{CFC59197-D3CF-4AE9-BB30-D36CDB6E704B}" cache="Slicer_Segment" caption="Segment" style="AB" rowHeight="241300"/>
  <slicer name="Region 1" xr10:uid="{88645D81-8AD2-4744-9475-12231A237F38}"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4C4A-EC4D-43A5-A7D7-AAE1125C77D3}">
  <dimension ref="A3:C15"/>
  <sheetViews>
    <sheetView workbookViewId="0">
      <selection activeCell="E19" sqref="E19"/>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10933</v>
      </c>
      <c r="B3" s="9" t="s">
        <v>10947</v>
      </c>
      <c r="C3" s="10" t="s">
        <v>10948</v>
      </c>
    </row>
    <row r="4" spans="1:3" x14ac:dyDescent="0.25">
      <c r="A4" s="7" t="s">
        <v>10935</v>
      </c>
      <c r="B4" s="9">
        <v>2132.3440000000001</v>
      </c>
      <c r="C4" s="10">
        <v>-393.57349999999997</v>
      </c>
    </row>
    <row r="5" spans="1:3" x14ac:dyDescent="0.25">
      <c r="A5" s="7" t="s">
        <v>10936</v>
      </c>
      <c r="B5" s="9">
        <v>73.012</v>
      </c>
      <c r="C5" s="10">
        <v>21.528400000000008</v>
      </c>
    </row>
    <row r="6" spans="1:3" x14ac:dyDescent="0.25">
      <c r="A6" s="7" t="s">
        <v>10937</v>
      </c>
      <c r="B6" s="9">
        <v>8806.2390000000014</v>
      </c>
      <c r="C6" s="10">
        <v>-761.70379999999977</v>
      </c>
    </row>
    <row r="7" spans="1:3" x14ac:dyDescent="0.25">
      <c r="A7" s="7" t="s">
        <v>10938</v>
      </c>
      <c r="B7" s="9">
        <v>1978.1279999999997</v>
      </c>
      <c r="C7" s="10">
        <v>-1675.3040000000008</v>
      </c>
    </row>
    <row r="8" spans="1:3" x14ac:dyDescent="0.25">
      <c r="A8" s="7" t="s">
        <v>10939</v>
      </c>
      <c r="B8" s="9">
        <v>4781.2880000000005</v>
      </c>
      <c r="C8" s="10">
        <v>-35.054000000000087</v>
      </c>
    </row>
    <row r="9" spans="1:3" x14ac:dyDescent="0.25">
      <c r="A9" s="7" t="s">
        <v>10940</v>
      </c>
      <c r="B9" s="9">
        <v>2469.3960000000006</v>
      </c>
      <c r="C9" s="10">
        <v>-249.55479999999989</v>
      </c>
    </row>
    <row r="10" spans="1:3" x14ac:dyDescent="0.25">
      <c r="A10" s="7" t="s">
        <v>10941</v>
      </c>
      <c r="B10" s="9">
        <v>4239.2160000000003</v>
      </c>
      <c r="C10" s="10">
        <v>485.12360000000001</v>
      </c>
    </row>
    <row r="11" spans="1:3" x14ac:dyDescent="0.25">
      <c r="A11" s="7" t="s">
        <v>10942</v>
      </c>
      <c r="B11" s="9">
        <v>4832.8107999999993</v>
      </c>
      <c r="C11" s="10">
        <v>505.51470000000006</v>
      </c>
    </row>
    <row r="12" spans="1:3" x14ac:dyDescent="0.25">
      <c r="A12" s="7" t="s">
        <v>10943</v>
      </c>
      <c r="B12" s="9">
        <v>11711.2256</v>
      </c>
      <c r="C12" s="10">
        <v>547.7615999999997</v>
      </c>
    </row>
    <row r="13" spans="1:3" x14ac:dyDescent="0.25">
      <c r="A13" s="7" t="s">
        <v>10944</v>
      </c>
      <c r="B13" s="9">
        <v>3057.6259999999997</v>
      </c>
      <c r="C13" s="10">
        <v>602.81359999999984</v>
      </c>
    </row>
    <row r="14" spans="1:3" x14ac:dyDescent="0.25">
      <c r="A14" s="7" t="s">
        <v>10945</v>
      </c>
      <c r="B14" s="9">
        <v>6991.2307999999994</v>
      </c>
      <c r="C14" s="10">
        <v>272.41159999999996</v>
      </c>
    </row>
    <row r="15" spans="1:3" x14ac:dyDescent="0.25">
      <c r="A15" s="8" t="s">
        <v>10946</v>
      </c>
      <c r="B15" s="11">
        <v>15634.517</v>
      </c>
      <c r="C15" s="12">
        <v>5919.846700000001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4B40-C595-46F1-93B2-338DF1B94F51}">
  <dimension ref="A3:P12"/>
  <sheetViews>
    <sheetView workbookViewId="0">
      <selection activeCell="A5" sqref="A5"/>
    </sheetView>
  </sheetViews>
  <sheetFormatPr defaultRowHeight="15" x14ac:dyDescent="0.25"/>
  <cols>
    <col min="1" max="1" width="14.5703125" bestFit="1" customWidth="1"/>
    <col min="2" max="2" width="12.5703125" bestFit="1" customWidth="1"/>
    <col min="4" max="4" width="15.28515625" customWidth="1"/>
    <col min="5" max="5" width="12" bestFit="1" customWidth="1"/>
  </cols>
  <sheetData>
    <row r="3" spans="1:16" x14ac:dyDescent="0.25">
      <c r="A3" s="5" t="s">
        <v>10933</v>
      </c>
      <c r="B3" s="6" t="s">
        <v>10948</v>
      </c>
      <c r="D3" s="14" t="s">
        <v>15</v>
      </c>
      <c r="E3" s="14" t="s">
        <v>21</v>
      </c>
    </row>
    <row r="4" spans="1:16" x14ac:dyDescent="0.25">
      <c r="A4" s="7" t="s">
        <v>46</v>
      </c>
      <c r="B4" s="22">
        <v>3784.4631000000004</v>
      </c>
      <c r="D4" t="str">
        <f>A4</f>
        <v>Office Supplies</v>
      </c>
      <c r="E4" s="15">
        <f>GETPIVOTDATA("Profit",$A$3,"Category","Furniture")</f>
        <v>-1795.4188999999999</v>
      </c>
    </row>
    <row r="5" spans="1:16" x14ac:dyDescent="0.25">
      <c r="A5" s="13" t="s">
        <v>71</v>
      </c>
      <c r="B5" s="23">
        <v>3250.765899999999</v>
      </c>
      <c r="D5" t="str">
        <f>A5</f>
        <v>Technology</v>
      </c>
      <c r="E5" s="15">
        <f>GETPIVOTDATA("Profit",$A$3,"Category","Office Supplies")</f>
        <v>3784.4631000000004</v>
      </c>
    </row>
    <row r="6" spans="1:16" x14ac:dyDescent="0.25">
      <c r="A6" s="13" t="s">
        <v>32</v>
      </c>
      <c r="B6" s="23">
        <v>-1795.4188999999999</v>
      </c>
      <c r="D6" t="str">
        <f>A6</f>
        <v>Furniture</v>
      </c>
      <c r="E6" s="15">
        <f>GETPIVOTDATA("Profit",$A$3,"Category","Technology")</f>
        <v>3250.765899999999</v>
      </c>
    </row>
    <row r="7" spans="1:16" x14ac:dyDescent="0.25">
      <c r="A7" s="8" t="s">
        <v>10934</v>
      </c>
      <c r="B7" s="24">
        <v>5239.8100999999997</v>
      </c>
      <c r="D7" t="str">
        <f>A7</f>
        <v>Grand Total</v>
      </c>
      <c r="E7" s="15">
        <f>GETPIVOTDATA("Profit",$A$3)</f>
        <v>5239.8100999999997</v>
      </c>
    </row>
    <row r="12" spans="1:16" x14ac:dyDescent="0.25">
      <c r="P12" s="14" t="s">
        <v>10949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1201E-7295-4A9B-9D90-BE2D79FFE362}">
  <dimension ref="A3:B7"/>
  <sheetViews>
    <sheetView workbookViewId="0">
      <selection activeCell="K12" sqref="K12"/>
    </sheetView>
  </sheetViews>
  <sheetFormatPr defaultRowHeight="15" x14ac:dyDescent="0.25"/>
  <cols>
    <col min="1" max="1" width="14.5703125" bestFit="1" customWidth="1"/>
    <col min="2" max="2" width="12.140625" bestFit="1" customWidth="1"/>
  </cols>
  <sheetData>
    <row r="3" spans="1:2" x14ac:dyDescent="0.25">
      <c r="A3" s="5" t="s">
        <v>10933</v>
      </c>
      <c r="B3" s="6" t="s">
        <v>10947</v>
      </c>
    </row>
    <row r="4" spans="1:2" x14ac:dyDescent="0.25">
      <c r="A4" s="7" t="s">
        <v>32</v>
      </c>
      <c r="B4" s="16">
        <v>0.29043753365424752</v>
      </c>
    </row>
    <row r="5" spans="1:2" x14ac:dyDescent="0.25">
      <c r="A5" s="13" t="s">
        <v>46</v>
      </c>
      <c r="B5" s="17">
        <v>0.40012457037288834</v>
      </c>
    </row>
    <row r="6" spans="1:2" x14ac:dyDescent="0.25">
      <c r="A6" s="13" t="s">
        <v>71</v>
      </c>
      <c r="B6" s="17">
        <v>0.30943789597286425</v>
      </c>
    </row>
    <row r="7" spans="1:2" x14ac:dyDescent="0.25">
      <c r="A7" s="8" t="s">
        <v>10934</v>
      </c>
      <c r="B7"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52EFE-5E91-4043-A7DA-1ECEE44680D4}">
  <dimension ref="A3:E52"/>
  <sheetViews>
    <sheetView workbookViewId="0">
      <selection activeCell="B9" sqref="B9"/>
    </sheetView>
  </sheetViews>
  <sheetFormatPr defaultRowHeight="15" x14ac:dyDescent="0.25"/>
  <cols>
    <col min="1" max="1" width="13.140625" bestFit="1" customWidth="1"/>
    <col min="2" max="2" width="12.140625" bestFit="1" customWidth="1"/>
    <col min="4" max="4" width="18.42578125" customWidth="1"/>
    <col min="5" max="5" width="11.42578125" customWidth="1"/>
  </cols>
  <sheetData>
    <row r="3" spans="1:5" x14ac:dyDescent="0.25">
      <c r="A3" s="19" t="s">
        <v>10933</v>
      </c>
      <c r="B3" t="s">
        <v>10947</v>
      </c>
      <c r="D3" t="s">
        <v>11</v>
      </c>
      <c r="E3" t="s">
        <v>18</v>
      </c>
    </row>
    <row r="4" spans="1:5" x14ac:dyDescent="0.25">
      <c r="A4" s="20" t="s">
        <v>211</v>
      </c>
      <c r="B4" s="21">
        <v>12661.126</v>
      </c>
      <c r="D4" t="str">
        <f>A4</f>
        <v>Illinois</v>
      </c>
      <c r="E4" s="15">
        <f>GETPIVOTDATA("Sales",$A$3,"State",A4)</f>
        <v>12661.126</v>
      </c>
    </row>
    <row r="5" spans="1:5" x14ac:dyDescent="0.25">
      <c r="A5" s="20" t="s">
        <v>254</v>
      </c>
      <c r="B5" s="21">
        <v>3364.97</v>
      </c>
      <c r="D5" t="str">
        <f t="shared" ref="D5:D52" si="0">A5</f>
        <v>Indiana</v>
      </c>
      <c r="E5" s="15">
        <f t="shared" ref="E5:E52" si="1">GETPIVOTDATA("Sales",$A$3,"State",A5)</f>
        <v>3364.97</v>
      </c>
    </row>
    <row r="6" spans="1:5" x14ac:dyDescent="0.25">
      <c r="A6" s="20" t="s">
        <v>489</v>
      </c>
      <c r="B6" s="21">
        <v>388.08</v>
      </c>
      <c r="D6" t="str">
        <f t="shared" si="0"/>
        <v>Iowa</v>
      </c>
      <c r="E6" s="15">
        <f t="shared" si="1"/>
        <v>388.08</v>
      </c>
    </row>
    <row r="7" spans="1:5" x14ac:dyDescent="0.25">
      <c r="A7" s="20" t="s">
        <v>4530</v>
      </c>
      <c r="B7" s="21">
        <v>396.16999999999996</v>
      </c>
      <c r="D7" t="str">
        <f t="shared" si="0"/>
        <v>Kansas</v>
      </c>
      <c r="E7" s="15">
        <f t="shared" si="1"/>
        <v>396.16999999999996</v>
      </c>
    </row>
    <row r="8" spans="1:5" x14ac:dyDescent="0.25">
      <c r="A8" s="20" t="s">
        <v>238</v>
      </c>
      <c r="B8" s="21">
        <v>16921.708999999999</v>
      </c>
      <c r="D8" t="str">
        <f t="shared" si="0"/>
        <v>Michigan</v>
      </c>
      <c r="E8" s="15">
        <f t="shared" si="1"/>
        <v>16921.708999999999</v>
      </c>
    </row>
    <row r="9" spans="1:5" x14ac:dyDescent="0.25">
      <c r="A9" s="20" t="s">
        <v>229</v>
      </c>
      <c r="B9" s="21">
        <v>23.92</v>
      </c>
      <c r="D9" t="str">
        <f t="shared" si="0"/>
        <v>Minnesota</v>
      </c>
      <c r="E9" s="15">
        <f t="shared" si="1"/>
        <v>23.92</v>
      </c>
    </row>
    <row r="10" spans="1:5" x14ac:dyDescent="0.25">
      <c r="A10" s="20" t="s">
        <v>596</v>
      </c>
      <c r="B10" s="21">
        <v>886.03000000000009</v>
      </c>
      <c r="D10" t="str">
        <f t="shared" si="0"/>
        <v>Missouri</v>
      </c>
      <c r="E10" s="15">
        <f t="shared" si="1"/>
        <v>886.03000000000009</v>
      </c>
    </row>
    <row r="11" spans="1:5" x14ac:dyDescent="0.25">
      <c r="A11" s="20" t="s">
        <v>138</v>
      </c>
      <c r="B11" s="21">
        <v>2408.63</v>
      </c>
      <c r="D11" t="str">
        <f t="shared" si="0"/>
        <v>Nebraska</v>
      </c>
      <c r="E11" s="15">
        <f t="shared" si="1"/>
        <v>2408.63</v>
      </c>
    </row>
    <row r="12" spans="1:5" x14ac:dyDescent="0.25">
      <c r="A12" s="20" t="s">
        <v>649</v>
      </c>
      <c r="B12" s="21">
        <v>3112.0299999999997</v>
      </c>
      <c r="D12" t="str">
        <f t="shared" si="0"/>
        <v>Oklahoma</v>
      </c>
      <c r="E12" s="15">
        <f t="shared" si="1"/>
        <v>3112.0299999999997</v>
      </c>
    </row>
    <row r="13" spans="1:5" x14ac:dyDescent="0.25">
      <c r="A13" s="20" t="s">
        <v>104</v>
      </c>
      <c r="B13" s="21">
        <v>22905.968199999992</v>
      </c>
      <c r="D13" t="str">
        <f t="shared" si="0"/>
        <v>Texas</v>
      </c>
      <c r="E13" s="15">
        <f t="shared" si="1"/>
        <v>22905.968199999992</v>
      </c>
    </row>
    <row r="14" spans="1:5" x14ac:dyDescent="0.25">
      <c r="A14" s="20" t="s">
        <v>114</v>
      </c>
      <c r="B14" s="21">
        <v>3638.4</v>
      </c>
      <c r="D14" t="str">
        <f t="shared" si="0"/>
        <v>Wisconsin</v>
      </c>
      <c r="E14" s="15">
        <f t="shared" si="1"/>
        <v>3638.4</v>
      </c>
    </row>
    <row r="15" spans="1:5" x14ac:dyDescent="0.25">
      <c r="A15" s="20" t="s">
        <v>10934</v>
      </c>
      <c r="B15" s="21">
        <v>66707.033199999976</v>
      </c>
      <c r="D15" t="str">
        <f t="shared" si="0"/>
        <v>Grand Total</v>
      </c>
      <c r="E15" s="15" t="e">
        <f t="shared" si="1"/>
        <v>#REF!</v>
      </c>
    </row>
    <row r="16" spans="1:5" x14ac:dyDescent="0.25">
      <c r="D16">
        <f t="shared" si="0"/>
        <v>0</v>
      </c>
      <c r="E16" s="15" t="e">
        <f t="shared" si="1"/>
        <v>#REF!</v>
      </c>
    </row>
    <row r="17" spans="4:5" x14ac:dyDescent="0.25">
      <c r="D17">
        <f t="shared" si="0"/>
        <v>0</v>
      </c>
      <c r="E17" s="15" t="e">
        <f t="shared" si="1"/>
        <v>#REF!</v>
      </c>
    </row>
    <row r="18" spans="4:5" x14ac:dyDescent="0.25">
      <c r="D18">
        <f t="shared" si="0"/>
        <v>0</v>
      </c>
      <c r="E18" s="15" t="e">
        <f t="shared" si="1"/>
        <v>#REF!</v>
      </c>
    </row>
    <row r="19" spans="4:5" x14ac:dyDescent="0.25">
      <c r="D19">
        <f t="shared" si="0"/>
        <v>0</v>
      </c>
      <c r="E19" s="15" t="e">
        <f t="shared" si="1"/>
        <v>#REF!</v>
      </c>
    </row>
    <row r="20" spans="4:5" x14ac:dyDescent="0.25">
      <c r="D20">
        <f t="shared" si="0"/>
        <v>0</v>
      </c>
      <c r="E20" s="15" t="e">
        <f t="shared" si="1"/>
        <v>#REF!</v>
      </c>
    </row>
    <row r="21" spans="4:5" x14ac:dyDescent="0.25">
      <c r="D21">
        <f t="shared" si="0"/>
        <v>0</v>
      </c>
      <c r="E21" s="15" t="e">
        <f t="shared" si="1"/>
        <v>#REF!</v>
      </c>
    </row>
    <row r="22" spans="4:5" x14ac:dyDescent="0.25">
      <c r="D22">
        <f t="shared" si="0"/>
        <v>0</v>
      </c>
      <c r="E22" s="15" t="e">
        <f t="shared" si="1"/>
        <v>#REF!</v>
      </c>
    </row>
    <row r="23" spans="4:5" x14ac:dyDescent="0.25">
      <c r="D23">
        <f t="shared" si="0"/>
        <v>0</v>
      </c>
      <c r="E23" s="15" t="e">
        <f t="shared" si="1"/>
        <v>#REF!</v>
      </c>
    </row>
    <row r="24" spans="4:5" x14ac:dyDescent="0.25">
      <c r="D24">
        <f t="shared" si="0"/>
        <v>0</v>
      </c>
      <c r="E24" s="15" t="e">
        <f t="shared" si="1"/>
        <v>#REF!</v>
      </c>
    </row>
    <row r="25" spans="4:5" x14ac:dyDescent="0.25">
      <c r="D25">
        <f t="shared" si="0"/>
        <v>0</v>
      </c>
      <c r="E25" s="15" t="e">
        <f t="shared" si="1"/>
        <v>#REF!</v>
      </c>
    </row>
    <row r="26" spans="4:5" x14ac:dyDescent="0.25">
      <c r="D26">
        <f t="shared" si="0"/>
        <v>0</v>
      </c>
      <c r="E26" s="15" t="e">
        <f t="shared" si="1"/>
        <v>#REF!</v>
      </c>
    </row>
    <row r="27" spans="4:5" x14ac:dyDescent="0.25">
      <c r="D27">
        <f t="shared" si="0"/>
        <v>0</v>
      </c>
      <c r="E27" s="15" t="e">
        <f t="shared" si="1"/>
        <v>#REF!</v>
      </c>
    </row>
    <row r="28" spans="4:5" x14ac:dyDescent="0.25">
      <c r="D28">
        <f t="shared" si="0"/>
        <v>0</v>
      </c>
      <c r="E28" s="15" t="e">
        <f t="shared" si="1"/>
        <v>#REF!</v>
      </c>
    </row>
    <row r="29" spans="4:5" x14ac:dyDescent="0.25">
      <c r="D29">
        <f t="shared" si="0"/>
        <v>0</v>
      </c>
      <c r="E29" s="15" t="e">
        <f t="shared" si="1"/>
        <v>#REF!</v>
      </c>
    </row>
    <row r="30" spans="4:5" x14ac:dyDescent="0.25">
      <c r="D30">
        <f t="shared" si="0"/>
        <v>0</v>
      </c>
      <c r="E30" s="15" t="e">
        <f t="shared" si="1"/>
        <v>#REF!</v>
      </c>
    </row>
    <row r="31" spans="4:5" x14ac:dyDescent="0.25">
      <c r="D31">
        <f t="shared" si="0"/>
        <v>0</v>
      </c>
      <c r="E31" s="15" t="e">
        <f t="shared" si="1"/>
        <v>#REF!</v>
      </c>
    </row>
    <row r="32" spans="4:5" x14ac:dyDescent="0.25">
      <c r="D32">
        <f t="shared" si="0"/>
        <v>0</v>
      </c>
      <c r="E32" s="15" t="e">
        <f t="shared" si="1"/>
        <v>#REF!</v>
      </c>
    </row>
    <row r="33" spans="4:5" x14ac:dyDescent="0.25">
      <c r="D33">
        <f t="shared" si="0"/>
        <v>0</v>
      </c>
      <c r="E33" s="15" t="e">
        <f t="shared" si="1"/>
        <v>#REF!</v>
      </c>
    </row>
    <row r="34" spans="4:5" x14ac:dyDescent="0.25">
      <c r="D34">
        <f t="shared" si="0"/>
        <v>0</v>
      </c>
      <c r="E34" s="15" t="e">
        <f t="shared" si="1"/>
        <v>#REF!</v>
      </c>
    </row>
    <row r="35" spans="4:5" x14ac:dyDescent="0.25">
      <c r="D35">
        <f t="shared" si="0"/>
        <v>0</v>
      </c>
      <c r="E35" s="15" t="e">
        <f t="shared" si="1"/>
        <v>#REF!</v>
      </c>
    </row>
    <row r="36" spans="4:5" x14ac:dyDescent="0.25">
      <c r="D36">
        <f t="shared" si="0"/>
        <v>0</v>
      </c>
      <c r="E36" s="15" t="e">
        <f t="shared" si="1"/>
        <v>#REF!</v>
      </c>
    </row>
    <row r="37" spans="4:5" x14ac:dyDescent="0.25">
      <c r="D37">
        <f t="shared" si="0"/>
        <v>0</v>
      </c>
      <c r="E37" s="15" t="e">
        <f t="shared" si="1"/>
        <v>#REF!</v>
      </c>
    </row>
    <row r="38" spans="4:5" x14ac:dyDescent="0.25">
      <c r="D38">
        <f t="shared" si="0"/>
        <v>0</v>
      </c>
      <c r="E38" s="15" t="e">
        <f t="shared" si="1"/>
        <v>#REF!</v>
      </c>
    </row>
    <row r="39" spans="4:5" x14ac:dyDescent="0.25">
      <c r="D39">
        <f t="shared" si="0"/>
        <v>0</v>
      </c>
      <c r="E39" s="15" t="e">
        <f t="shared" si="1"/>
        <v>#REF!</v>
      </c>
    </row>
    <row r="40" spans="4:5" x14ac:dyDescent="0.25">
      <c r="D40">
        <f t="shared" si="0"/>
        <v>0</v>
      </c>
      <c r="E40" s="15" t="e">
        <f t="shared" si="1"/>
        <v>#REF!</v>
      </c>
    </row>
    <row r="41" spans="4:5" x14ac:dyDescent="0.25">
      <c r="D41">
        <f t="shared" si="0"/>
        <v>0</v>
      </c>
      <c r="E41" s="15" t="e">
        <f t="shared" si="1"/>
        <v>#REF!</v>
      </c>
    </row>
    <row r="42" spans="4:5" x14ac:dyDescent="0.25">
      <c r="D42">
        <f t="shared" si="0"/>
        <v>0</v>
      </c>
      <c r="E42" s="15" t="e">
        <f t="shared" si="1"/>
        <v>#REF!</v>
      </c>
    </row>
    <row r="43" spans="4:5" x14ac:dyDescent="0.25">
      <c r="D43">
        <f t="shared" si="0"/>
        <v>0</v>
      </c>
      <c r="E43" s="15" t="e">
        <f t="shared" si="1"/>
        <v>#REF!</v>
      </c>
    </row>
    <row r="44" spans="4:5" x14ac:dyDescent="0.25">
      <c r="D44">
        <f t="shared" si="0"/>
        <v>0</v>
      </c>
      <c r="E44" s="15" t="e">
        <f t="shared" si="1"/>
        <v>#REF!</v>
      </c>
    </row>
    <row r="45" spans="4:5" x14ac:dyDescent="0.25">
      <c r="D45">
        <f t="shared" si="0"/>
        <v>0</v>
      </c>
      <c r="E45" s="15" t="e">
        <f t="shared" si="1"/>
        <v>#REF!</v>
      </c>
    </row>
    <row r="46" spans="4:5" x14ac:dyDescent="0.25">
      <c r="D46">
        <f t="shared" si="0"/>
        <v>0</v>
      </c>
      <c r="E46" s="15" t="e">
        <f t="shared" si="1"/>
        <v>#REF!</v>
      </c>
    </row>
    <row r="47" spans="4:5" x14ac:dyDescent="0.25">
      <c r="D47">
        <f t="shared" si="0"/>
        <v>0</v>
      </c>
      <c r="E47" s="15" t="e">
        <f t="shared" si="1"/>
        <v>#REF!</v>
      </c>
    </row>
    <row r="48" spans="4:5" x14ac:dyDescent="0.25">
      <c r="D48">
        <f t="shared" si="0"/>
        <v>0</v>
      </c>
      <c r="E48" s="15" t="e">
        <f t="shared" si="1"/>
        <v>#REF!</v>
      </c>
    </row>
    <row r="49" spans="4:5" x14ac:dyDescent="0.25">
      <c r="D49">
        <f t="shared" si="0"/>
        <v>0</v>
      </c>
      <c r="E49" s="15" t="e">
        <f t="shared" si="1"/>
        <v>#REF!</v>
      </c>
    </row>
    <row r="50" spans="4:5" x14ac:dyDescent="0.25">
      <c r="D50">
        <f t="shared" si="0"/>
        <v>0</v>
      </c>
      <c r="E50" s="15" t="e">
        <f t="shared" si="1"/>
        <v>#REF!</v>
      </c>
    </row>
    <row r="51" spans="4:5" x14ac:dyDescent="0.25">
      <c r="D51">
        <f t="shared" si="0"/>
        <v>0</v>
      </c>
      <c r="E51" s="15" t="e">
        <f t="shared" si="1"/>
        <v>#REF!</v>
      </c>
    </row>
    <row r="52" spans="4:5" x14ac:dyDescent="0.25">
      <c r="D52">
        <f t="shared" si="0"/>
        <v>0</v>
      </c>
      <c r="E52" s="15"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00728-8CAE-471B-A573-0104F6984765}">
  <dimension ref="A3:B9"/>
  <sheetViews>
    <sheetView workbookViewId="0">
      <selection activeCell="B6" sqref="B6"/>
    </sheetView>
  </sheetViews>
  <sheetFormatPr defaultRowHeight="15" x14ac:dyDescent="0.25"/>
  <cols>
    <col min="1" max="1" width="13.140625" bestFit="1" customWidth="1"/>
    <col min="2" max="2" width="12.140625" bestFit="1" customWidth="1"/>
  </cols>
  <sheetData>
    <row r="3" spans="1:2" x14ac:dyDescent="0.25">
      <c r="A3" s="19" t="s">
        <v>10933</v>
      </c>
      <c r="B3" t="s">
        <v>10947</v>
      </c>
    </row>
    <row r="4" spans="1:2" x14ac:dyDescent="0.25">
      <c r="A4" s="20" t="s">
        <v>59</v>
      </c>
      <c r="B4" s="21">
        <v>6238.2740000000003</v>
      </c>
    </row>
    <row r="5" spans="1:2" x14ac:dyDescent="0.25">
      <c r="A5" s="20" t="s">
        <v>36</v>
      </c>
      <c r="B5" s="21">
        <v>6618.0430000000006</v>
      </c>
    </row>
    <row r="6" spans="1:2" x14ac:dyDescent="0.25">
      <c r="A6" s="20" t="s">
        <v>161</v>
      </c>
      <c r="B6" s="21">
        <v>7690.97</v>
      </c>
    </row>
    <row r="7" spans="1:2" x14ac:dyDescent="0.25">
      <c r="A7" s="20" t="s">
        <v>72</v>
      </c>
      <c r="B7" s="21">
        <v>11299.903999999999</v>
      </c>
    </row>
    <row r="8" spans="1:2" x14ac:dyDescent="0.25">
      <c r="A8" s="20" t="s">
        <v>75</v>
      </c>
      <c r="B8" s="21">
        <v>11601.987999999998</v>
      </c>
    </row>
    <row r="9" spans="1:2" x14ac:dyDescent="0.25">
      <c r="A9" s="20" t="s">
        <v>10934</v>
      </c>
      <c r="B9" s="21">
        <v>43449.178999999996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3B27F-274A-4A29-93A6-4FE5D5FE5636}">
  <dimension ref="A3:N17"/>
  <sheetViews>
    <sheetView workbookViewId="0">
      <selection activeCell="N17" sqref="N17"/>
    </sheetView>
  </sheetViews>
  <sheetFormatPr defaultRowHeight="15" x14ac:dyDescent="0.25"/>
  <cols>
    <col min="1" max="1" width="13.140625" bestFit="1" customWidth="1"/>
    <col min="2" max="2" width="12.140625" bestFit="1" customWidth="1"/>
    <col min="3" max="3" width="2.5703125" customWidth="1"/>
    <col min="4" max="4" width="13.140625" bestFit="1" customWidth="1"/>
    <col min="5" max="5" width="12.5703125" bestFit="1" customWidth="1"/>
    <col min="6" max="6" width="6.42578125" customWidth="1"/>
    <col min="7" max="7" width="13.140625" bestFit="1" customWidth="1"/>
    <col min="8" max="8" width="15.42578125" bestFit="1" customWidth="1"/>
    <col min="9" max="9" width="5.42578125" customWidth="1"/>
    <col min="10" max="10" width="13.140625" bestFit="1" customWidth="1"/>
    <col min="11" max="11" width="16.5703125" bestFit="1" customWidth="1"/>
    <col min="12" max="12" width="3.7109375" customWidth="1"/>
    <col min="13" max="13" width="13.140625" bestFit="1" customWidth="1"/>
    <col min="14" max="14" width="22.42578125" bestFit="1" customWidth="1"/>
  </cols>
  <sheetData>
    <row r="3" spans="1:14" x14ac:dyDescent="0.25">
      <c r="A3" s="19" t="s">
        <v>10933</v>
      </c>
      <c r="B3" t="s">
        <v>10947</v>
      </c>
      <c r="D3" s="19" t="s">
        <v>10933</v>
      </c>
      <c r="E3" t="s">
        <v>10948</v>
      </c>
      <c r="G3" s="19" t="s">
        <v>10933</v>
      </c>
      <c r="H3" t="s">
        <v>10954</v>
      </c>
      <c r="J3" s="19" t="s">
        <v>10933</v>
      </c>
      <c r="K3" t="s">
        <v>10955</v>
      </c>
      <c r="M3" s="19" t="s">
        <v>10933</v>
      </c>
      <c r="N3" t="s">
        <v>10956</v>
      </c>
    </row>
    <row r="4" spans="1:14" x14ac:dyDescent="0.25">
      <c r="A4" s="20" t="s">
        <v>10935</v>
      </c>
      <c r="B4" s="21">
        <v>2132.3440000000001</v>
      </c>
      <c r="D4" s="20" t="s">
        <v>10935</v>
      </c>
      <c r="E4" s="21">
        <v>-393.57349999999997</v>
      </c>
      <c r="G4" s="20" t="s">
        <v>10935</v>
      </c>
      <c r="H4" s="21">
        <v>21</v>
      </c>
      <c r="J4" s="20" t="s">
        <v>10935</v>
      </c>
      <c r="K4" s="21">
        <v>6</v>
      </c>
      <c r="M4" s="20" t="s">
        <v>10935</v>
      </c>
      <c r="N4" s="21">
        <v>-0.18457317393441205</v>
      </c>
    </row>
    <row r="5" spans="1:14" x14ac:dyDescent="0.25">
      <c r="A5" s="20" t="s">
        <v>10936</v>
      </c>
      <c r="B5" s="21">
        <v>73.012</v>
      </c>
      <c r="D5" s="20" t="s">
        <v>10936</v>
      </c>
      <c r="E5" s="21">
        <v>21.528400000000008</v>
      </c>
      <c r="G5" s="20" t="s">
        <v>10936</v>
      </c>
      <c r="H5" s="21">
        <v>5</v>
      </c>
      <c r="J5" s="20" t="s">
        <v>10936</v>
      </c>
      <c r="K5" s="21">
        <v>2</v>
      </c>
      <c r="M5" s="20" t="s">
        <v>10936</v>
      </c>
      <c r="N5" s="21">
        <v>0.29486111872021048</v>
      </c>
    </row>
    <row r="6" spans="1:14" x14ac:dyDescent="0.25">
      <c r="A6" s="20" t="s">
        <v>10937</v>
      </c>
      <c r="B6" s="21">
        <v>8806.2390000000014</v>
      </c>
      <c r="D6" s="20" t="s">
        <v>10937</v>
      </c>
      <c r="E6" s="21">
        <v>-761.70379999999977</v>
      </c>
      <c r="G6" s="20" t="s">
        <v>10937</v>
      </c>
      <c r="H6" s="21">
        <v>84</v>
      </c>
      <c r="J6" s="20" t="s">
        <v>10937</v>
      </c>
      <c r="K6" s="21">
        <v>24</v>
      </c>
      <c r="M6" s="20" t="s">
        <v>10937</v>
      </c>
      <c r="N6" s="21">
        <v>-8.6495926354031458E-2</v>
      </c>
    </row>
    <row r="7" spans="1:14" x14ac:dyDescent="0.25">
      <c r="A7" s="20" t="s">
        <v>10938</v>
      </c>
      <c r="B7" s="21">
        <v>1978.1279999999997</v>
      </c>
      <c r="D7" s="20" t="s">
        <v>10938</v>
      </c>
      <c r="E7" s="21">
        <v>-1675.3040000000008</v>
      </c>
      <c r="G7" s="20" t="s">
        <v>10938</v>
      </c>
      <c r="H7" s="21">
        <v>27</v>
      </c>
      <c r="J7" s="20" t="s">
        <v>10938</v>
      </c>
      <c r="K7" s="21">
        <v>6</v>
      </c>
      <c r="M7" s="20" t="s">
        <v>10938</v>
      </c>
      <c r="N7" s="21">
        <v>-0.84691384986209239</v>
      </c>
    </row>
    <row r="8" spans="1:14" x14ac:dyDescent="0.25">
      <c r="A8" s="20" t="s">
        <v>10939</v>
      </c>
      <c r="B8" s="21">
        <v>4781.2880000000005</v>
      </c>
      <c r="D8" s="20" t="s">
        <v>10939</v>
      </c>
      <c r="E8" s="21">
        <v>-35.054000000000087</v>
      </c>
      <c r="G8" s="20" t="s">
        <v>10939</v>
      </c>
      <c r="H8" s="21">
        <v>96</v>
      </c>
      <c r="J8" s="20" t="s">
        <v>10939</v>
      </c>
      <c r="K8" s="21">
        <v>27</v>
      </c>
      <c r="M8" s="20" t="s">
        <v>10939</v>
      </c>
      <c r="N8" s="21">
        <v>-7.3314972869235407E-3</v>
      </c>
    </row>
    <row r="9" spans="1:14" x14ac:dyDescent="0.25">
      <c r="A9" s="20" t="s">
        <v>10940</v>
      </c>
      <c r="B9" s="21">
        <v>2469.3960000000006</v>
      </c>
      <c r="D9" s="20" t="s">
        <v>10940</v>
      </c>
      <c r="E9" s="21">
        <v>-249.55479999999989</v>
      </c>
      <c r="G9" s="20" t="s">
        <v>10940</v>
      </c>
      <c r="H9" s="21">
        <v>74</v>
      </c>
      <c r="J9" s="20" t="s">
        <v>10940</v>
      </c>
      <c r="K9" s="21">
        <v>20</v>
      </c>
      <c r="M9" s="20" t="s">
        <v>10940</v>
      </c>
      <c r="N9" s="21">
        <v>-0.10105904439790128</v>
      </c>
    </row>
    <row r="10" spans="1:14" x14ac:dyDescent="0.25">
      <c r="A10" s="20" t="s">
        <v>10941</v>
      </c>
      <c r="B10" s="21">
        <v>4239.2160000000003</v>
      </c>
      <c r="D10" s="20" t="s">
        <v>10941</v>
      </c>
      <c r="E10" s="21">
        <v>485.12360000000001</v>
      </c>
      <c r="G10" s="20" t="s">
        <v>10941</v>
      </c>
      <c r="H10" s="21">
        <v>82</v>
      </c>
      <c r="J10" s="20" t="s">
        <v>10941</v>
      </c>
      <c r="K10" s="21">
        <v>22</v>
      </c>
      <c r="M10" s="20" t="s">
        <v>10941</v>
      </c>
      <c r="N10" s="21">
        <v>0.11443710346441417</v>
      </c>
    </row>
    <row r="11" spans="1:14" x14ac:dyDescent="0.25">
      <c r="A11" s="20" t="s">
        <v>10942</v>
      </c>
      <c r="B11" s="21">
        <v>4832.8107999999993</v>
      </c>
      <c r="D11" s="20" t="s">
        <v>10942</v>
      </c>
      <c r="E11" s="21">
        <v>505.51470000000006</v>
      </c>
      <c r="G11" s="20" t="s">
        <v>10942</v>
      </c>
      <c r="H11" s="21">
        <v>104</v>
      </c>
      <c r="J11" s="20" t="s">
        <v>10942</v>
      </c>
      <c r="K11" s="21">
        <v>29</v>
      </c>
      <c r="M11" s="20" t="s">
        <v>10942</v>
      </c>
      <c r="N11" s="21">
        <v>0.10460055667811373</v>
      </c>
    </row>
    <row r="12" spans="1:14" x14ac:dyDescent="0.25">
      <c r="A12" s="20" t="s">
        <v>10943</v>
      </c>
      <c r="B12" s="21">
        <v>11711.2256</v>
      </c>
      <c r="D12" s="20" t="s">
        <v>10943</v>
      </c>
      <c r="E12" s="21">
        <v>547.7615999999997</v>
      </c>
      <c r="G12" s="20" t="s">
        <v>10943</v>
      </c>
      <c r="H12" s="21">
        <v>205</v>
      </c>
      <c r="J12" s="20" t="s">
        <v>10943</v>
      </c>
      <c r="K12" s="21">
        <v>60</v>
      </c>
      <c r="M12" s="20" t="s">
        <v>10943</v>
      </c>
      <c r="N12" s="21">
        <v>4.6772354893410958E-2</v>
      </c>
    </row>
    <row r="13" spans="1:14" x14ac:dyDescent="0.25">
      <c r="A13" s="20" t="s">
        <v>10944</v>
      </c>
      <c r="B13" s="21">
        <v>3057.6259999999997</v>
      </c>
      <c r="D13" s="20" t="s">
        <v>10944</v>
      </c>
      <c r="E13" s="21">
        <v>602.81359999999984</v>
      </c>
      <c r="G13" s="20" t="s">
        <v>10944</v>
      </c>
      <c r="H13" s="21">
        <v>101</v>
      </c>
      <c r="J13" s="20" t="s">
        <v>10944</v>
      </c>
      <c r="K13" s="21">
        <v>27</v>
      </c>
      <c r="M13" s="20" t="s">
        <v>10944</v>
      </c>
      <c r="N13" s="21">
        <v>0.19715086148534841</v>
      </c>
    </row>
    <row r="14" spans="1:14" x14ac:dyDescent="0.25">
      <c r="A14" s="20" t="s">
        <v>10945</v>
      </c>
      <c r="B14" s="21">
        <v>6991.2307999999994</v>
      </c>
      <c r="D14" s="20" t="s">
        <v>10945</v>
      </c>
      <c r="E14" s="21">
        <v>272.41159999999996</v>
      </c>
      <c r="G14" s="20" t="s">
        <v>10945</v>
      </c>
      <c r="H14" s="21">
        <v>192</v>
      </c>
      <c r="J14" s="20" t="s">
        <v>10945</v>
      </c>
      <c r="K14" s="21">
        <v>50</v>
      </c>
      <c r="M14" s="20" t="s">
        <v>10945</v>
      </c>
      <c r="N14" s="21">
        <v>3.8964755676496904E-2</v>
      </c>
    </row>
    <row r="15" spans="1:14" x14ac:dyDescent="0.25">
      <c r="A15" s="20" t="s">
        <v>10946</v>
      </c>
      <c r="B15" s="21">
        <v>15634.517</v>
      </c>
      <c r="D15" s="20" t="s">
        <v>10946</v>
      </c>
      <c r="E15" s="21">
        <v>5919.846700000001</v>
      </c>
      <c r="G15" s="20" t="s">
        <v>10946</v>
      </c>
      <c r="H15" s="21">
        <v>102</v>
      </c>
      <c r="J15" s="20" t="s">
        <v>10946</v>
      </c>
      <c r="K15" s="21">
        <v>26</v>
      </c>
      <c r="M15" s="20" t="s">
        <v>10946</v>
      </c>
      <c r="N15" s="21">
        <v>0.37863956398525139</v>
      </c>
    </row>
    <row r="16" spans="1:14" x14ac:dyDescent="0.25">
      <c r="A16" s="20" t="s">
        <v>10934</v>
      </c>
      <c r="B16" s="21">
        <v>66707.033200000005</v>
      </c>
      <c r="D16" s="20" t="s">
        <v>10934</v>
      </c>
      <c r="E16" s="21">
        <v>5239.8101000000006</v>
      </c>
      <c r="G16" s="20" t="s">
        <v>10934</v>
      </c>
      <c r="H16" s="21">
        <v>1093</v>
      </c>
      <c r="J16" s="20" t="s">
        <v>10934</v>
      </c>
      <c r="K16" s="21">
        <v>299</v>
      </c>
      <c r="M16" s="20" t="s">
        <v>10934</v>
      </c>
      <c r="N16" s="21">
        <v>7.8549589880426568E-2</v>
      </c>
    </row>
    <row r="17" spans="2:14" x14ac:dyDescent="0.25">
      <c r="B17" s="25">
        <f>GETPIVOTDATA("Sales",$A$3)</f>
        <v>66707.033200000005</v>
      </c>
      <c r="E17" s="26">
        <f>GETPIVOTDATA("Profit",$D$3)</f>
        <v>5239.8101000000006</v>
      </c>
      <c r="H17" s="27">
        <f>GETPIVOTDATA("Quantity",$G$3)</f>
        <v>1093</v>
      </c>
      <c r="K17" s="27">
        <f>GETPIVOTDATA("Order ID",$J$3)</f>
        <v>299</v>
      </c>
      <c r="N17" s="28">
        <f>GETPIVOTDATA("PROFIT MARGIN",$M$3)</f>
        <v>7.8549589880426568E-2</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3D352-DF89-4A68-8E3B-506E0EA99D6E}">
  <dimension ref="A3:L7"/>
  <sheetViews>
    <sheetView workbookViewId="0">
      <selection activeCell="L7" sqref="L7"/>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22.42578125" bestFit="1" customWidth="1"/>
    <col min="8" max="8" width="12.42578125" customWidth="1"/>
    <col min="9" max="9" width="11" customWidth="1"/>
    <col min="10" max="10" width="12.140625" customWidth="1"/>
    <col min="11" max="11" width="12" customWidth="1"/>
    <col min="12" max="12" width="11.5703125" customWidth="1"/>
  </cols>
  <sheetData>
    <row r="3" spans="1:12" x14ac:dyDescent="0.25">
      <c r="A3" s="19" t="s">
        <v>10933</v>
      </c>
      <c r="B3" t="s">
        <v>10947</v>
      </c>
      <c r="C3" t="s">
        <v>10948</v>
      </c>
      <c r="D3" t="s">
        <v>10954</v>
      </c>
      <c r="E3" t="s">
        <v>10955</v>
      </c>
      <c r="F3" t="s">
        <v>10956</v>
      </c>
    </row>
    <row r="4" spans="1:12" x14ac:dyDescent="0.25">
      <c r="A4" s="20" t="s">
        <v>10950</v>
      </c>
      <c r="B4" s="21">
        <v>67316.467600000004</v>
      </c>
      <c r="C4" s="21">
        <v>-1418.8213000000078</v>
      </c>
      <c r="D4" s="21">
        <v>1039</v>
      </c>
      <c r="E4" s="21">
        <v>268</v>
      </c>
      <c r="F4" s="21">
        <v>-2.1076882827999247E-2</v>
      </c>
    </row>
    <row r="5" spans="1:12" x14ac:dyDescent="0.25">
      <c r="A5" s="20" t="s">
        <v>10951</v>
      </c>
      <c r="B5" s="21">
        <v>49662.257800000007</v>
      </c>
      <c r="C5" s="21">
        <v>1762.3233999999979</v>
      </c>
      <c r="D5" s="21">
        <v>941</v>
      </c>
      <c r="E5" s="21">
        <v>247</v>
      </c>
      <c r="F5" s="21">
        <v>3.5486171552997693E-2</v>
      </c>
    </row>
    <row r="6" spans="1:12" x14ac:dyDescent="0.25">
      <c r="A6" s="20" t="s">
        <v>10952</v>
      </c>
      <c r="B6" s="21">
        <v>66707.033199999962</v>
      </c>
      <c r="C6" s="21">
        <v>5239.8101000000033</v>
      </c>
      <c r="D6" s="21">
        <v>1093</v>
      </c>
      <c r="E6" s="21">
        <v>299</v>
      </c>
      <c r="F6" s="21">
        <v>7.8549589880426679E-2</v>
      </c>
    </row>
    <row r="7" spans="1:12" x14ac:dyDescent="0.25">
      <c r="A7" s="20" t="s">
        <v>10953</v>
      </c>
      <c r="B7" s="21">
        <v>68345.675399999949</v>
      </c>
      <c r="C7" s="21">
        <v>2980.7358999999969</v>
      </c>
      <c r="D7" s="21">
        <v>1446</v>
      </c>
      <c r="E7" s="21">
        <v>398</v>
      </c>
      <c r="F7" s="21">
        <v>4.3612648240798559E-2</v>
      </c>
      <c r="H7" s="29">
        <f>GETPIVOTDATA("Sum of Sales",$A$3,"Years (Order Date)",2014)/GETPIVOTDATA("Sum of Sales",$A$3,"Years (Order Date)",2013)-1</f>
        <v>2.4564759087501775E-2</v>
      </c>
      <c r="I7" s="29">
        <f>GETPIVOTDATA("Sum of Profit",$A$3,"Years (Order Date)",2014)/GETPIVOTDATA("Sum of Profit",$A$3,"Years (Order Date)",2013)-1</f>
        <v>-0.43113665512420096</v>
      </c>
      <c r="J7" s="29">
        <f>GETPIVOTDATA("Sum of Quantity",$A$3,"Years (Order Date)",2014)/GETPIVOTDATA("Sum of Quantity",$A$3,"Years (Order Date)",2013)-1</f>
        <v>0.32296431838975304</v>
      </c>
      <c r="K7" s="29">
        <f>GETPIVOTDATA("Count of Order ID",$A$3,"Years (Order Date)",2014)/GETPIVOTDATA("Count of Order ID",$A$3,"Years (Order Date)",2013)-1</f>
        <v>0.33110367892976589</v>
      </c>
      <c r="L7" s="29">
        <f>GETPIVOTDATA("Sum of PROFIT MARGIN",$A$3,"Years (Order Date)",2014)/GETPIVOTDATA("Sum of PROFIT MARGIN",$A$3,"Years (Order Date)",2013)-1</f>
        <v>-0.4447756085399226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47EB-665D-42B2-93AD-51A254F2109F}">
  <dimension ref="A1"/>
  <sheetViews>
    <sheetView showGridLines="0" showRowColHeaders="0" tabSelected="1" zoomScaleNormal="100" workbookViewId="0">
      <selection activeCell="P39" sqref="P39"/>
    </sheetView>
  </sheetViews>
  <sheetFormatPr defaultRowHeight="15" x14ac:dyDescent="0.25"/>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F11" sqref="F11"/>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2578125" defaultRowHeight="15" customHeight="1" x14ac:dyDescent="0.25"/>
  <cols>
    <col min="1" max="26" width="8.7109375" customWidth="1"/>
  </cols>
  <sheetData>
    <row r="1" spans="1:17" ht="14.25" customHeight="1" x14ac:dyDescent="0.25"/>
    <row r="2" spans="1:17" ht="14.25" customHeight="1" x14ac:dyDescent="0.25"/>
    <row r="3" spans="1:17" ht="14.25" customHeight="1" x14ac:dyDescent="0.25"/>
    <row r="4" spans="1:17" ht="14.25" customHeight="1" x14ac:dyDescent="0.25"/>
    <row r="5" spans="1:17" ht="14.25" customHeight="1" x14ac:dyDescent="0.25"/>
    <row r="6" spans="1:17" ht="14.25" customHeight="1" x14ac:dyDescent="0.25"/>
    <row r="7" spans="1:17" ht="14.25" customHeight="1" x14ac:dyDescent="0.25"/>
    <row r="8" spans="1:17" ht="14.25" customHeight="1" x14ac:dyDescent="0.25"/>
    <row r="9" spans="1:17" ht="14.25" customHeight="1" x14ac:dyDescent="0.25"/>
    <row r="10" spans="1:17" ht="14.25" customHeight="1" x14ac:dyDescent="0.25"/>
    <row r="11" spans="1:17" ht="14.25" customHeight="1" x14ac:dyDescent="0.35">
      <c r="A11" s="4" t="s">
        <v>10932</v>
      </c>
      <c r="B11" s="2" t="e">
        <f>#REF!</f>
        <v>#REF!</v>
      </c>
      <c r="Q11" s="4"/>
    </row>
    <row r="12" spans="1:17" ht="14.25" customHeight="1" x14ac:dyDescent="0.25"/>
    <row r="13" spans="1:17" ht="14.25" customHeight="1" x14ac:dyDescent="0.25"/>
    <row r="14" spans="1:17" ht="14.25" customHeight="1" x14ac:dyDescent="0.25"/>
    <row r="15" spans="1:17" ht="14.25" customHeight="1" x14ac:dyDescent="0.25"/>
    <row r="16" spans="1: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Yash Gaikwad</cp:lastModifiedBy>
  <dcterms:created xsi:type="dcterms:W3CDTF">2015-06-05T18:17:20Z</dcterms:created>
  <dcterms:modified xsi:type="dcterms:W3CDTF">2026-04-14T10:43:51Z</dcterms:modified>
</cp:coreProperties>
</file>