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F data" sheetId="1" r:id="rId4"/>
    <sheet state="visible" name="Sheet9" sheetId="2" r:id="rId5"/>
    <sheet state="visible" name="BM data" sheetId="3" r:id="rId6"/>
    <sheet state="visible" name="New SF data" sheetId="4" r:id="rId7"/>
    <sheet state="visible" name="New BM data" sheetId="5" r:id="rId8"/>
    <sheet state="visible" name="Sheet7" sheetId="6" r:id="rId9"/>
    <sheet state="visible" name="Frame 1 Data New" sheetId="7" r:id="rId10"/>
  </sheets>
  <definedNames/>
  <calcPr/>
</workbook>
</file>

<file path=xl/sharedStrings.xml><?xml version="1.0" encoding="utf-8"?>
<sst xmlns="http://schemas.openxmlformats.org/spreadsheetml/2006/main" count="375" uniqueCount="104">
  <si>
    <t>Frame 1</t>
  </si>
  <si>
    <r>
      <rPr>
        <rFont val="Arial"/>
        <color theme="1"/>
      </rPr>
      <t xml:space="preserve">                        </t>
    </r>
    <r>
      <rPr>
        <rFont val="Arial"/>
        <b/>
        <color theme="1"/>
      </rPr>
      <t xml:space="preserve">  KANI'S METHOD</t>
    </r>
  </si>
  <si>
    <t xml:space="preserve">           DIRECT STIFFNESS METHOD</t>
  </si>
  <si>
    <t>Member No.</t>
  </si>
  <si>
    <t>Left Shear Force (kN)</t>
  </si>
  <si>
    <t>Right Shear Force (kN)</t>
  </si>
  <si>
    <t>Variation (%)</t>
  </si>
  <si>
    <t>Avg</t>
  </si>
  <si>
    <t>Frame A</t>
  </si>
  <si>
    <r>
      <rPr>
        <rFont val="Arial"/>
        <color theme="1"/>
      </rPr>
      <t xml:space="preserve">                        </t>
    </r>
    <r>
      <rPr>
        <rFont val="Arial"/>
        <b/>
        <color theme="1"/>
      </rPr>
      <t xml:space="preserve">  KANI'S METHOD</t>
    </r>
  </si>
  <si>
    <t>Frame 2</t>
  </si>
  <si>
    <r>
      <rPr>
        <rFont val="Arial"/>
        <color theme="1"/>
      </rPr>
      <t xml:space="preserve">                        </t>
    </r>
    <r>
      <rPr>
        <rFont val="Arial"/>
        <b/>
        <color theme="1"/>
      </rPr>
      <t xml:space="preserve">  KANI'S METHOD</t>
    </r>
  </si>
  <si>
    <t>Frame B</t>
  </si>
  <si>
    <r>
      <rPr>
        <rFont val="Arial"/>
        <color theme="1"/>
      </rPr>
      <t xml:space="preserve">                        </t>
    </r>
    <r>
      <rPr>
        <rFont val="Arial"/>
        <b/>
        <color theme="1"/>
      </rPr>
      <t xml:space="preserve">  KANI'S METHOD</t>
    </r>
  </si>
  <si>
    <t>Frame 3</t>
  </si>
  <si>
    <r>
      <rPr>
        <rFont val="Arial"/>
        <color theme="1"/>
      </rPr>
      <t xml:space="preserve">                        </t>
    </r>
    <r>
      <rPr>
        <rFont val="Arial"/>
        <b/>
        <color theme="1"/>
      </rPr>
      <t xml:space="preserve">  KANI'S METHOD</t>
    </r>
  </si>
  <si>
    <t>Frame C</t>
  </si>
  <si>
    <r>
      <rPr>
        <rFont val="Arial"/>
        <color theme="1"/>
      </rPr>
      <t xml:space="preserve">                        </t>
    </r>
    <r>
      <rPr>
        <rFont val="Arial"/>
        <b/>
        <color theme="1"/>
      </rPr>
      <t xml:space="preserve">  KANI'S METHOD</t>
    </r>
  </si>
  <si>
    <t>PERSONAL DETAILS</t>
  </si>
  <si>
    <t>Project Guide</t>
  </si>
  <si>
    <t>:</t>
  </si>
  <si>
    <t>Mr.D.Mandal</t>
  </si>
  <si>
    <t>E-mail</t>
  </si>
  <si>
    <t>m.daipayan@yahoo.com</t>
  </si>
  <si>
    <t>Projectees</t>
  </si>
  <si>
    <t>Yash.Hajare</t>
  </si>
  <si>
    <t>(CE18005)</t>
  </si>
  <si>
    <t>yashhajare2001@gmail.com</t>
  </si>
  <si>
    <t>Aman.Patel</t>
  </si>
  <si>
    <t>(CE18057)</t>
  </si>
  <si>
    <t>patelaman4040@gmail.com</t>
  </si>
  <si>
    <t>Aditya.Bhute</t>
  </si>
  <si>
    <t>(CE18031)</t>
  </si>
  <si>
    <t>adityabhute786@gmail.com</t>
  </si>
  <si>
    <t>Namesh.Sangode</t>
  </si>
  <si>
    <t>(CE17060)</t>
  </si>
  <si>
    <t>nameshsangode@gmail.com</t>
  </si>
  <si>
    <t>Gauri.Gaikwad</t>
  </si>
  <si>
    <t>(CED17086)</t>
  </si>
  <si>
    <t>gaikwadgauri98@gmail.com</t>
  </si>
  <si>
    <r>
      <rPr>
        <rFont val="Arial"/>
        <color theme="1"/>
      </rPr>
      <t xml:space="preserve">         </t>
    </r>
    <r>
      <rPr>
        <rFont val="Arial"/>
        <b/>
        <color theme="1"/>
      </rPr>
      <t>KANI'S METHOD</t>
    </r>
  </si>
  <si>
    <t>DIRECT STIFFNESS METHOD</t>
  </si>
  <si>
    <t>Left Support Moment (kN-m)</t>
  </si>
  <si>
    <t>Mid-Span Moment (kN-m)</t>
  </si>
  <si>
    <t>Right Support Moment (kN-m)</t>
  </si>
  <si>
    <t>Variation</t>
  </si>
  <si>
    <r>
      <rPr>
        <rFont val="Arial"/>
        <color theme="1"/>
      </rPr>
      <t xml:space="preserve">         </t>
    </r>
    <r>
      <rPr>
        <rFont val="Arial"/>
        <b/>
        <color theme="1"/>
      </rPr>
      <t>KANI'S METHOD</t>
    </r>
  </si>
  <si>
    <r>
      <rPr>
        <rFont val="Arial"/>
        <color theme="1"/>
      </rPr>
      <t xml:space="preserve">         </t>
    </r>
    <r>
      <rPr>
        <rFont val="Arial"/>
        <b/>
        <color theme="1"/>
      </rPr>
      <t>KANI'S METHOD</t>
    </r>
  </si>
  <si>
    <r>
      <rPr>
        <rFont val="Arial"/>
        <color theme="1"/>
      </rPr>
      <t xml:space="preserve">         </t>
    </r>
    <r>
      <rPr>
        <rFont val="Arial"/>
        <b/>
        <color theme="1"/>
      </rPr>
      <t>KANI'S METHOD</t>
    </r>
  </si>
  <si>
    <r>
      <rPr>
        <rFont val="Arial"/>
        <color theme="1"/>
      </rPr>
      <t xml:space="preserve">         </t>
    </r>
    <r>
      <rPr>
        <rFont val="Arial"/>
        <b/>
        <color theme="1"/>
      </rPr>
      <t>KANI'S METHOD</t>
    </r>
  </si>
  <si>
    <r>
      <rPr>
        <rFont val="Arial"/>
        <color theme="1"/>
      </rPr>
      <t xml:space="preserve">         </t>
    </r>
    <r>
      <rPr>
        <rFont val="Arial"/>
        <b/>
        <color theme="1"/>
      </rPr>
      <t>KANI'S METHOD</t>
    </r>
  </si>
  <si>
    <r>
      <rPr>
        <rFont val="Arial"/>
        <color theme="1"/>
      </rPr>
      <t xml:space="preserve">                        </t>
    </r>
    <r>
      <rPr>
        <rFont val="Arial"/>
        <b/>
        <color theme="1"/>
      </rPr>
      <t xml:space="preserve">  KANI'S METHOD</t>
    </r>
  </si>
  <si>
    <t>Avg Kani's Result</t>
  </si>
  <si>
    <t>Avg of DSM</t>
  </si>
  <si>
    <t>Max BM Kani's</t>
  </si>
  <si>
    <t>Max BM DSM</t>
  </si>
  <si>
    <r>
      <rPr>
        <rFont val="Arial"/>
        <color theme="1"/>
      </rPr>
      <t xml:space="preserve">                        </t>
    </r>
    <r>
      <rPr>
        <rFont val="Arial"/>
        <b/>
        <color theme="1"/>
      </rPr>
      <t xml:space="preserve">  KANI'S METHOD</t>
    </r>
  </si>
  <si>
    <r>
      <rPr>
        <rFont val="Arial"/>
        <color theme="1"/>
      </rPr>
      <t xml:space="preserve">                        </t>
    </r>
    <r>
      <rPr>
        <rFont val="Arial"/>
        <b/>
        <color theme="1"/>
      </rPr>
      <t xml:space="preserve">  KANI'S METHOD</t>
    </r>
  </si>
  <si>
    <t>Max SF Kani's</t>
  </si>
  <si>
    <t>Max SF DSM</t>
  </si>
  <si>
    <t>t</t>
  </si>
  <si>
    <r>
      <rPr>
        <rFont val="Arial"/>
        <color theme="1"/>
      </rPr>
      <t xml:space="preserve">                        </t>
    </r>
    <r>
      <rPr>
        <rFont val="Arial"/>
        <b/>
        <color theme="1"/>
      </rPr>
      <t xml:space="preserve">  KANI'S METHOD</t>
    </r>
  </si>
  <si>
    <r>
      <rPr>
        <rFont val="Arial"/>
        <color theme="1"/>
      </rPr>
      <t xml:space="preserve">                        </t>
    </r>
    <r>
      <rPr>
        <rFont val="Arial"/>
        <b/>
        <color theme="1"/>
      </rPr>
      <t xml:space="preserve">  KANI'S METHOD</t>
    </r>
  </si>
  <si>
    <r>
      <rPr>
        <rFont val="Arial"/>
        <color theme="1"/>
      </rPr>
      <t xml:space="preserve">                        </t>
    </r>
    <r>
      <rPr>
        <rFont val="Arial"/>
        <b/>
        <color theme="1"/>
      </rPr>
      <t xml:space="preserve">  KANI'S METHOD</t>
    </r>
  </si>
  <si>
    <t>EXAMPLE</t>
  </si>
  <si>
    <r>
      <rPr>
        <rFont val="Arial"/>
        <color theme="1"/>
      </rPr>
      <t xml:space="preserve">                        </t>
    </r>
    <r>
      <rPr>
        <rFont val="Arial"/>
        <b/>
        <color theme="1"/>
      </rPr>
      <t xml:space="preserve">  KANI'S METHOD</t>
    </r>
  </si>
  <si>
    <t>AB</t>
  </si>
  <si>
    <t>BC</t>
  </si>
  <si>
    <t>CD</t>
  </si>
  <si>
    <r>
      <rPr>
        <rFont val="Arial"/>
        <color theme="1"/>
      </rPr>
      <t xml:space="preserve">         </t>
    </r>
    <r>
      <rPr>
        <rFont val="Arial"/>
        <b/>
        <color theme="1"/>
      </rPr>
      <t>KANI'S METHOD</t>
    </r>
  </si>
  <si>
    <t>Average</t>
  </si>
  <si>
    <t>Mean</t>
  </si>
  <si>
    <t>Mean diff</t>
  </si>
  <si>
    <t>Standard deviation</t>
  </si>
  <si>
    <t>Min</t>
  </si>
  <si>
    <t>T-paired</t>
  </si>
  <si>
    <t>Max</t>
  </si>
  <si>
    <r>
      <rPr>
        <rFont val="Arial"/>
        <color theme="1"/>
      </rPr>
      <t xml:space="preserve">         </t>
    </r>
    <r>
      <rPr>
        <rFont val="Arial"/>
        <b/>
        <color theme="1"/>
      </rPr>
      <t>KANI'S METHOD</t>
    </r>
  </si>
  <si>
    <r>
      <rPr>
        <rFont val="Arial"/>
        <color theme="1"/>
      </rPr>
      <t xml:space="preserve">         </t>
    </r>
    <r>
      <rPr>
        <rFont val="Arial"/>
        <b/>
        <color theme="1"/>
      </rPr>
      <t>KANI'S METHOD</t>
    </r>
  </si>
  <si>
    <r>
      <rPr>
        <rFont val="Arial"/>
        <color theme="1"/>
      </rPr>
      <t xml:space="preserve">         </t>
    </r>
    <r>
      <rPr>
        <rFont val="Arial"/>
        <b/>
        <color theme="1"/>
      </rPr>
      <t>KANI'S METHOD</t>
    </r>
  </si>
  <si>
    <r>
      <rPr>
        <rFont val="Arial"/>
        <color theme="1"/>
      </rPr>
      <t xml:space="preserve">         </t>
    </r>
    <r>
      <rPr>
        <rFont val="Arial"/>
        <b/>
        <color theme="1"/>
      </rPr>
      <t>KANI'S METHOD</t>
    </r>
  </si>
  <si>
    <t>t-value</t>
  </si>
  <si>
    <r>
      <rPr>
        <rFont val="Arial"/>
        <color theme="1"/>
      </rPr>
      <t xml:space="preserve">         </t>
    </r>
    <r>
      <rPr>
        <rFont val="Arial"/>
        <b/>
        <color theme="1"/>
      </rPr>
      <t>KANI'S METHOD</t>
    </r>
  </si>
  <si>
    <r>
      <rPr>
        <rFont val="Arial"/>
        <color theme="1"/>
      </rPr>
      <t xml:space="preserve">         </t>
    </r>
    <r>
      <rPr>
        <rFont val="Arial"/>
        <b/>
        <color theme="1"/>
      </rPr>
      <t>KANI'S METHOD</t>
    </r>
  </si>
  <si>
    <t>Max BM</t>
  </si>
  <si>
    <t>Kanis</t>
  </si>
  <si>
    <t>DSM</t>
  </si>
  <si>
    <t>VW</t>
  </si>
  <si>
    <t>WX</t>
  </si>
  <si>
    <t>XX'</t>
  </si>
  <si>
    <t>AZ</t>
  </si>
  <si>
    <t>ZY</t>
  </si>
  <si>
    <t>YY'</t>
  </si>
  <si>
    <t>DD'</t>
  </si>
  <si>
    <t>Kanis SF Data</t>
  </si>
  <si>
    <t>DSM SF Data</t>
  </si>
  <si>
    <t>Kanis BM Data</t>
  </si>
  <si>
    <t>DSM BM Data</t>
  </si>
  <si>
    <t>Member</t>
  </si>
  <si>
    <t>L SF</t>
  </si>
  <si>
    <t>R SF</t>
  </si>
  <si>
    <t>L BM</t>
  </si>
  <si>
    <t>M BM</t>
  </si>
  <si>
    <t>R BM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</si>
</sst>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0">
    <font>
      <sz val="10.0"/>
      <color rgb="FF000000"/>
      <name val="Arial"/>
      <scheme val="minor"/>
    </font>
    <font>
      <b/>
      <sz val="14.0"/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&quot;Times New Roman&quot;"/>
    </font>
    <font>
      <color rgb="FFFF0000"/>
      <name val="Arial"/>
      <scheme val="minor"/>
    </font>
    <font>
      <color theme="5"/>
      <name val="Arial"/>
      <scheme val="minor"/>
    </font>
    <font>
      <sz val="11.0"/>
      <color rgb="FF000000"/>
      <name val="&quot;Times New Roman&quot;"/>
    </font>
    <font>
      <b/>
      <sz val="11.0"/>
      <color rgb="FF000000"/>
      <name val="&quot;Times New Roman&quot;"/>
    </font>
    <font>
      <u/>
      <sz val="11.0"/>
      <color rgb="FF0563C1"/>
      <name val="&quot;Times New Roman&quot;"/>
    </font>
    <font>
      <u/>
      <sz val="11.0"/>
      <color rgb="FF0563C1"/>
      <name val="Calibri"/>
    </font>
    <font>
      <u/>
      <sz val="11.0"/>
      <color rgb="FF0563C1"/>
      <name val="Calibri"/>
    </font>
    <font>
      <sz val="11.0"/>
      <color rgb="FF000000"/>
      <name val="Calibri"/>
    </font>
    <font>
      <u/>
      <sz val="11.0"/>
      <color rgb="FF0563C1"/>
      <name val="Calibri"/>
    </font>
    <font/>
    <font>
      <sz val="11.0"/>
      <color rgb="FFFF0000"/>
      <name val="&quot;Times New Roman&quot;"/>
    </font>
    <font>
      <b/>
      <sz val="14.0"/>
      <color theme="1"/>
      <name val="Arial"/>
      <scheme val="minor"/>
    </font>
    <font>
      <sz val="11.0"/>
      <color rgb="FF000000"/>
      <name val="Inconsolata"/>
    </font>
    <font>
      <color theme="1"/>
      <name val="Times New Roman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Border="1" applyFont="1"/>
    <xf borderId="2" fillId="0" fontId="2" numFmtId="0" xfId="0" applyAlignment="1" applyBorder="1" applyFont="1">
      <alignment readingOrder="0"/>
    </xf>
    <xf borderId="3" fillId="0" fontId="2" numFmtId="0" xfId="0" applyBorder="1" applyFont="1"/>
    <xf borderId="4" fillId="0" fontId="3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4" numFmtId="0" xfId="0" applyAlignment="1" applyBorder="1" applyFont="1">
      <alignment readingOrder="0" vertical="top"/>
    </xf>
    <xf borderId="1" fillId="0" fontId="4" numFmtId="0" xfId="0" applyAlignment="1" applyBorder="1" applyFont="1">
      <alignment horizontal="center" readingOrder="0" vertical="top"/>
    </xf>
    <xf borderId="5" fillId="0" fontId="4" numFmtId="0" xfId="0" applyAlignment="1" applyBorder="1" applyFont="1">
      <alignment horizontal="center" readingOrder="0" vertical="top"/>
    </xf>
    <xf borderId="5" fillId="0" fontId="4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/>
    </xf>
    <xf borderId="1" fillId="0" fontId="2" numFmtId="10" xfId="0" applyBorder="1" applyFont="1" applyNumberFormat="1"/>
    <xf borderId="1" fillId="0" fontId="5" numFmtId="10" xfId="0" applyBorder="1" applyFont="1" applyNumberFormat="1"/>
    <xf borderId="0" fillId="0" fontId="2" numFmtId="10" xfId="0" applyFont="1" applyNumberFormat="1"/>
    <xf borderId="6" fillId="0" fontId="4" numFmtId="0" xfId="0" applyAlignment="1" applyBorder="1" applyFont="1">
      <alignment horizontal="center" readingOrder="0" vertical="top"/>
    </xf>
    <xf borderId="1" fillId="2" fontId="2" numFmtId="0" xfId="0" applyAlignment="1" applyBorder="1" applyFill="1" applyFont="1">
      <alignment readingOrder="0"/>
    </xf>
    <xf borderId="5" fillId="0" fontId="2" numFmtId="0" xfId="0" applyAlignment="1" applyBorder="1" applyFont="1">
      <alignment readingOrder="0"/>
    </xf>
    <xf borderId="1" fillId="0" fontId="6" numFmtId="10" xfId="0" applyBorder="1" applyFont="1" applyNumberFormat="1"/>
    <xf borderId="7" fillId="0" fontId="2" numFmtId="0" xfId="0" applyAlignment="1" applyBorder="1" applyFont="1">
      <alignment readingOrder="0"/>
    </xf>
    <xf borderId="1" fillId="0" fontId="7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horizontal="center" readingOrder="0"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horizontal="center" readingOrder="0" shrinkToFit="0" vertical="bottom" wrapText="0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2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readingOrder="0" shrinkToFit="0" vertical="bottom" wrapText="0"/>
    </xf>
    <xf borderId="1" fillId="0" fontId="12" numFmtId="0" xfId="0" applyAlignment="1" applyBorder="1" applyFont="1">
      <alignment horizontal="center" readingOrder="0" shrinkToFit="0" vertical="bottom" wrapText="0"/>
    </xf>
    <xf borderId="1" fillId="0" fontId="13" numFmtId="0" xfId="0" applyAlignment="1" applyBorder="1" applyFont="1">
      <alignment readingOrder="0" shrinkToFit="0" vertical="bottom" wrapText="0"/>
    </xf>
    <xf borderId="2" fillId="0" fontId="2" numFmtId="0" xfId="0" applyBorder="1" applyFont="1"/>
    <xf borderId="4" fillId="0" fontId="2" numFmtId="0" xfId="0" applyAlignment="1" applyBorder="1" applyFont="1">
      <alignment readingOrder="0"/>
    </xf>
    <xf borderId="0" fillId="0" fontId="2" numFmtId="10" xfId="0" applyAlignment="1" applyFont="1" applyNumberFormat="1">
      <alignment readingOrder="0"/>
    </xf>
    <xf borderId="1" fillId="0" fontId="2" numFmtId="10" xfId="0" applyAlignment="1" applyBorder="1" applyFont="1" applyNumberFormat="1">
      <alignment readingOrder="0"/>
    </xf>
    <xf borderId="0" fillId="0" fontId="4" numFmtId="0" xfId="0" applyAlignment="1" applyFont="1">
      <alignment readingOrder="0" vertical="top"/>
    </xf>
    <xf borderId="7" fillId="0" fontId="4" numFmtId="0" xfId="0" applyAlignment="1" applyBorder="1" applyFont="1">
      <alignment readingOrder="0" vertical="top"/>
    </xf>
    <xf borderId="6" fillId="0" fontId="4" numFmtId="0" xfId="0" applyAlignment="1" applyBorder="1" applyFont="1">
      <alignment readingOrder="0" vertical="top"/>
    </xf>
    <xf borderId="2" fillId="0" fontId="3" numFmtId="0" xfId="0" applyAlignment="1" applyBorder="1" applyFont="1">
      <alignment horizontal="center" readingOrder="0"/>
    </xf>
    <xf borderId="4" fillId="0" fontId="14" numFmtId="0" xfId="0" applyBorder="1" applyFont="1"/>
    <xf borderId="3" fillId="0" fontId="14" numFmtId="0" xfId="0" applyBorder="1" applyFont="1"/>
    <xf borderId="1" fillId="2" fontId="2" numFmtId="0" xfId="0" applyBorder="1" applyFont="1"/>
    <xf borderId="1" fillId="0" fontId="3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1" fillId="3" fontId="2" numFmtId="0" xfId="0" applyBorder="1" applyFont="1"/>
    <xf borderId="1" fillId="0" fontId="2" numFmtId="2" xfId="0" applyAlignment="1" applyBorder="1" applyFont="1" applyNumberFormat="1">
      <alignment readingOrder="0"/>
    </xf>
    <xf borderId="1" fillId="0" fontId="5" numFmtId="0" xfId="0" applyAlignment="1" applyBorder="1" applyFont="1">
      <alignment readingOrder="0"/>
    </xf>
    <xf borderId="1" fillId="0" fontId="15" numFmtId="0" xfId="0" applyAlignment="1" applyBorder="1" applyFont="1">
      <alignment readingOrder="0" vertical="top"/>
    </xf>
    <xf borderId="1" fillId="0" fontId="2" numFmtId="2" xfId="0" applyBorder="1" applyFont="1" applyNumberFormat="1"/>
    <xf borderId="0" fillId="0" fontId="2" numFmtId="0" xfId="0" applyFont="1"/>
    <xf borderId="0" fillId="0" fontId="2" numFmtId="164" xfId="0" applyFont="1" applyNumberFormat="1"/>
    <xf borderId="1" fillId="0" fontId="2" numFmtId="0" xfId="0" applyAlignment="1" applyBorder="1" applyFont="1">
      <alignment horizontal="right" readingOrder="0"/>
    </xf>
    <xf borderId="0" fillId="0" fontId="16" numFmtId="0" xfId="0" applyAlignment="1" applyFont="1">
      <alignment readingOrder="0"/>
    </xf>
    <xf borderId="1" fillId="0" fontId="5" numFmtId="0" xfId="0" applyBorder="1" applyFont="1"/>
    <xf borderId="0" fillId="0" fontId="2" numFmtId="2" xfId="0" applyFont="1" applyNumberFormat="1"/>
    <xf borderId="0" fillId="0" fontId="2" numFmtId="2" xfId="0" applyAlignment="1" applyFont="1" applyNumberFormat="1">
      <alignment readingOrder="0"/>
    </xf>
    <xf borderId="0" fillId="4" fontId="17" numFmtId="2" xfId="0" applyFill="1" applyFont="1" applyNumberFormat="1"/>
    <xf borderId="0" fillId="4" fontId="17" numFmtId="0" xfId="0" applyFont="1"/>
    <xf borderId="0" fillId="0" fontId="3" numFmtId="0" xfId="0" applyAlignment="1" applyFont="1">
      <alignment readingOrder="0"/>
    </xf>
    <xf borderId="7" fillId="0" fontId="2" numFmtId="0" xfId="0" applyBorder="1" applyFont="1"/>
    <xf borderId="2" fillId="0" fontId="4" numFmtId="0" xfId="0" applyAlignment="1" applyBorder="1" applyFont="1">
      <alignment readingOrder="0" vertical="top"/>
    </xf>
    <xf borderId="1" fillId="0" fontId="2" numFmtId="2" xfId="0" applyAlignment="1" applyBorder="1" applyFont="1" applyNumberFormat="1">
      <alignment horizontal="right" readingOrder="0"/>
    </xf>
    <xf borderId="1" fillId="0" fontId="18" numFmtId="2" xfId="0" applyBorder="1" applyFont="1" applyNumberForma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9" numFmtId="0" xfId="0" applyAlignment="1" applyFont="1">
      <alignment horizontal="center" readingOrder="0"/>
    </xf>
    <xf borderId="0" fillId="0" fontId="19" numFmtId="2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'New SF data'!$I$6:$I$20</c:f>
            </c:numRef>
          </c:xVal>
          <c:yVal>
            <c:numRef>
              <c:f>'New SF data'!$J$6:$J$20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098655"/>
        <c:axId val="453444524"/>
      </c:scatterChart>
      <c:valAx>
        <c:axId val="18230986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444524"/>
      </c:valAx>
      <c:valAx>
        <c:axId val="453444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098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'New BM data'!$L$99:$L$134</c:f>
            </c:numRef>
          </c:xVal>
          <c:yVal>
            <c:numRef>
              <c:f>'New BM data'!$M$99:$M$134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223133"/>
        <c:axId val="555010090"/>
      </c:scatterChart>
      <c:valAx>
        <c:axId val="5402231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010090"/>
      </c:valAx>
      <c:valAx>
        <c:axId val="555010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223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'New BM data'!$L$142:$L$162</c:f>
            </c:numRef>
          </c:xVal>
          <c:yVal>
            <c:numRef>
              <c:f>'New BM data'!$M$142:$M$162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212061"/>
        <c:axId val="22475407"/>
      </c:scatterChart>
      <c:valAx>
        <c:axId val="13622120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2475407"/>
      </c:valAx>
      <c:valAx>
        <c:axId val="22475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622120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'New BM data'!$L$166:$L$198</c:f>
            </c:numRef>
          </c:xVal>
          <c:yVal>
            <c:numRef>
              <c:f>'New BM data'!$M$166:$M$198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718500"/>
        <c:axId val="153077280"/>
      </c:scatterChart>
      <c:valAx>
        <c:axId val="9357185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77280"/>
      </c:valAx>
      <c:valAx>
        <c:axId val="153077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718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'New SF data'!$I$27:$I$68</c:f>
            </c:numRef>
          </c:xVal>
          <c:yVal>
            <c:numRef>
              <c:f>'New SF data'!$J$27:$J$68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99476"/>
        <c:axId val="1661848584"/>
      </c:scatterChart>
      <c:valAx>
        <c:axId val="3898994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848584"/>
      </c:valAx>
      <c:valAx>
        <c:axId val="1661848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899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'New SF data'!$I$74:$I$88</c:f>
            </c:numRef>
          </c:xVal>
          <c:yVal>
            <c:numRef>
              <c:f>'New SF data'!$J$74:$J$88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293062"/>
        <c:axId val="585942596"/>
      </c:scatterChart>
      <c:valAx>
        <c:axId val="11532930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942596"/>
      </c:valAx>
      <c:valAx>
        <c:axId val="585942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293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'New SF data'!$I$95:$I$130</c:f>
            </c:numRef>
          </c:xVal>
          <c:yVal>
            <c:numRef>
              <c:f>'New SF data'!$J$95:$J$130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075751"/>
        <c:axId val="1287505502"/>
      </c:scatterChart>
      <c:valAx>
        <c:axId val="19750757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505502"/>
      </c:valAx>
      <c:valAx>
        <c:axId val="1287505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075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'New SF data'!$I$137:$I$154</c:f>
            </c:numRef>
          </c:xVal>
          <c:yVal>
            <c:numRef>
              <c:f>'New SF data'!$J$137:$J$154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403843"/>
        <c:axId val="689360959"/>
      </c:scatterChart>
      <c:valAx>
        <c:axId val="11244038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360959"/>
      </c:valAx>
      <c:valAx>
        <c:axId val="689360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403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'New SF data'!$I$160:$I$192</c:f>
            </c:numRef>
          </c:xVal>
          <c:yVal>
            <c:numRef>
              <c:f>'New SF data'!$J$160:$J$192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555"/>
        <c:axId val="1563020854"/>
      </c:scatterChart>
      <c:valAx>
        <c:axId val="5025435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020854"/>
      </c:valAx>
      <c:valAx>
        <c:axId val="1563020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543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'New BM data'!$L$6:$L$24</c:f>
            </c:numRef>
          </c:xVal>
          <c:yVal>
            <c:numRef>
              <c:f>'New BM data'!$M$6:$M$24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606368"/>
        <c:axId val="944315743"/>
      </c:scatterChart>
      <c:valAx>
        <c:axId val="9836063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315743"/>
      </c:valAx>
      <c:valAx>
        <c:axId val="944315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606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'New BM data'!$L$29:$L$70</c:f>
            </c:numRef>
          </c:xVal>
          <c:yVal>
            <c:numRef>
              <c:f>'New BM data'!$M$29:$M$70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01237"/>
        <c:axId val="1601555828"/>
      </c:scatterChart>
      <c:valAx>
        <c:axId val="11163012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555828"/>
      </c:valAx>
      <c:valAx>
        <c:axId val="1601555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301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'New BM data'!$L$78:$L$92</c:f>
            </c:numRef>
          </c:xVal>
          <c:yVal>
            <c:numRef>
              <c:f>'New BM data'!$M$78:$M$92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45714"/>
        <c:axId val="945483081"/>
      </c:scatterChart>
      <c:valAx>
        <c:axId val="20872457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483081"/>
      </c:valAx>
      <c:valAx>
        <c:axId val="945483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2457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866775</xdr:colOff>
      <xdr:row>3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657225</xdr:colOff>
      <xdr:row>47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447675</xdr:colOff>
      <xdr:row>72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561975</xdr:colOff>
      <xdr:row>110</xdr:row>
      <xdr:rowOff>200025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152400</xdr:colOff>
      <xdr:row>136</xdr:row>
      <xdr:rowOff>114300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85725</xdr:colOff>
      <xdr:row>159</xdr:row>
      <xdr:rowOff>133350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304800</xdr:colOff>
      <xdr:row>6</xdr:row>
      <xdr:rowOff>9525</xdr:rowOff>
    </xdr:from>
    <xdr:ext cx="5276850" cy="30861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400050</xdr:colOff>
      <xdr:row>37</xdr:row>
      <xdr:rowOff>104775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400050</xdr:colOff>
      <xdr:row>77</xdr:row>
      <xdr:rowOff>152400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409575</xdr:colOff>
      <xdr:row>98</xdr:row>
      <xdr:rowOff>152400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409575</xdr:colOff>
      <xdr:row>141</xdr:row>
      <xdr:rowOff>104775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400050</xdr:colOff>
      <xdr:row>179</xdr:row>
      <xdr:rowOff>104775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400050</xdr:colOff>
      <xdr:row>158</xdr:row>
      <xdr:rowOff>114300</xdr:rowOff>
    </xdr:from>
    <xdr:ext cx="4800600" cy="1019175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m.daipayan@yahoo.com" TargetMode="External"/><Relationship Id="rId2" Type="http://schemas.openxmlformats.org/officeDocument/2006/relationships/hyperlink" Target="mailto:yashhajare2001@gmail.com" TargetMode="External"/><Relationship Id="rId3" Type="http://schemas.openxmlformats.org/officeDocument/2006/relationships/hyperlink" Target="mailto:patelaman4040@gmail.com" TargetMode="External"/><Relationship Id="rId4" Type="http://schemas.openxmlformats.org/officeDocument/2006/relationships/hyperlink" Target="mailto:adityabhute786@gmail.com" TargetMode="External"/><Relationship Id="rId5" Type="http://schemas.openxmlformats.org/officeDocument/2006/relationships/hyperlink" Target="mailto:nameshsangode@gmail.com" TargetMode="External"/><Relationship Id="rId6" Type="http://schemas.openxmlformats.org/officeDocument/2006/relationships/hyperlink" Target="mailto:gaikwadgauri98@gmail.com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4.5"/>
    <col customWidth="1" min="4" max="4" width="17.75"/>
    <col customWidth="1" min="5" max="5" width="18.75"/>
    <col customWidth="1" min="6" max="6" width="19.25"/>
    <col customWidth="1" min="7" max="7" width="18.75"/>
    <col customWidth="1" min="8" max="8" width="17.75"/>
    <col customWidth="1" min="9" max="9" width="18.25"/>
    <col customWidth="1" min="10" max="10" width="17.13"/>
    <col customWidth="1" min="11" max="11" width="18.5"/>
  </cols>
  <sheetData>
    <row r="2">
      <c r="E2" s="1" t="s">
        <v>0</v>
      </c>
    </row>
    <row r="4">
      <c r="C4" s="2"/>
      <c r="D4" s="3" t="s">
        <v>1</v>
      </c>
      <c r="E4" s="4"/>
      <c r="F4" s="5" t="s">
        <v>2</v>
      </c>
      <c r="G4" s="4"/>
      <c r="H4" s="2"/>
      <c r="L4" s="6"/>
      <c r="M4" s="6"/>
    </row>
    <row r="5">
      <c r="C5" s="7" t="s">
        <v>3</v>
      </c>
      <c r="D5" s="8" t="s">
        <v>4</v>
      </c>
      <c r="E5" s="9" t="s">
        <v>5</v>
      </c>
      <c r="F5" s="8" t="s">
        <v>4</v>
      </c>
      <c r="G5" s="10" t="s">
        <v>5</v>
      </c>
      <c r="H5" s="11" t="s">
        <v>6</v>
      </c>
    </row>
    <row r="6">
      <c r="C6" s="7">
        <v>1.0</v>
      </c>
      <c r="D6" s="11">
        <v>-30.55</v>
      </c>
      <c r="E6" s="7">
        <v>-30.65</v>
      </c>
      <c r="F6" s="7">
        <v>-30.85</v>
      </c>
      <c r="G6" s="7">
        <v>-30.85</v>
      </c>
      <c r="H6" s="12">
        <f t="shared" ref="H6:H20" si="1">if(1 - (ABS(D6)/ABS(F6)+abs(E6)/abs(G6))*0.5 &lt;&gt; 1, 1 - (ABS(D6)/ABS(F6)+abs(E6)/abs(G6))*0.5,0)</f>
        <v>0.008103727715</v>
      </c>
      <c r="J6" s="6">
        <v>1.0</v>
      </c>
      <c r="K6" s="6">
        <v>-26.53</v>
      </c>
      <c r="L6" s="6">
        <v>-26.53</v>
      </c>
    </row>
    <row r="7">
      <c r="C7" s="7">
        <v>2.0</v>
      </c>
      <c r="D7" s="7">
        <v>-17.36</v>
      </c>
      <c r="E7" s="7">
        <v>-17.36</v>
      </c>
      <c r="F7" s="7">
        <v>-16.42</v>
      </c>
      <c r="G7" s="7">
        <v>-16.42</v>
      </c>
      <c r="H7" s="12">
        <f t="shared" si="1"/>
        <v>-0.05724725944</v>
      </c>
      <c r="J7" s="6">
        <v>2.0</v>
      </c>
      <c r="K7" s="6">
        <v>-16.79</v>
      </c>
      <c r="L7" s="6">
        <v>-16.79</v>
      </c>
    </row>
    <row r="8">
      <c r="C8" s="7">
        <v>3.0</v>
      </c>
      <c r="D8" s="7">
        <v>-14.19</v>
      </c>
      <c r="E8" s="7">
        <v>-14.19</v>
      </c>
      <c r="F8" s="7">
        <v>-14.36</v>
      </c>
      <c r="G8" s="7">
        <v>-14.36</v>
      </c>
      <c r="H8" s="13">
        <f t="shared" si="1"/>
        <v>0.01183844011</v>
      </c>
      <c r="J8" s="6">
        <v>3.0</v>
      </c>
      <c r="K8" s="6">
        <v>-13.8</v>
      </c>
      <c r="L8" s="6">
        <v>-13.8</v>
      </c>
    </row>
    <row r="9">
      <c r="C9" s="7">
        <v>4.0</v>
      </c>
      <c r="D9" s="7">
        <v>27.59</v>
      </c>
      <c r="E9" s="7">
        <v>29.7</v>
      </c>
      <c r="F9" s="7">
        <v>27.91</v>
      </c>
      <c r="G9" s="7">
        <v>-29.37</v>
      </c>
      <c r="H9" s="12">
        <f t="shared" si="1"/>
        <v>0.0001147347614</v>
      </c>
      <c r="J9" s="6">
        <v>4.0</v>
      </c>
      <c r="K9" s="6">
        <v>27.91</v>
      </c>
      <c r="L9" s="6">
        <v>-29.37</v>
      </c>
    </row>
    <row r="10">
      <c r="C10" s="7">
        <v>5.0</v>
      </c>
      <c r="D10" s="7">
        <v>0.0</v>
      </c>
      <c r="E10" s="7">
        <v>0.0</v>
      </c>
      <c r="F10" s="7">
        <v>-0.01</v>
      </c>
      <c r="G10" s="7">
        <v>-0.01</v>
      </c>
      <c r="H10" s="12">
        <f t="shared" si="1"/>
        <v>0</v>
      </c>
      <c r="J10" s="6">
        <v>5.0</v>
      </c>
      <c r="K10" s="6">
        <v>0.0</v>
      </c>
      <c r="L10" s="6">
        <v>0.0</v>
      </c>
    </row>
    <row r="11">
      <c r="C11" s="7">
        <v>6.0</v>
      </c>
      <c r="D11" s="7">
        <v>0.0</v>
      </c>
      <c r="E11" s="7">
        <v>0.0</v>
      </c>
      <c r="F11" s="7">
        <v>-0.03</v>
      </c>
      <c r="G11" s="7">
        <v>-0.03</v>
      </c>
      <c r="H11" s="12">
        <f t="shared" si="1"/>
        <v>0</v>
      </c>
      <c r="J11" s="6">
        <v>6.0</v>
      </c>
      <c r="K11" s="6">
        <v>0.0</v>
      </c>
      <c r="L11" s="6">
        <v>0.0</v>
      </c>
    </row>
    <row r="12">
      <c r="C12" s="7">
        <v>7.0</v>
      </c>
      <c r="D12" s="7">
        <v>-0.06</v>
      </c>
      <c r="E12" s="7">
        <v>-0.09</v>
      </c>
      <c r="F12" s="7">
        <v>-0.09</v>
      </c>
      <c r="G12" s="7">
        <v>-0.09</v>
      </c>
      <c r="H12" s="13">
        <f t="shared" si="1"/>
        <v>0.1666666667</v>
      </c>
      <c r="J12" s="6">
        <v>7.0</v>
      </c>
      <c r="K12" s="6">
        <v>0.0</v>
      </c>
      <c r="L12" s="6">
        <v>0.0</v>
      </c>
    </row>
    <row r="13">
      <c r="C13" s="7">
        <v>8.0</v>
      </c>
      <c r="D13" s="7">
        <v>14.19</v>
      </c>
      <c r="E13" s="7">
        <v>14.19</v>
      </c>
      <c r="F13" s="7">
        <v>14.35</v>
      </c>
      <c r="G13" s="7">
        <v>14.35</v>
      </c>
      <c r="H13" s="13">
        <f t="shared" si="1"/>
        <v>0.01114982578</v>
      </c>
      <c r="J13" s="6">
        <v>8.0</v>
      </c>
      <c r="K13" s="6">
        <v>13.8</v>
      </c>
      <c r="L13" s="6">
        <v>13.8</v>
      </c>
    </row>
    <row r="14">
      <c r="C14" s="7">
        <v>9.0</v>
      </c>
      <c r="D14" s="7">
        <v>17.36</v>
      </c>
      <c r="E14" s="7">
        <v>17.36</v>
      </c>
      <c r="F14" s="7">
        <v>16.33</v>
      </c>
      <c r="G14" s="7">
        <v>16.33</v>
      </c>
      <c r="H14" s="12">
        <f t="shared" si="1"/>
        <v>-0.06307409675</v>
      </c>
      <c r="J14" s="6">
        <v>9.0</v>
      </c>
      <c r="K14" s="6">
        <v>16.79</v>
      </c>
      <c r="L14" s="6">
        <v>16.79</v>
      </c>
    </row>
    <row r="15">
      <c r="C15" s="7">
        <v>10.0</v>
      </c>
      <c r="D15" s="7">
        <v>30.4</v>
      </c>
      <c r="E15" s="7">
        <v>30.35</v>
      </c>
      <c r="F15" s="7">
        <v>30.5</v>
      </c>
      <c r="G15" s="7">
        <v>30.5</v>
      </c>
      <c r="H15" s="12">
        <f t="shared" si="1"/>
        <v>0.004098360656</v>
      </c>
      <c r="J15" s="6">
        <v>10.0</v>
      </c>
      <c r="K15" s="6">
        <v>26.53</v>
      </c>
      <c r="L15" s="6">
        <v>26.53</v>
      </c>
    </row>
    <row r="16">
      <c r="C16" s="7">
        <v>11.0</v>
      </c>
      <c r="D16" s="7">
        <v>77.33</v>
      </c>
      <c r="E16" s="7">
        <v>-81.06</v>
      </c>
      <c r="F16" s="7">
        <v>76.55</v>
      </c>
      <c r="G16" s="7">
        <v>-81.85</v>
      </c>
      <c r="H16" s="12">
        <f t="shared" si="1"/>
        <v>-0.0002688083018</v>
      </c>
      <c r="J16" s="6">
        <v>11.0</v>
      </c>
      <c r="K16" s="6">
        <v>76.56</v>
      </c>
      <c r="L16" s="6">
        <v>-81.84</v>
      </c>
    </row>
    <row r="17">
      <c r="C17" s="7">
        <v>12.0</v>
      </c>
      <c r="D17" s="7">
        <v>76.63</v>
      </c>
      <c r="E17" s="7">
        <v>81.77</v>
      </c>
      <c r="F17" s="7">
        <v>76.19</v>
      </c>
      <c r="G17" s="7">
        <v>-82.21</v>
      </c>
      <c r="H17" s="12">
        <f t="shared" si="1"/>
        <v>-0.0002114445766</v>
      </c>
      <c r="J17" s="6">
        <v>12.0</v>
      </c>
      <c r="K17" s="6">
        <v>76.17</v>
      </c>
      <c r="L17" s="6">
        <v>-82.23</v>
      </c>
    </row>
    <row r="18">
      <c r="C18" s="7">
        <v>13.0</v>
      </c>
      <c r="D18" s="7">
        <v>30.29</v>
      </c>
      <c r="E18" s="7">
        <v>-27.0</v>
      </c>
      <c r="F18" s="7">
        <v>29.37</v>
      </c>
      <c r="G18" s="7">
        <v>-27.91</v>
      </c>
      <c r="H18" s="12">
        <f t="shared" si="1"/>
        <v>0.0006401601919</v>
      </c>
      <c r="J18" s="6">
        <v>13.0</v>
      </c>
      <c r="K18" s="6">
        <v>29.37</v>
      </c>
      <c r="L18" s="6">
        <v>-27.91</v>
      </c>
    </row>
    <row r="19">
      <c r="C19" s="7">
        <v>14.0</v>
      </c>
      <c r="D19" s="7">
        <v>83.27</v>
      </c>
      <c r="E19" s="7">
        <v>-75.12</v>
      </c>
      <c r="F19" s="7">
        <v>82.21</v>
      </c>
      <c r="G19" s="7">
        <v>-76.19</v>
      </c>
      <c r="H19" s="12">
        <f t="shared" si="1"/>
        <v>0.0005750146174</v>
      </c>
      <c r="J19" s="6">
        <v>14.0</v>
      </c>
      <c r="K19" s="6">
        <v>82.23</v>
      </c>
      <c r="L19" s="6">
        <v>-76.17</v>
      </c>
    </row>
    <row r="20">
      <c r="C20" s="7">
        <v>15.0</v>
      </c>
      <c r="D20" s="7">
        <v>82.24</v>
      </c>
      <c r="E20" s="7">
        <v>-76.15</v>
      </c>
      <c r="F20" s="7">
        <v>81.82</v>
      </c>
      <c r="G20" s="7">
        <v>-76.58</v>
      </c>
      <c r="H20" s="12">
        <f t="shared" si="1"/>
        <v>0.0002409119152</v>
      </c>
      <c r="J20" s="6">
        <v>15.0</v>
      </c>
      <c r="K20" s="6">
        <v>81.84</v>
      </c>
      <c r="L20" s="6">
        <v>-76.56</v>
      </c>
    </row>
    <row r="21">
      <c r="G21" s="6" t="s">
        <v>7</v>
      </c>
      <c r="H21" s="14">
        <f>AVERAGE(H6:H20)</f>
        <v>0.005508415556</v>
      </c>
    </row>
    <row r="22">
      <c r="E22" s="1" t="s">
        <v>8</v>
      </c>
    </row>
    <row r="25">
      <c r="C25" s="2"/>
      <c r="D25" s="3" t="s">
        <v>9</v>
      </c>
      <c r="E25" s="4"/>
      <c r="F25" s="5" t="s">
        <v>2</v>
      </c>
      <c r="G25" s="4"/>
      <c r="H25" s="2"/>
    </row>
    <row r="26">
      <c r="C26" s="7" t="s">
        <v>3</v>
      </c>
      <c r="D26" s="8" t="s">
        <v>4</v>
      </c>
      <c r="E26" s="15" t="s">
        <v>5</v>
      </c>
      <c r="F26" s="8" t="s">
        <v>4</v>
      </c>
      <c r="G26" s="10" t="s">
        <v>5</v>
      </c>
      <c r="H26" s="11" t="s">
        <v>6</v>
      </c>
    </row>
    <row r="27">
      <c r="C27" s="7">
        <v>1.0</v>
      </c>
      <c r="D27" s="3">
        <v>-18.55</v>
      </c>
      <c r="E27" s="16">
        <v>-18.55</v>
      </c>
      <c r="F27" s="7">
        <v>-18.65</v>
      </c>
      <c r="G27" s="7">
        <v>-18.65</v>
      </c>
      <c r="H27" s="12">
        <f t="shared" ref="H27:H61" si="2">if(1 - (ABS(D27)/ABS(F27)+abs(E27)/abs(G27))*0.5 &lt;&gt; 1, 1 - (ABS(D27)/ABS(F27)+abs(E27)/abs(G27))*0.5,0)</f>
        <v>0.005361930295</v>
      </c>
    </row>
    <row r="28">
      <c r="C28" s="7">
        <v>2.0</v>
      </c>
      <c r="D28" s="11">
        <v>-8.75</v>
      </c>
      <c r="E28" s="17">
        <v>-8.75</v>
      </c>
      <c r="F28" s="7">
        <v>-8.87</v>
      </c>
      <c r="G28" s="7">
        <v>-8.87</v>
      </c>
      <c r="H28" s="12">
        <f t="shared" si="2"/>
        <v>0.01352874859</v>
      </c>
    </row>
    <row r="29">
      <c r="C29" s="7">
        <v>3.0</v>
      </c>
      <c r="D29" s="11">
        <v>-12.08</v>
      </c>
      <c r="E29" s="11">
        <v>-12.08</v>
      </c>
      <c r="F29" s="7">
        <v>-14.42</v>
      </c>
      <c r="G29" s="7">
        <v>-14.42</v>
      </c>
      <c r="H29" s="13">
        <f t="shared" si="2"/>
        <v>0.1622746186</v>
      </c>
    </row>
    <row r="30">
      <c r="C30" s="7">
        <v>4.0</v>
      </c>
      <c r="D30" s="11">
        <v>-0.42</v>
      </c>
      <c r="E30" s="11">
        <v>-0.42</v>
      </c>
      <c r="F30" s="7">
        <v>-1.7</v>
      </c>
      <c r="G30" s="7">
        <v>-1.7</v>
      </c>
      <c r="H30" s="13">
        <f t="shared" si="2"/>
        <v>0.7529411765</v>
      </c>
    </row>
    <row r="31">
      <c r="C31" s="7">
        <v>5.0</v>
      </c>
      <c r="D31" s="11">
        <v>-0.07</v>
      </c>
      <c r="E31" s="11">
        <v>-0.07</v>
      </c>
      <c r="F31" s="7">
        <v>-0.42</v>
      </c>
      <c r="G31" s="7">
        <v>-0.42</v>
      </c>
      <c r="H31" s="13">
        <f t="shared" si="2"/>
        <v>0.8333333333</v>
      </c>
    </row>
    <row r="32">
      <c r="C32" s="7">
        <v>6.0</v>
      </c>
      <c r="D32" s="11">
        <v>0.86</v>
      </c>
      <c r="E32" s="11">
        <v>0.86</v>
      </c>
      <c r="F32" s="7">
        <v>0.93</v>
      </c>
      <c r="G32" s="7">
        <v>0.93</v>
      </c>
      <c r="H32" s="12">
        <f t="shared" si="2"/>
        <v>0.0752688172</v>
      </c>
    </row>
    <row r="33">
      <c r="C33" s="7">
        <v>7.0</v>
      </c>
      <c r="D33" s="11">
        <v>-13.06</v>
      </c>
      <c r="E33" s="11">
        <v>-13.06</v>
      </c>
      <c r="F33" s="7">
        <v>-18.01</v>
      </c>
      <c r="G33" s="7">
        <v>-18.01</v>
      </c>
      <c r="H33" s="13">
        <f t="shared" si="2"/>
        <v>0.2748473071</v>
      </c>
    </row>
    <row r="34">
      <c r="C34" s="7">
        <v>8.0</v>
      </c>
      <c r="D34" s="11">
        <v>-15.91</v>
      </c>
      <c r="E34" s="11">
        <v>-15.91</v>
      </c>
      <c r="F34" s="7">
        <v>-15.44</v>
      </c>
      <c r="G34" s="7">
        <v>-15.44</v>
      </c>
      <c r="H34" s="12">
        <f t="shared" si="2"/>
        <v>-0.03044041451</v>
      </c>
    </row>
    <row r="35">
      <c r="C35" s="7">
        <v>9.0</v>
      </c>
      <c r="D35" s="11">
        <v>-16.01</v>
      </c>
      <c r="E35" s="11">
        <v>-16.01</v>
      </c>
      <c r="F35" s="7">
        <v>-15.42</v>
      </c>
      <c r="G35" s="7">
        <v>-15.42</v>
      </c>
      <c r="H35" s="12">
        <f t="shared" si="2"/>
        <v>-0.03826199741</v>
      </c>
    </row>
    <row r="36">
      <c r="C36" s="7">
        <v>10.0</v>
      </c>
      <c r="D36" s="11">
        <v>-21.69</v>
      </c>
      <c r="E36" s="11">
        <v>-21.69</v>
      </c>
      <c r="F36" s="7">
        <v>-24.4</v>
      </c>
      <c r="G36" s="7">
        <v>-24.4</v>
      </c>
      <c r="H36" s="12">
        <f t="shared" si="2"/>
        <v>0.1110655738</v>
      </c>
    </row>
    <row r="37">
      <c r="C37" s="7">
        <v>11.0</v>
      </c>
      <c r="D37" s="11">
        <v>11.32</v>
      </c>
      <c r="E37" s="11">
        <v>11.32</v>
      </c>
      <c r="F37" s="7">
        <v>11.48</v>
      </c>
      <c r="G37" s="7">
        <v>11.48</v>
      </c>
      <c r="H37" s="12">
        <f t="shared" si="2"/>
        <v>0.01393728223</v>
      </c>
    </row>
    <row r="38">
      <c r="C38" s="7">
        <v>12.0</v>
      </c>
      <c r="D38" s="11">
        <v>13.06</v>
      </c>
      <c r="E38" s="11">
        <v>13.06</v>
      </c>
      <c r="F38" s="7">
        <v>16.81</v>
      </c>
      <c r="G38" s="7">
        <v>16.81</v>
      </c>
      <c r="H38" s="13">
        <f t="shared" si="2"/>
        <v>0.2230814991</v>
      </c>
    </row>
    <row r="39">
      <c r="C39" s="7">
        <v>13.0</v>
      </c>
      <c r="D39" s="11">
        <v>15.91</v>
      </c>
      <c r="E39" s="11">
        <v>-15.91</v>
      </c>
      <c r="F39" s="7">
        <v>15.48</v>
      </c>
      <c r="G39" s="7">
        <v>15.48</v>
      </c>
      <c r="H39" s="12">
        <f t="shared" si="2"/>
        <v>-0.02777777778</v>
      </c>
    </row>
    <row r="40">
      <c r="C40" s="7">
        <v>14.0</v>
      </c>
      <c r="D40" s="11">
        <v>-16.01</v>
      </c>
      <c r="E40" s="11">
        <v>16.01</v>
      </c>
      <c r="F40" s="7">
        <v>15.43</v>
      </c>
      <c r="G40" s="7">
        <v>15.43</v>
      </c>
      <c r="H40" s="12">
        <f t="shared" si="2"/>
        <v>-0.03758911212</v>
      </c>
    </row>
    <row r="41">
      <c r="C41" s="7">
        <v>15.0</v>
      </c>
      <c r="D41" s="11">
        <v>-21.69</v>
      </c>
      <c r="E41" s="11">
        <v>21.69</v>
      </c>
      <c r="F41" s="7">
        <v>24.34</v>
      </c>
      <c r="G41" s="7">
        <v>24.34</v>
      </c>
      <c r="H41" s="13">
        <f t="shared" si="2"/>
        <v>0.108874281</v>
      </c>
    </row>
    <row r="42">
      <c r="C42" s="7">
        <v>16.0</v>
      </c>
      <c r="D42" s="11">
        <v>11.32</v>
      </c>
      <c r="E42" s="11">
        <v>11.32</v>
      </c>
      <c r="F42" s="7">
        <v>-11.49</v>
      </c>
      <c r="G42" s="7">
        <v>-11.49</v>
      </c>
      <c r="H42" s="12">
        <f t="shared" si="2"/>
        <v>0.01479547433</v>
      </c>
    </row>
    <row r="43">
      <c r="C43" s="7">
        <v>17.0</v>
      </c>
      <c r="D43" s="11">
        <v>-0.42</v>
      </c>
      <c r="E43" s="11">
        <v>0.42</v>
      </c>
      <c r="F43" s="7">
        <v>1.63</v>
      </c>
      <c r="G43" s="7">
        <v>1.63</v>
      </c>
      <c r="H43" s="13">
        <f t="shared" si="2"/>
        <v>0.7423312883</v>
      </c>
    </row>
    <row r="44">
      <c r="C44" s="7">
        <v>18.0</v>
      </c>
      <c r="D44" s="11">
        <v>-0.07</v>
      </c>
      <c r="E44" s="11">
        <v>0.07</v>
      </c>
      <c r="F44" s="7">
        <v>0.4</v>
      </c>
      <c r="G44" s="7">
        <v>0.4</v>
      </c>
      <c r="H44" s="13">
        <f t="shared" si="2"/>
        <v>0.825</v>
      </c>
    </row>
    <row r="45">
      <c r="C45" s="7">
        <v>19.0</v>
      </c>
      <c r="D45" s="11">
        <v>0.86</v>
      </c>
      <c r="E45" s="11">
        <v>0.86</v>
      </c>
      <c r="F45" s="7">
        <v>-0.93</v>
      </c>
      <c r="G45" s="7">
        <v>-0.93</v>
      </c>
      <c r="H45" s="13">
        <f t="shared" si="2"/>
        <v>0.0752688172</v>
      </c>
    </row>
    <row r="46">
      <c r="C46" s="7">
        <v>20.0</v>
      </c>
      <c r="D46" s="11">
        <v>12.08</v>
      </c>
      <c r="E46" s="11">
        <v>12.08</v>
      </c>
      <c r="F46" s="7">
        <v>14.32</v>
      </c>
      <c r="G46" s="7">
        <v>14.32</v>
      </c>
      <c r="H46" s="13">
        <f t="shared" si="2"/>
        <v>0.156424581</v>
      </c>
    </row>
    <row r="47">
      <c r="C47" s="7">
        <v>21.0</v>
      </c>
      <c r="D47" s="11">
        <v>-8.75</v>
      </c>
      <c r="E47" s="17">
        <v>8.75</v>
      </c>
      <c r="F47" s="7">
        <v>8.84</v>
      </c>
      <c r="G47" s="7">
        <v>8.84</v>
      </c>
      <c r="H47" s="12">
        <f t="shared" si="2"/>
        <v>0.01018099548</v>
      </c>
    </row>
    <row r="48">
      <c r="C48" s="7">
        <v>22.0</v>
      </c>
      <c r="D48" s="11">
        <v>18.57</v>
      </c>
      <c r="E48" s="11">
        <v>18.57</v>
      </c>
      <c r="F48" s="7">
        <v>18.65</v>
      </c>
      <c r="G48" s="7">
        <v>18.65</v>
      </c>
      <c r="H48" s="12">
        <f t="shared" si="2"/>
        <v>0.004289544236</v>
      </c>
    </row>
    <row r="49">
      <c r="C49" s="7">
        <v>23.0</v>
      </c>
      <c r="D49" s="11">
        <v>3.97</v>
      </c>
      <c r="E49" s="11">
        <v>3.97</v>
      </c>
      <c r="F49" s="7">
        <v>-5.49</v>
      </c>
      <c r="G49" s="7">
        <v>-5.49</v>
      </c>
      <c r="H49" s="13">
        <f t="shared" si="2"/>
        <v>0.276867031</v>
      </c>
    </row>
    <row r="50">
      <c r="C50" s="7">
        <v>24.0</v>
      </c>
      <c r="D50" s="11">
        <v>3.97</v>
      </c>
      <c r="E50" s="11">
        <v>3.97</v>
      </c>
      <c r="F50" s="7">
        <v>5.13</v>
      </c>
      <c r="G50" s="7">
        <v>5.13</v>
      </c>
      <c r="H50" s="13">
        <f t="shared" si="2"/>
        <v>0.2261208577</v>
      </c>
    </row>
    <row r="51">
      <c r="C51" s="7">
        <v>25.0</v>
      </c>
      <c r="D51" s="11">
        <v>31.63</v>
      </c>
      <c r="E51" s="11">
        <v>-36.67</v>
      </c>
      <c r="F51" s="7">
        <v>31.71</v>
      </c>
      <c r="G51" s="7">
        <v>-36.59</v>
      </c>
      <c r="H51" s="12">
        <f t="shared" si="2"/>
        <v>0.000168236863</v>
      </c>
    </row>
    <row r="52">
      <c r="C52" s="7">
        <v>26.0</v>
      </c>
      <c r="D52" s="11">
        <v>40.97</v>
      </c>
      <c r="E52" s="11">
        <v>-43.93</v>
      </c>
      <c r="F52" s="7">
        <v>40.95</v>
      </c>
      <c r="G52" s="7">
        <v>-43.59</v>
      </c>
      <c r="H52" s="12">
        <f t="shared" si="2"/>
        <v>-0.004144177303</v>
      </c>
    </row>
    <row r="53">
      <c r="C53" s="7">
        <v>27.0</v>
      </c>
      <c r="D53" s="11">
        <v>40.78</v>
      </c>
      <c r="E53" s="11">
        <v>-43.77</v>
      </c>
      <c r="F53" s="7">
        <v>40.99</v>
      </c>
      <c r="G53" s="7">
        <v>-43.55</v>
      </c>
      <c r="H53" s="12">
        <f t="shared" si="2"/>
        <v>0.00003576801376</v>
      </c>
    </row>
    <row r="54">
      <c r="C54" s="7">
        <v>28.0</v>
      </c>
      <c r="D54" s="11">
        <v>35.6</v>
      </c>
      <c r="E54" s="11">
        <v>-32.7</v>
      </c>
      <c r="F54" s="7">
        <v>36.23</v>
      </c>
      <c r="G54" s="7">
        <v>-32.07</v>
      </c>
      <c r="H54" s="12">
        <f t="shared" si="2"/>
        <v>-0.001127811686</v>
      </c>
    </row>
    <row r="55">
      <c r="C55" s="7">
        <v>29.0</v>
      </c>
      <c r="D55" s="11">
        <v>44.91</v>
      </c>
      <c r="E55" s="11">
        <v>-40.41</v>
      </c>
      <c r="F55" s="7">
        <v>44.17</v>
      </c>
      <c r="G55" s="7">
        <v>-40.37</v>
      </c>
      <c r="H55" s="12">
        <f t="shared" si="2"/>
        <v>-0.008872143674</v>
      </c>
    </row>
    <row r="56">
      <c r="C56" s="7">
        <v>30.0</v>
      </c>
      <c r="D56" s="11">
        <v>43.27</v>
      </c>
      <c r="E56" s="11">
        <v>-41.28</v>
      </c>
      <c r="F56" s="7">
        <v>43.42</v>
      </c>
      <c r="G56" s="7">
        <v>-41.12</v>
      </c>
      <c r="H56" s="12">
        <f t="shared" si="2"/>
        <v>-0.0002182106903</v>
      </c>
    </row>
    <row r="57">
      <c r="C57" s="7">
        <v>31.0</v>
      </c>
      <c r="D57" s="11">
        <v>27.04</v>
      </c>
      <c r="E57" s="11">
        <v>-27.04</v>
      </c>
      <c r="F57" s="7">
        <v>26.94</v>
      </c>
      <c r="G57" s="7">
        <v>-27.08</v>
      </c>
      <c r="H57" s="12">
        <f t="shared" si="2"/>
        <v>-0.001117423806</v>
      </c>
    </row>
    <row r="58">
      <c r="C58" s="7">
        <v>32.0</v>
      </c>
      <c r="D58" s="11">
        <v>69.47</v>
      </c>
      <c r="E58" s="11">
        <v>-69.47</v>
      </c>
      <c r="F58" s="7">
        <v>68.51</v>
      </c>
      <c r="G58" s="7">
        <v>-68.51</v>
      </c>
      <c r="H58" s="12">
        <f t="shared" si="2"/>
        <v>-0.01401255291</v>
      </c>
    </row>
    <row r="59">
      <c r="C59" s="7">
        <v>33.0</v>
      </c>
      <c r="D59" s="11">
        <v>36.78</v>
      </c>
      <c r="E59" s="11">
        <v>-36.78</v>
      </c>
      <c r="F59" s="7">
        <v>36.77</v>
      </c>
      <c r="G59" s="7">
        <v>-36.77</v>
      </c>
      <c r="H59" s="12">
        <f t="shared" si="2"/>
        <v>-0.0002719608376</v>
      </c>
    </row>
    <row r="60">
      <c r="C60" s="7">
        <v>34.0</v>
      </c>
      <c r="D60" s="11">
        <v>75.67</v>
      </c>
      <c r="E60" s="11">
        <v>-75.67</v>
      </c>
      <c r="F60" s="7">
        <v>74.73</v>
      </c>
      <c r="G60" s="7">
        <v>-74.73</v>
      </c>
      <c r="H60" s="12">
        <f t="shared" si="2"/>
        <v>-0.01257861635</v>
      </c>
    </row>
    <row r="61">
      <c r="C61" s="7">
        <v>35.0</v>
      </c>
      <c r="D61" s="11">
        <v>36.78</v>
      </c>
      <c r="E61" s="11">
        <v>-36.78</v>
      </c>
      <c r="F61" s="7">
        <v>36.77</v>
      </c>
      <c r="G61" s="7">
        <v>-36.77</v>
      </c>
      <c r="H61" s="12">
        <f t="shared" si="2"/>
        <v>-0.0002719608376</v>
      </c>
    </row>
    <row r="62">
      <c r="C62" s="7">
        <v>36.0</v>
      </c>
      <c r="D62" s="11">
        <v>-32.7</v>
      </c>
      <c r="E62" s="11">
        <v>35.6</v>
      </c>
      <c r="F62" s="7">
        <v>32.02</v>
      </c>
      <c r="G62" s="7">
        <v>-36.28</v>
      </c>
      <c r="H62" s="12">
        <f t="shared" ref="H62:H67" si="3">if(1 - (ABS(E62)/ABS(F62)+abs(D62)/abs(G62))*0.5 &lt;&gt; 1, 1 - (ABS(E62)/ABS(F62)+abs(D62)/abs(G62))*0.5,0)</f>
        <v>-0.006564082399</v>
      </c>
    </row>
    <row r="63">
      <c r="C63" s="7">
        <v>37.0</v>
      </c>
      <c r="D63" s="11">
        <v>-40.41</v>
      </c>
      <c r="E63" s="11">
        <v>44.91</v>
      </c>
      <c r="F63" s="7">
        <v>40.37</v>
      </c>
      <c r="G63" s="7">
        <v>-44.17</v>
      </c>
      <c r="H63" s="12">
        <f t="shared" si="3"/>
        <v>-0.01366704822</v>
      </c>
    </row>
    <row r="64">
      <c r="C64" s="7">
        <v>38.0</v>
      </c>
      <c r="D64" s="11">
        <v>-41.28</v>
      </c>
      <c r="E64" s="11">
        <v>43.27</v>
      </c>
      <c r="F64" s="7">
        <v>41.12</v>
      </c>
      <c r="G64" s="7">
        <v>-43.42</v>
      </c>
      <c r="H64" s="12">
        <f t="shared" si="3"/>
        <v>-0.00149997446</v>
      </c>
    </row>
    <row r="65">
      <c r="C65" s="7">
        <v>39.0</v>
      </c>
      <c r="D65" s="11">
        <v>-36.67</v>
      </c>
      <c r="E65" s="11">
        <v>31.63</v>
      </c>
      <c r="F65" s="7">
        <v>36.58</v>
      </c>
      <c r="G65" s="7">
        <v>-31.72</v>
      </c>
      <c r="H65" s="12">
        <f t="shared" si="3"/>
        <v>-0.01036655826</v>
      </c>
    </row>
    <row r="66">
      <c r="C66" s="7">
        <v>40.0</v>
      </c>
      <c r="D66" s="11">
        <v>-43.93</v>
      </c>
      <c r="E66" s="11">
        <v>40.97</v>
      </c>
      <c r="F66" s="7">
        <v>43.58</v>
      </c>
      <c r="G66" s="7">
        <v>-40.96</v>
      </c>
      <c r="H66" s="12">
        <f t="shared" si="3"/>
        <v>-0.006309953946</v>
      </c>
    </row>
    <row r="67">
      <c r="C67" s="7">
        <v>41.0</v>
      </c>
      <c r="D67" s="11">
        <v>-43.77</v>
      </c>
      <c r="E67" s="11">
        <v>40.78</v>
      </c>
      <c r="F67" s="7">
        <v>43.55</v>
      </c>
      <c r="G67" s="7">
        <v>-40.99</v>
      </c>
      <c r="H67" s="12">
        <f t="shared" si="3"/>
        <v>-0.002108184097</v>
      </c>
    </row>
    <row r="68">
      <c r="C68" s="7">
        <v>42.0</v>
      </c>
      <c r="D68" s="11">
        <v>29.67</v>
      </c>
      <c r="E68" s="11">
        <v>-29.67</v>
      </c>
      <c r="F68" s="7">
        <v>29.63</v>
      </c>
      <c r="G68" s="7">
        <v>-29.65</v>
      </c>
      <c r="H68" s="12">
        <f>if(1 - (ABS(D68)/ABS(F68)+abs(E68)/abs(G68))*0.5 &lt;&gt; 1, 1 - (ABS(D68)/ABS(F68)+abs(E68)/abs(G68))*0.5,0)</f>
        <v>-0.001012259691</v>
      </c>
    </row>
    <row r="70">
      <c r="E70" s="1" t="s">
        <v>10</v>
      </c>
    </row>
    <row r="72">
      <c r="C72" s="2"/>
      <c r="D72" s="3" t="s">
        <v>11</v>
      </c>
      <c r="E72" s="4"/>
      <c r="F72" s="5" t="s">
        <v>2</v>
      </c>
      <c r="G72" s="4"/>
      <c r="H72" s="2"/>
    </row>
    <row r="73" ht="19.5" customHeight="1">
      <c r="C73" s="7" t="s">
        <v>3</v>
      </c>
      <c r="D73" s="8" t="s">
        <v>4</v>
      </c>
      <c r="E73" s="8" t="s">
        <v>5</v>
      </c>
      <c r="F73" s="8" t="s">
        <v>4</v>
      </c>
      <c r="G73" s="10" t="s">
        <v>5</v>
      </c>
      <c r="H73" s="11" t="s">
        <v>6</v>
      </c>
    </row>
    <row r="74">
      <c r="C74" s="7">
        <v>1.0</v>
      </c>
      <c r="D74" s="11">
        <v>40.22</v>
      </c>
      <c r="E74" s="11">
        <v>40.38</v>
      </c>
      <c r="F74" s="7">
        <v>-41.48</v>
      </c>
      <c r="G74" s="7">
        <v>-41.48</v>
      </c>
      <c r="H74" s="12">
        <f t="shared" ref="H74:H88" si="4">if(1 - (ABS(D74)/ABS(F74)+abs(E74)/abs(G74))*0.5 &lt;&gt; 1, 1 - (ABS(D74)/ABS(F74)+abs(E74)/abs(G74))*0.5,0)</f>
        <v>0.02844744455</v>
      </c>
    </row>
    <row r="75">
      <c r="C75" s="7">
        <v>2.0</v>
      </c>
      <c r="D75" s="11">
        <v>-21.14</v>
      </c>
      <c r="E75" s="11">
        <v>21.14</v>
      </c>
      <c r="F75" s="7">
        <v>-21.68</v>
      </c>
      <c r="G75" s="7">
        <v>-21.68</v>
      </c>
      <c r="H75" s="12">
        <f t="shared" si="4"/>
        <v>0.02490774908</v>
      </c>
    </row>
    <row r="76">
      <c r="C76" s="7">
        <v>3.0</v>
      </c>
      <c r="D76" s="11">
        <v>-19.43</v>
      </c>
      <c r="E76" s="11">
        <v>19.43</v>
      </c>
      <c r="F76" s="7">
        <v>-19.15</v>
      </c>
      <c r="G76" s="7">
        <v>-19.15</v>
      </c>
      <c r="H76" s="12">
        <f t="shared" si="4"/>
        <v>-0.01462140992</v>
      </c>
    </row>
    <row r="77">
      <c r="C77" s="7">
        <v>4.0</v>
      </c>
      <c r="D77" s="11">
        <v>46.15</v>
      </c>
      <c r="E77" s="11">
        <v>-52.9</v>
      </c>
      <c r="F77" s="7">
        <v>48.29</v>
      </c>
      <c r="G77" s="7">
        <v>-50.75</v>
      </c>
      <c r="H77" s="12">
        <f t="shared" si="4"/>
        <v>0.0009755306354</v>
      </c>
    </row>
    <row r="78">
      <c r="C78" s="7">
        <v>5.0</v>
      </c>
      <c r="D78" s="11">
        <v>0.0</v>
      </c>
      <c r="E78" s="11">
        <v>0.0</v>
      </c>
      <c r="F78" s="7">
        <v>0.89</v>
      </c>
      <c r="G78" s="7">
        <v>0.89</v>
      </c>
      <c r="H78" s="12">
        <f t="shared" si="4"/>
        <v>0</v>
      </c>
    </row>
    <row r="79">
      <c r="C79" s="7">
        <v>6.0</v>
      </c>
      <c r="D79" s="11">
        <v>0.0</v>
      </c>
      <c r="E79" s="11">
        <v>0.0</v>
      </c>
      <c r="F79" s="7">
        <v>0.31</v>
      </c>
      <c r="G79" s="7">
        <v>0.31</v>
      </c>
      <c r="H79" s="12">
        <f t="shared" si="4"/>
        <v>0</v>
      </c>
    </row>
    <row r="80">
      <c r="C80" s="7">
        <v>7.0</v>
      </c>
      <c r="D80" s="11">
        <v>0.01</v>
      </c>
      <c r="E80" s="11">
        <v>0.01</v>
      </c>
      <c r="F80" s="7">
        <v>0.01</v>
      </c>
      <c r="G80" s="7">
        <v>0.01</v>
      </c>
      <c r="H80" s="12">
        <f t="shared" si="4"/>
        <v>0</v>
      </c>
    </row>
    <row r="81">
      <c r="C81" s="7">
        <v>8.0</v>
      </c>
      <c r="D81" s="11">
        <v>19.43</v>
      </c>
      <c r="E81" s="11">
        <v>-19.43</v>
      </c>
      <c r="F81" s="7">
        <v>23.05</v>
      </c>
      <c r="G81" s="7">
        <v>23.05</v>
      </c>
      <c r="H81" s="13">
        <f t="shared" si="4"/>
        <v>0.1570498915</v>
      </c>
    </row>
    <row r="82">
      <c r="C82" s="7">
        <v>9.0</v>
      </c>
      <c r="D82" s="11">
        <v>17.09</v>
      </c>
      <c r="E82" s="11">
        <v>-17.09</v>
      </c>
      <c r="F82" s="7">
        <v>21.92</v>
      </c>
      <c r="G82" s="7">
        <v>21.92</v>
      </c>
      <c r="H82" s="13">
        <f t="shared" si="4"/>
        <v>0.2203467153</v>
      </c>
    </row>
    <row r="83">
      <c r="C83" s="7">
        <v>10.0</v>
      </c>
      <c r="D83" s="11">
        <v>40.9</v>
      </c>
      <c r="E83" s="11">
        <v>41.2</v>
      </c>
      <c r="F83" s="7">
        <v>41.8</v>
      </c>
      <c r="G83" s="7">
        <v>41.8</v>
      </c>
      <c r="H83" s="12">
        <f t="shared" si="4"/>
        <v>0.01794258373</v>
      </c>
    </row>
    <row r="84">
      <c r="C84" s="7">
        <v>11.0</v>
      </c>
      <c r="D84" s="11">
        <v>102.58</v>
      </c>
      <c r="E84" s="11">
        <v>-110.85</v>
      </c>
      <c r="F84" s="7">
        <v>103.17</v>
      </c>
      <c r="G84" s="7">
        <v>-110.23</v>
      </c>
      <c r="H84" s="12">
        <f t="shared" si="4"/>
        <v>0.0000470567893</v>
      </c>
    </row>
    <row r="85">
      <c r="C85" s="7">
        <v>12.0</v>
      </c>
      <c r="D85" s="11">
        <v>101.46</v>
      </c>
      <c r="E85" s="11">
        <v>-111.98</v>
      </c>
      <c r="F85" s="7">
        <v>102.96</v>
      </c>
      <c r="G85" s="7">
        <v>-110.44</v>
      </c>
      <c r="H85" s="12">
        <f t="shared" si="4"/>
        <v>0.0003122707306</v>
      </c>
    </row>
    <row r="86">
      <c r="C86" s="7">
        <v>13.0</v>
      </c>
      <c r="D86" s="11">
        <v>52.9</v>
      </c>
      <c r="E86" s="11">
        <v>-46.15</v>
      </c>
      <c r="F86" s="7">
        <v>51.65</v>
      </c>
      <c r="G86" s="7">
        <v>-47.39</v>
      </c>
      <c r="H86" s="12">
        <f t="shared" si="4"/>
        <v>0.00098225125</v>
      </c>
    </row>
    <row r="87">
      <c r="C87" s="7">
        <v>14.0</v>
      </c>
      <c r="D87" s="11">
        <v>111.98</v>
      </c>
      <c r="E87" s="11">
        <v>-101.45</v>
      </c>
      <c r="F87" s="7">
        <v>110.63</v>
      </c>
      <c r="G87" s="7">
        <v>-102.77</v>
      </c>
      <c r="H87" s="12">
        <f t="shared" si="4"/>
        <v>0.0003206884741</v>
      </c>
    </row>
    <row r="88">
      <c r="C88" s="7">
        <v>15.0</v>
      </c>
      <c r="D88" s="11">
        <v>110.85</v>
      </c>
      <c r="E88" s="11">
        <v>-102.58</v>
      </c>
      <c r="F88" s="7">
        <v>110.25</v>
      </c>
      <c r="G88" s="7">
        <v>-103.15</v>
      </c>
      <c r="H88" s="12">
        <f t="shared" si="4"/>
        <v>0.00004187811819</v>
      </c>
    </row>
    <row r="91">
      <c r="E91" s="1" t="s">
        <v>12</v>
      </c>
    </row>
    <row r="93">
      <c r="C93" s="2"/>
      <c r="D93" s="3" t="s">
        <v>13</v>
      </c>
      <c r="E93" s="4"/>
      <c r="F93" s="5" t="s">
        <v>2</v>
      </c>
      <c r="G93" s="4"/>
      <c r="H93" s="2"/>
    </row>
    <row r="94">
      <c r="C94" s="7" t="s">
        <v>3</v>
      </c>
      <c r="D94" s="8" t="s">
        <v>4</v>
      </c>
      <c r="E94" s="8" t="s">
        <v>5</v>
      </c>
      <c r="F94" s="8" t="s">
        <v>4</v>
      </c>
      <c r="G94" s="10" t="s">
        <v>5</v>
      </c>
      <c r="H94" s="11" t="s">
        <v>6</v>
      </c>
    </row>
    <row r="95">
      <c r="C95" s="7">
        <v>1.0</v>
      </c>
      <c r="D95" s="11">
        <v>36.99</v>
      </c>
      <c r="E95" s="11">
        <v>36.92</v>
      </c>
      <c r="F95" s="7">
        <v>-37.23</v>
      </c>
      <c r="G95" s="7">
        <v>-37.23</v>
      </c>
      <c r="H95" s="12">
        <f t="shared" ref="H95:H130" si="5">if(1 - (ABS(D95)/ABS(F95)+abs(E95)/abs(G95))*0.5 &lt;&gt; 1, 1 - (ABS(D95)/ABS(F95)+abs(E95)/abs(G95))*0.5,0)</f>
        <v>0.00738651625</v>
      </c>
      <c r="I95" s="6">
        <v>-27.69</v>
      </c>
      <c r="J95" s="6">
        <v>-27.69</v>
      </c>
      <c r="K95" s="12">
        <f t="shared" ref="K95:K130" si="6">if(1 - (ABS(D95)/ABS(I95)+abs(E95)/abs(J95))*0.5 &lt;&gt; 1, 1 - (ABS(D95)/ABS(I95)+abs(E95)/abs(J95))*0.5,0)</f>
        <v>-0.3345973276</v>
      </c>
      <c r="M95" s="6">
        <v>1.0</v>
      </c>
      <c r="N95" s="6">
        <v>-27.69</v>
      </c>
      <c r="O95" s="6">
        <v>-27.69</v>
      </c>
      <c r="P95" s="6">
        <v>-12.65</v>
      </c>
      <c r="Q95" s="6">
        <v>-20.77</v>
      </c>
      <c r="R95" s="6">
        <v>-28.88</v>
      </c>
    </row>
    <row r="96">
      <c r="C96" s="7">
        <v>2.0</v>
      </c>
      <c r="D96" s="11">
        <v>-15.87</v>
      </c>
      <c r="E96" s="11">
        <v>15.87</v>
      </c>
      <c r="F96" s="7">
        <v>-15.75</v>
      </c>
      <c r="G96" s="7">
        <v>-15.75</v>
      </c>
      <c r="H96" s="12">
        <f t="shared" si="5"/>
        <v>-0.007619047619</v>
      </c>
      <c r="I96" s="6">
        <v>-17.43</v>
      </c>
      <c r="J96" s="6">
        <v>-17.43</v>
      </c>
      <c r="K96" s="12">
        <f t="shared" si="6"/>
        <v>0.08950086059</v>
      </c>
      <c r="M96" s="6">
        <v>2.0</v>
      </c>
      <c r="N96" s="6">
        <v>-17.43</v>
      </c>
      <c r="O96" s="6">
        <v>-17.43</v>
      </c>
      <c r="P96" s="6">
        <v>-25.96</v>
      </c>
      <c r="Q96" s="6">
        <v>-26.14</v>
      </c>
      <c r="R96" s="6">
        <v>-26.32</v>
      </c>
    </row>
    <row r="97">
      <c r="C97" s="7">
        <v>3.0</v>
      </c>
      <c r="D97" s="11">
        <v>-21.55</v>
      </c>
      <c r="E97" s="11">
        <v>21.55</v>
      </c>
      <c r="F97" s="7">
        <v>-24.96</v>
      </c>
      <c r="G97" s="7">
        <v>-24.96</v>
      </c>
      <c r="H97" s="13">
        <f t="shared" si="5"/>
        <v>0.1366185897</v>
      </c>
      <c r="I97" s="6">
        <v>-21.66</v>
      </c>
      <c r="J97" s="6">
        <v>-21.66</v>
      </c>
      <c r="K97" s="12">
        <f t="shared" si="6"/>
        <v>0.005078485688</v>
      </c>
      <c r="M97" s="6">
        <v>3.0</v>
      </c>
      <c r="N97" s="6">
        <v>-21.66</v>
      </c>
      <c r="O97" s="6">
        <v>-21.66</v>
      </c>
      <c r="P97" s="6">
        <v>-29.31</v>
      </c>
      <c r="Q97" s="6">
        <v>-32.49</v>
      </c>
      <c r="R97" s="6">
        <v>-35.68</v>
      </c>
    </row>
    <row r="98">
      <c r="C98" s="7">
        <v>4.0</v>
      </c>
      <c r="D98" s="11">
        <v>0.55</v>
      </c>
      <c r="E98" s="11">
        <v>-0.55</v>
      </c>
      <c r="F98" s="7">
        <v>0.03</v>
      </c>
      <c r="G98" s="7">
        <v>0.03</v>
      </c>
      <c r="H98" s="13">
        <f t="shared" si="5"/>
        <v>-17.33333333</v>
      </c>
      <c r="I98" s="6">
        <v>1.8</v>
      </c>
      <c r="J98" s="6">
        <v>1.8</v>
      </c>
      <c r="K98" s="12">
        <f t="shared" si="6"/>
        <v>0.6944444444</v>
      </c>
      <c r="M98" s="6">
        <v>4.0</v>
      </c>
      <c r="N98" s="6">
        <v>1.8</v>
      </c>
      <c r="O98" s="6">
        <v>1.8</v>
      </c>
      <c r="P98" s="6">
        <v>3.18</v>
      </c>
      <c r="Q98" s="6">
        <v>-2.7</v>
      </c>
      <c r="R98" s="6">
        <v>2.21</v>
      </c>
    </row>
    <row r="99">
      <c r="C99" s="7">
        <v>5.0</v>
      </c>
      <c r="D99" s="11">
        <v>0.98</v>
      </c>
      <c r="E99" s="11">
        <v>-0.98</v>
      </c>
      <c r="F99" s="7">
        <v>0.71</v>
      </c>
      <c r="G99" s="7">
        <v>0.71</v>
      </c>
      <c r="H99" s="13">
        <f t="shared" si="5"/>
        <v>-0.3802816901</v>
      </c>
      <c r="I99" s="6">
        <v>-0.11</v>
      </c>
      <c r="J99" s="6">
        <v>-0.11</v>
      </c>
      <c r="K99" s="12">
        <f t="shared" si="6"/>
        <v>-7.909090909</v>
      </c>
      <c r="M99" s="6">
        <v>5.0</v>
      </c>
      <c r="N99" s="6">
        <v>-0.11</v>
      </c>
      <c r="O99" s="6">
        <v>-0.11</v>
      </c>
      <c r="P99" s="6">
        <v>-0.34</v>
      </c>
      <c r="Q99" s="6">
        <v>-0.18</v>
      </c>
      <c r="R99" s="6">
        <v>0.01</v>
      </c>
    </row>
    <row r="100">
      <c r="C100" s="7">
        <v>6.0</v>
      </c>
      <c r="D100" s="11">
        <v>1.02</v>
      </c>
      <c r="E100" s="11">
        <v>1.02</v>
      </c>
      <c r="F100" s="7">
        <v>-1.03</v>
      </c>
      <c r="G100" s="7">
        <v>-1.03</v>
      </c>
      <c r="H100" s="12">
        <f t="shared" si="5"/>
        <v>0.009708737864</v>
      </c>
      <c r="I100" s="6">
        <v>3.64</v>
      </c>
      <c r="J100" s="6">
        <v>3.64</v>
      </c>
      <c r="K100" s="12">
        <f t="shared" si="6"/>
        <v>0.7197802198</v>
      </c>
      <c r="M100" s="6">
        <v>6.0</v>
      </c>
      <c r="N100" s="6">
        <v>3.64</v>
      </c>
      <c r="O100" s="6">
        <v>3.64</v>
      </c>
      <c r="P100" s="6">
        <v>3.06</v>
      </c>
      <c r="Q100" s="6">
        <v>-2.73</v>
      </c>
      <c r="R100" s="6">
        <v>2.4</v>
      </c>
    </row>
    <row r="101">
      <c r="C101" s="7">
        <v>7.0</v>
      </c>
      <c r="D101" s="11">
        <v>-3.05</v>
      </c>
      <c r="E101" s="11">
        <v>3.05</v>
      </c>
      <c r="F101" s="7">
        <v>-3.74</v>
      </c>
      <c r="G101" s="7">
        <v>-3.74</v>
      </c>
      <c r="H101" s="13">
        <f t="shared" si="5"/>
        <v>0.1844919786</v>
      </c>
      <c r="I101" s="6">
        <v>-3.3</v>
      </c>
      <c r="J101" s="6">
        <v>-3.3</v>
      </c>
      <c r="K101" s="12">
        <f t="shared" si="6"/>
        <v>0.07575757576</v>
      </c>
      <c r="M101" s="6">
        <v>7.0</v>
      </c>
      <c r="N101" s="6">
        <v>-3.3</v>
      </c>
      <c r="O101" s="6">
        <v>-3.3</v>
      </c>
      <c r="P101" s="6">
        <v>-5.85</v>
      </c>
      <c r="Q101" s="6">
        <v>-4.95</v>
      </c>
      <c r="R101" s="6">
        <v>-4.04</v>
      </c>
    </row>
    <row r="102">
      <c r="C102" s="7">
        <v>8.0</v>
      </c>
      <c r="D102" s="11">
        <v>-1.47</v>
      </c>
      <c r="E102" s="11">
        <v>1.47</v>
      </c>
      <c r="F102" s="7">
        <v>-1.66</v>
      </c>
      <c r="G102" s="7">
        <v>-1.66</v>
      </c>
      <c r="H102" s="12">
        <f t="shared" si="5"/>
        <v>0.1144578313</v>
      </c>
      <c r="I102" s="6">
        <v>-1.95</v>
      </c>
      <c r="J102" s="6">
        <v>-1.95</v>
      </c>
      <c r="K102" s="12">
        <f t="shared" si="6"/>
        <v>0.2461538462</v>
      </c>
      <c r="M102" s="6">
        <v>8.0</v>
      </c>
      <c r="N102" s="6">
        <v>-1.95</v>
      </c>
      <c r="O102" s="6">
        <v>-1.95</v>
      </c>
      <c r="P102" s="6">
        <v>-2.87</v>
      </c>
      <c r="Q102" s="6">
        <v>-2.92</v>
      </c>
      <c r="R102" s="6">
        <v>-2.97</v>
      </c>
    </row>
    <row r="103">
      <c r="C103" s="7">
        <v>9.0</v>
      </c>
      <c r="D103" s="11">
        <v>4.46</v>
      </c>
      <c r="E103" s="11">
        <v>4.46</v>
      </c>
      <c r="F103" s="7">
        <v>-4.57</v>
      </c>
      <c r="G103" s="7">
        <v>-4.57</v>
      </c>
      <c r="H103" s="12">
        <f t="shared" si="5"/>
        <v>0.02407002188</v>
      </c>
      <c r="I103" s="6">
        <v>-3.0</v>
      </c>
      <c r="J103" s="6">
        <v>-3.0</v>
      </c>
      <c r="K103" s="12">
        <f t="shared" si="6"/>
        <v>-0.4866666667</v>
      </c>
      <c r="M103" s="6">
        <v>9.0</v>
      </c>
      <c r="N103" s="6">
        <v>-3.0</v>
      </c>
      <c r="O103" s="6">
        <v>-3.0</v>
      </c>
      <c r="P103" s="6">
        <v>-3.2</v>
      </c>
      <c r="Q103" s="6">
        <v>-2.25</v>
      </c>
      <c r="R103" s="6">
        <v>-1.31</v>
      </c>
    </row>
    <row r="104">
      <c r="C104" s="7">
        <v>10.0</v>
      </c>
      <c r="D104" s="11">
        <v>3.05</v>
      </c>
      <c r="E104" s="11">
        <v>-3.05</v>
      </c>
      <c r="F104" s="7">
        <v>3.74</v>
      </c>
      <c r="G104" s="7">
        <v>3.74</v>
      </c>
      <c r="H104" s="12">
        <f t="shared" si="5"/>
        <v>0.1844919786</v>
      </c>
      <c r="I104" s="6">
        <v>3.3</v>
      </c>
      <c r="J104" s="6">
        <v>3.3</v>
      </c>
      <c r="K104" s="12">
        <f t="shared" si="6"/>
        <v>0.07575757576</v>
      </c>
      <c r="M104" s="6">
        <v>10.0</v>
      </c>
      <c r="N104" s="6">
        <v>3.3</v>
      </c>
      <c r="O104" s="6">
        <v>3.3</v>
      </c>
      <c r="P104" s="6">
        <v>5.85</v>
      </c>
      <c r="Q104" s="6">
        <v>-4.95</v>
      </c>
      <c r="R104" s="6">
        <v>4.04</v>
      </c>
    </row>
    <row r="105">
      <c r="C105" s="7">
        <v>11.0</v>
      </c>
      <c r="D105" s="11">
        <v>1.47</v>
      </c>
      <c r="E105" s="11">
        <v>-1.47</v>
      </c>
      <c r="F105" s="7">
        <v>1.66</v>
      </c>
      <c r="G105" s="7">
        <v>1.66</v>
      </c>
      <c r="H105" s="12">
        <f t="shared" si="5"/>
        <v>0.1144578313</v>
      </c>
      <c r="I105" s="6">
        <v>1.95</v>
      </c>
      <c r="J105" s="6">
        <v>1.95</v>
      </c>
      <c r="K105" s="12">
        <f t="shared" si="6"/>
        <v>0.2461538462</v>
      </c>
      <c r="M105" s="6">
        <v>11.0</v>
      </c>
      <c r="N105" s="6">
        <v>1.95</v>
      </c>
      <c r="O105" s="6">
        <v>1.95</v>
      </c>
      <c r="P105" s="6">
        <v>2.87</v>
      </c>
      <c r="Q105" s="6">
        <v>-2.92</v>
      </c>
      <c r="R105" s="6">
        <v>2.97</v>
      </c>
    </row>
    <row r="106">
      <c r="C106" s="7">
        <v>12.0</v>
      </c>
      <c r="D106" s="11">
        <v>4.46</v>
      </c>
      <c r="E106" s="11">
        <v>4.46</v>
      </c>
      <c r="F106" s="7">
        <v>4.57</v>
      </c>
      <c r="G106" s="7">
        <v>4.57</v>
      </c>
      <c r="H106" s="12">
        <f t="shared" si="5"/>
        <v>0.02407002188</v>
      </c>
      <c r="I106" s="6">
        <v>3.0</v>
      </c>
      <c r="J106" s="6">
        <v>3.0</v>
      </c>
      <c r="K106" s="12">
        <f t="shared" si="6"/>
        <v>-0.4866666667</v>
      </c>
      <c r="M106" s="6">
        <v>12.0</v>
      </c>
      <c r="N106" s="6">
        <v>3.0</v>
      </c>
      <c r="O106" s="6">
        <v>3.0</v>
      </c>
      <c r="P106" s="6">
        <v>3.2</v>
      </c>
      <c r="Q106" s="6">
        <v>-2.25</v>
      </c>
      <c r="R106" s="6">
        <v>1.31</v>
      </c>
    </row>
    <row r="107">
      <c r="C107" s="7">
        <v>13.0</v>
      </c>
      <c r="D107" s="11">
        <v>-0.55</v>
      </c>
      <c r="E107" s="11">
        <v>0.55</v>
      </c>
      <c r="F107" s="7">
        <v>-0.03</v>
      </c>
      <c r="G107" s="7">
        <v>-0.03</v>
      </c>
      <c r="H107" s="18">
        <f t="shared" si="5"/>
        <v>-17.33333333</v>
      </c>
      <c r="I107" s="6">
        <v>-1.8</v>
      </c>
      <c r="J107" s="6">
        <v>-1.8</v>
      </c>
      <c r="K107" s="12">
        <f t="shared" si="6"/>
        <v>0.6944444444</v>
      </c>
      <c r="M107" s="6">
        <v>13.0</v>
      </c>
      <c r="N107" s="6">
        <v>-1.8</v>
      </c>
      <c r="O107" s="6">
        <v>-1.8</v>
      </c>
      <c r="P107" s="6">
        <v>-3.18</v>
      </c>
      <c r="Q107" s="6">
        <v>-2.7</v>
      </c>
      <c r="R107" s="6">
        <v>-2.21</v>
      </c>
    </row>
    <row r="108">
      <c r="C108" s="7">
        <v>14.0</v>
      </c>
      <c r="D108" s="11">
        <v>-0.98</v>
      </c>
      <c r="E108" s="11">
        <v>0.98</v>
      </c>
      <c r="F108" s="7">
        <v>-0.71</v>
      </c>
      <c r="G108" s="7">
        <v>-0.71</v>
      </c>
      <c r="H108" s="12">
        <f t="shared" si="5"/>
        <v>-0.3802816901</v>
      </c>
      <c r="I108" s="6">
        <v>0.11</v>
      </c>
      <c r="J108" s="6">
        <v>0.11</v>
      </c>
      <c r="K108" s="12">
        <f t="shared" si="6"/>
        <v>-7.909090909</v>
      </c>
      <c r="M108" s="6">
        <v>14.0</v>
      </c>
      <c r="N108" s="6">
        <v>0.11</v>
      </c>
      <c r="O108" s="6">
        <v>0.11</v>
      </c>
      <c r="P108" s="6">
        <v>0.34</v>
      </c>
      <c r="Q108" s="6">
        <v>-0.18</v>
      </c>
      <c r="R108" s="6">
        <v>-0.01</v>
      </c>
    </row>
    <row r="109">
      <c r="C109" s="7">
        <v>15.0</v>
      </c>
      <c r="D109" s="11">
        <v>1.0</v>
      </c>
      <c r="E109" s="11">
        <v>1.02</v>
      </c>
      <c r="F109" s="7">
        <v>1.03</v>
      </c>
      <c r="G109" s="7">
        <v>1.03</v>
      </c>
      <c r="H109" s="12">
        <f t="shared" si="5"/>
        <v>0.01941747573</v>
      </c>
      <c r="I109" s="6">
        <v>-3.64</v>
      </c>
      <c r="J109" s="6">
        <v>-3.64</v>
      </c>
      <c r="K109" s="12">
        <f t="shared" si="6"/>
        <v>0.7225274725</v>
      </c>
      <c r="M109" s="6">
        <v>15.0</v>
      </c>
      <c r="N109" s="6">
        <v>-3.64</v>
      </c>
      <c r="O109" s="6">
        <v>-3.64</v>
      </c>
      <c r="P109" s="6">
        <v>-3.06</v>
      </c>
      <c r="Q109" s="6">
        <v>-2.73</v>
      </c>
      <c r="R109" s="6">
        <v>-2.4</v>
      </c>
    </row>
    <row r="110">
      <c r="C110" s="7">
        <v>16.0</v>
      </c>
      <c r="D110" s="11">
        <v>21.55</v>
      </c>
      <c r="E110" s="11">
        <v>-21.55</v>
      </c>
      <c r="F110" s="7">
        <v>24.96</v>
      </c>
      <c r="G110" s="7">
        <v>24.96</v>
      </c>
      <c r="H110" s="12">
        <f t="shared" si="5"/>
        <v>0.1366185897</v>
      </c>
      <c r="I110" s="6">
        <v>21.66</v>
      </c>
      <c r="J110" s="6">
        <v>21.66</v>
      </c>
      <c r="K110" s="12">
        <f t="shared" si="6"/>
        <v>0.005078485688</v>
      </c>
      <c r="M110" s="6">
        <v>16.0</v>
      </c>
      <c r="N110" s="6">
        <v>21.66</v>
      </c>
      <c r="O110" s="6">
        <v>21.66</v>
      </c>
      <c r="P110" s="6">
        <v>35.68</v>
      </c>
      <c r="Q110" s="6">
        <v>-32.49</v>
      </c>
      <c r="R110" s="6">
        <v>29.31</v>
      </c>
    </row>
    <row r="111">
      <c r="C111" s="7">
        <v>17.0</v>
      </c>
      <c r="D111" s="11">
        <v>15.87</v>
      </c>
      <c r="E111" s="11">
        <v>-15.87</v>
      </c>
      <c r="F111" s="7">
        <v>15.75</v>
      </c>
      <c r="G111" s="7">
        <v>15.75</v>
      </c>
      <c r="H111" s="12">
        <f t="shared" si="5"/>
        <v>-0.007619047619</v>
      </c>
      <c r="I111" s="6">
        <v>17.43</v>
      </c>
      <c r="J111" s="6">
        <v>17.43</v>
      </c>
      <c r="K111" s="12">
        <f t="shared" si="6"/>
        <v>0.08950086059</v>
      </c>
      <c r="M111" s="6">
        <v>17.0</v>
      </c>
      <c r="N111" s="6">
        <v>17.43</v>
      </c>
      <c r="O111" s="6">
        <v>17.43</v>
      </c>
      <c r="P111" s="6">
        <v>26.32</v>
      </c>
      <c r="Q111" s="6">
        <v>-26.14</v>
      </c>
      <c r="R111" s="6">
        <v>25.96</v>
      </c>
    </row>
    <row r="112">
      <c r="C112" s="7">
        <v>18.0</v>
      </c>
      <c r="D112" s="11">
        <v>36.99</v>
      </c>
      <c r="E112" s="11">
        <v>36.99</v>
      </c>
      <c r="F112" s="7">
        <v>37.23</v>
      </c>
      <c r="G112" s="7">
        <v>37.23</v>
      </c>
      <c r="H112" s="12">
        <f t="shared" si="5"/>
        <v>0.006446414182</v>
      </c>
      <c r="I112" s="6">
        <v>27.69</v>
      </c>
      <c r="J112" s="6">
        <v>27.69</v>
      </c>
      <c r="K112" s="12">
        <f t="shared" si="6"/>
        <v>-0.3358613218</v>
      </c>
      <c r="M112" s="6">
        <v>18.0</v>
      </c>
      <c r="N112" s="6">
        <v>27.69</v>
      </c>
      <c r="O112" s="6">
        <v>27.69</v>
      </c>
      <c r="P112" s="6">
        <v>28.88</v>
      </c>
      <c r="Q112" s="6">
        <v>-20.77</v>
      </c>
      <c r="R112" s="6">
        <v>12.65</v>
      </c>
    </row>
    <row r="113">
      <c r="C113" s="7">
        <v>19.0</v>
      </c>
      <c r="D113" s="11">
        <v>-8.05</v>
      </c>
      <c r="E113" s="11">
        <v>8.05</v>
      </c>
      <c r="F113" s="7">
        <v>-9.59</v>
      </c>
      <c r="G113" s="7">
        <v>-9.59</v>
      </c>
      <c r="H113" s="12">
        <f t="shared" si="5"/>
        <v>0.1605839416</v>
      </c>
      <c r="I113" s="6">
        <v>-9.69</v>
      </c>
      <c r="J113" s="6">
        <v>-9.69</v>
      </c>
      <c r="K113" s="12">
        <f t="shared" si="6"/>
        <v>0.169246646</v>
      </c>
      <c r="M113" s="6">
        <v>19.0</v>
      </c>
      <c r="N113" s="6">
        <v>-9.69</v>
      </c>
      <c r="O113" s="6">
        <v>-9.69</v>
      </c>
      <c r="P113" s="6">
        <v>-16.69</v>
      </c>
      <c r="Q113" s="6">
        <v>-14.53</v>
      </c>
      <c r="R113" s="6">
        <v>-12.38</v>
      </c>
    </row>
    <row r="114">
      <c r="C114" s="7">
        <v>20.0</v>
      </c>
      <c r="D114" s="11">
        <v>8.05</v>
      </c>
      <c r="E114" s="11">
        <v>-8.05</v>
      </c>
      <c r="F114" s="7">
        <v>9.59</v>
      </c>
      <c r="G114" s="7">
        <v>9.59</v>
      </c>
      <c r="H114" s="12">
        <f t="shared" si="5"/>
        <v>0.1605839416</v>
      </c>
      <c r="I114" s="6">
        <v>9.69</v>
      </c>
      <c r="J114" s="6">
        <v>9.69</v>
      </c>
      <c r="K114" s="12">
        <f t="shared" si="6"/>
        <v>0.169246646</v>
      </c>
      <c r="M114" s="6">
        <v>20.0</v>
      </c>
      <c r="N114" s="6">
        <v>9.69</v>
      </c>
      <c r="O114" s="6">
        <v>9.69</v>
      </c>
      <c r="P114" s="6">
        <v>16.69</v>
      </c>
      <c r="Q114" s="6">
        <v>-14.53</v>
      </c>
      <c r="R114" s="6">
        <v>12.38</v>
      </c>
    </row>
    <row r="115">
      <c r="C115" s="7">
        <v>21.0</v>
      </c>
      <c r="D115" s="11">
        <v>55.62</v>
      </c>
      <c r="E115" s="11">
        <v>-63.78</v>
      </c>
      <c r="F115" s="7">
        <v>55.96</v>
      </c>
      <c r="G115" s="7">
        <v>-63.44</v>
      </c>
      <c r="H115" s="12">
        <f t="shared" si="5"/>
        <v>0.0003581868512</v>
      </c>
      <c r="I115" s="6">
        <v>55.96</v>
      </c>
      <c r="J115" s="6">
        <v>-63.44</v>
      </c>
      <c r="K115" s="12">
        <f t="shared" si="6"/>
        <v>0.0003581868512</v>
      </c>
      <c r="M115" s="6">
        <v>21.0</v>
      </c>
      <c r="N115" s="6">
        <v>55.96</v>
      </c>
      <c r="O115" s="6">
        <v>-63.44</v>
      </c>
      <c r="P115" s="6">
        <v>35.68</v>
      </c>
      <c r="Q115" s="6">
        <v>11.47</v>
      </c>
      <c r="R115" s="6">
        <v>-54.35</v>
      </c>
    </row>
    <row r="116">
      <c r="C116" s="7">
        <v>22.0</v>
      </c>
      <c r="D116" s="11">
        <v>73.38</v>
      </c>
      <c r="E116" s="11">
        <v>-78.52</v>
      </c>
      <c r="F116" s="7">
        <v>73.9</v>
      </c>
      <c r="G116" s="7">
        <v>-77.68</v>
      </c>
      <c r="H116" s="12">
        <f t="shared" si="5"/>
        <v>-0.001888529187</v>
      </c>
      <c r="I116" s="6">
        <v>73.9</v>
      </c>
      <c r="J116" s="6">
        <v>-77.68</v>
      </c>
      <c r="K116" s="12">
        <f t="shared" si="6"/>
        <v>-0.001888529187</v>
      </c>
      <c r="M116" s="6">
        <v>22.0</v>
      </c>
      <c r="N116" s="6">
        <v>73.9</v>
      </c>
      <c r="O116" s="6">
        <v>-77.68</v>
      </c>
      <c r="P116" s="6">
        <v>55.63</v>
      </c>
      <c r="Q116" s="6">
        <v>11.1</v>
      </c>
      <c r="R116" s="6">
        <v>-65.89</v>
      </c>
    </row>
    <row r="117">
      <c r="C117" s="7">
        <v>23.0</v>
      </c>
      <c r="D117" s="11">
        <v>73.38</v>
      </c>
      <c r="E117" s="11">
        <v>-78.52</v>
      </c>
      <c r="F117" s="7">
        <v>73.59</v>
      </c>
      <c r="G117" s="7">
        <v>-77.99</v>
      </c>
      <c r="H117" s="12">
        <f t="shared" si="5"/>
        <v>-0.001971047225</v>
      </c>
      <c r="I117" s="6">
        <v>73.59</v>
      </c>
      <c r="J117" s="6">
        <v>-77.99</v>
      </c>
      <c r="K117" s="12">
        <f t="shared" si="6"/>
        <v>-0.001971047225</v>
      </c>
      <c r="M117" s="6">
        <v>23.0</v>
      </c>
      <c r="N117" s="6">
        <v>73.59</v>
      </c>
      <c r="O117" s="6">
        <v>-77.99</v>
      </c>
      <c r="P117" s="6">
        <v>54.85</v>
      </c>
      <c r="Q117" s="6">
        <v>11.1</v>
      </c>
      <c r="R117" s="6">
        <v>-66.67</v>
      </c>
    </row>
    <row r="118">
      <c r="C118" s="7">
        <v>24.0</v>
      </c>
      <c r="D118" s="11">
        <v>59.58</v>
      </c>
      <c r="E118" s="11">
        <v>-59.82</v>
      </c>
      <c r="F118" s="7">
        <v>59.84</v>
      </c>
      <c r="G118" s="7">
        <v>-59.56</v>
      </c>
      <c r="H118" s="12">
        <f t="shared" si="5"/>
        <v>-0.00001021304181</v>
      </c>
      <c r="I118" s="6">
        <v>59.84</v>
      </c>
      <c r="J118" s="6">
        <v>-59.56</v>
      </c>
      <c r="K118" s="12">
        <f t="shared" si="6"/>
        <v>-0.00001021304181</v>
      </c>
      <c r="M118" s="6">
        <v>24.0</v>
      </c>
      <c r="N118" s="6">
        <v>59.84</v>
      </c>
      <c r="O118" s="6">
        <v>-59.56</v>
      </c>
      <c r="P118" s="6">
        <v>51.17</v>
      </c>
      <c r="Q118" s="6">
        <v>5.65</v>
      </c>
      <c r="R118" s="6">
        <v>-50.49</v>
      </c>
    </row>
    <row r="119">
      <c r="C119" s="7">
        <v>25.0</v>
      </c>
      <c r="D119" s="11">
        <v>76.04</v>
      </c>
      <c r="E119" s="11">
        <v>-75.86</v>
      </c>
      <c r="F119" s="7">
        <v>76.14</v>
      </c>
      <c r="G119" s="7">
        <v>-75.44</v>
      </c>
      <c r="H119" s="12">
        <f t="shared" si="5"/>
        <v>-0.002126984087</v>
      </c>
      <c r="I119" s="6">
        <v>76.14</v>
      </c>
      <c r="J119" s="6">
        <v>-75.44</v>
      </c>
      <c r="K119" s="12">
        <f t="shared" si="6"/>
        <v>-0.002126984087</v>
      </c>
      <c r="M119" s="6">
        <v>25.0</v>
      </c>
      <c r="N119" s="6">
        <v>76.14</v>
      </c>
      <c r="O119" s="6">
        <v>-75.44</v>
      </c>
      <c r="P119" s="6">
        <v>64.02</v>
      </c>
      <c r="Q119" s="6">
        <v>8.32</v>
      </c>
      <c r="R119" s="6">
        <v>-63.05</v>
      </c>
    </row>
    <row r="120">
      <c r="C120" s="7">
        <v>26.0</v>
      </c>
      <c r="D120" s="11">
        <v>76.04</v>
      </c>
      <c r="E120" s="11">
        <v>-75.86</v>
      </c>
      <c r="F120" s="7">
        <v>75.92</v>
      </c>
      <c r="G120" s="7">
        <v>-75.66</v>
      </c>
      <c r="H120" s="12">
        <f t="shared" si="5"/>
        <v>-0.002112007937</v>
      </c>
      <c r="I120" s="6">
        <v>75.92</v>
      </c>
      <c r="J120" s="6">
        <v>-75.66</v>
      </c>
      <c r="K120" s="12">
        <f t="shared" si="6"/>
        <v>-0.002112007937</v>
      </c>
      <c r="M120" s="6">
        <v>26.0</v>
      </c>
      <c r="N120" s="6">
        <v>75.92</v>
      </c>
      <c r="O120" s="6">
        <v>-75.66</v>
      </c>
      <c r="P120" s="6">
        <v>63.6</v>
      </c>
      <c r="Q120" s="6">
        <v>8.19</v>
      </c>
      <c r="R120" s="6">
        <v>-63.74</v>
      </c>
    </row>
    <row r="121">
      <c r="C121" s="7">
        <v>27.0</v>
      </c>
      <c r="D121" s="11">
        <v>97.33</v>
      </c>
      <c r="E121" s="11">
        <v>-97.33</v>
      </c>
      <c r="F121" s="7">
        <v>97.33</v>
      </c>
      <c r="G121" s="7">
        <v>-97.33</v>
      </c>
      <c r="H121" s="12">
        <f t="shared" si="5"/>
        <v>0</v>
      </c>
      <c r="I121" s="6">
        <v>97.33</v>
      </c>
      <c r="J121" s="6">
        <v>-97.33</v>
      </c>
      <c r="K121" s="12">
        <f t="shared" si="6"/>
        <v>0</v>
      </c>
      <c r="M121" s="6">
        <v>27.0</v>
      </c>
      <c r="N121" s="6">
        <v>97.33</v>
      </c>
      <c r="O121" s="6">
        <v>-97.33</v>
      </c>
      <c r="P121" s="6">
        <v>68.72</v>
      </c>
      <c r="Q121" s="6">
        <v>37.13</v>
      </c>
      <c r="R121" s="6">
        <v>-68.72</v>
      </c>
    </row>
    <row r="122">
      <c r="C122" s="7">
        <v>28.0</v>
      </c>
      <c r="D122" s="11">
        <v>97.33</v>
      </c>
      <c r="E122" s="11">
        <v>-97.33</v>
      </c>
      <c r="F122" s="7">
        <v>97.33</v>
      </c>
      <c r="G122" s="7">
        <v>-97.33</v>
      </c>
      <c r="H122" s="12">
        <f t="shared" si="5"/>
        <v>0</v>
      </c>
      <c r="I122" s="6">
        <v>97.33</v>
      </c>
      <c r="J122" s="6">
        <v>-97.33</v>
      </c>
      <c r="K122" s="12">
        <f t="shared" si="6"/>
        <v>0</v>
      </c>
      <c r="M122" s="6">
        <v>28.0</v>
      </c>
      <c r="N122" s="6">
        <v>97.33</v>
      </c>
      <c r="O122" s="6">
        <v>-97.33</v>
      </c>
      <c r="P122" s="6">
        <v>69.97</v>
      </c>
      <c r="Q122" s="6">
        <v>35.88</v>
      </c>
      <c r="R122" s="6">
        <v>-69.97</v>
      </c>
    </row>
    <row r="123">
      <c r="C123" s="7">
        <v>29.0</v>
      </c>
      <c r="D123" s="11">
        <v>97.33</v>
      </c>
      <c r="E123" s="11">
        <v>-97.33</v>
      </c>
      <c r="F123" s="7">
        <v>97.33</v>
      </c>
      <c r="G123" s="7">
        <v>-97.33</v>
      </c>
      <c r="H123" s="12">
        <f t="shared" si="5"/>
        <v>0</v>
      </c>
      <c r="I123" s="6">
        <v>97.33</v>
      </c>
      <c r="J123" s="6">
        <v>-97.33</v>
      </c>
      <c r="K123" s="12">
        <f t="shared" si="6"/>
        <v>0</v>
      </c>
      <c r="M123" s="6">
        <v>29.0</v>
      </c>
      <c r="N123" s="6">
        <v>97.33</v>
      </c>
      <c r="O123" s="6">
        <v>-97.33</v>
      </c>
      <c r="P123" s="6">
        <v>69.91</v>
      </c>
      <c r="Q123" s="6">
        <v>35.94</v>
      </c>
      <c r="R123" s="6">
        <v>-69.91</v>
      </c>
    </row>
    <row r="124">
      <c r="C124" s="7">
        <v>30.0</v>
      </c>
      <c r="D124" s="11">
        <v>59.58</v>
      </c>
      <c r="E124" s="11">
        <v>-59.82</v>
      </c>
      <c r="F124" s="7">
        <v>59.56</v>
      </c>
      <c r="G124" s="7">
        <v>-59.84</v>
      </c>
      <c r="H124" s="12">
        <f t="shared" si="5"/>
        <v>-0.0000007856186006</v>
      </c>
      <c r="I124" s="6">
        <v>59.56</v>
      </c>
      <c r="J124" s="6">
        <v>-59.84</v>
      </c>
      <c r="K124" s="12">
        <f t="shared" si="6"/>
        <v>-0.0000007856186006</v>
      </c>
      <c r="M124" s="6">
        <v>30.0</v>
      </c>
      <c r="N124" s="6">
        <v>59.56</v>
      </c>
      <c r="O124" s="6">
        <v>-59.84</v>
      </c>
      <c r="P124" s="6">
        <v>50.49</v>
      </c>
      <c r="Q124" s="6">
        <v>5.65</v>
      </c>
      <c r="R124" s="6">
        <v>-51.17</v>
      </c>
    </row>
    <row r="125">
      <c r="C125" s="7">
        <v>31.0</v>
      </c>
      <c r="D125" s="11">
        <v>76.04</v>
      </c>
      <c r="E125" s="11">
        <v>-75.86</v>
      </c>
      <c r="F125" s="7">
        <v>75.76</v>
      </c>
      <c r="G125" s="7">
        <v>-75.82</v>
      </c>
      <c r="H125" s="12">
        <f t="shared" si="5"/>
        <v>-0.002111723509</v>
      </c>
      <c r="I125" s="6">
        <v>75.76</v>
      </c>
      <c r="J125" s="6">
        <v>-75.82</v>
      </c>
      <c r="K125" s="12">
        <f t="shared" si="6"/>
        <v>-0.002111723509</v>
      </c>
      <c r="M125" s="6">
        <v>31.0</v>
      </c>
      <c r="N125" s="6">
        <v>75.76</v>
      </c>
      <c r="O125" s="6">
        <v>-75.82</v>
      </c>
      <c r="P125" s="6">
        <v>63.05</v>
      </c>
      <c r="Q125" s="6">
        <v>8.32</v>
      </c>
      <c r="R125" s="6">
        <v>-64.02</v>
      </c>
    </row>
    <row r="126">
      <c r="C126" s="7">
        <v>32.0</v>
      </c>
      <c r="D126" s="11">
        <v>76.04</v>
      </c>
      <c r="E126" s="11">
        <v>-75.86</v>
      </c>
      <c r="F126" s="7">
        <v>75.98</v>
      </c>
      <c r="G126" s="7">
        <v>-75.6</v>
      </c>
      <c r="H126" s="12">
        <f t="shared" si="5"/>
        <v>-0.002114417467</v>
      </c>
      <c r="I126" s="6">
        <v>75.98</v>
      </c>
      <c r="J126" s="6">
        <v>-75.6</v>
      </c>
      <c r="K126" s="12">
        <f t="shared" si="6"/>
        <v>-0.002114417467</v>
      </c>
      <c r="M126" s="6">
        <v>32.0</v>
      </c>
      <c r="N126" s="6">
        <v>75.98</v>
      </c>
      <c r="O126" s="6">
        <v>-75.6</v>
      </c>
      <c r="P126" s="6">
        <v>63.74</v>
      </c>
      <c r="Q126" s="6">
        <v>8.19</v>
      </c>
      <c r="R126" s="6">
        <v>-63.6</v>
      </c>
    </row>
    <row r="127">
      <c r="C127" s="7">
        <v>33.0</v>
      </c>
      <c r="D127" s="11">
        <v>63.78</v>
      </c>
      <c r="E127" s="11">
        <v>-55.62</v>
      </c>
      <c r="F127" s="7">
        <v>63.44</v>
      </c>
      <c r="G127" s="7">
        <v>-55.96</v>
      </c>
      <c r="H127" s="12">
        <f t="shared" si="5"/>
        <v>0.0003581868512</v>
      </c>
      <c r="I127" s="6">
        <v>63.44</v>
      </c>
      <c r="J127" s="6">
        <v>-55.96</v>
      </c>
      <c r="K127" s="12">
        <f t="shared" si="6"/>
        <v>0.0003581868512</v>
      </c>
      <c r="M127" s="6">
        <v>33.0</v>
      </c>
      <c r="N127" s="6">
        <v>63.44</v>
      </c>
      <c r="O127" s="6">
        <v>-55.96</v>
      </c>
      <c r="P127" s="6">
        <v>54.35</v>
      </c>
      <c r="Q127" s="6">
        <v>11.47</v>
      </c>
      <c r="R127" s="6">
        <v>-35.68</v>
      </c>
    </row>
    <row r="128">
      <c r="C128" s="7">
        <v>34.0</v>
      </c>
      <c r="D128" s="11">
        <v>78.52</v>
      </c>
      <c r="E128" s="11">
        <v>-73.38</v>
      </c>
      <c r="F128" s="7">
        <v>78.0</v>
      </c>
      <c r="G128" s="7">
        <v>-73.58</v>
      </c>
      <c r="H128" s="12">
        <f t="shared" si="5"/>
        <v>-0.00197426837</v>
      </c>
      <c r="I128" s="6">
        <v>78.0</v>
      </c>
      <c r="J128" s="6">
        <v>-73.58</v>
      </c>
      <c r="K128" s="12">
        <f t="shared" si="6"/>
        <v>-0.00197426837</v>
      </c>
      <c r="M128" s="6">
        <v>34.0</v>
      </c>
      <c r="N128" s="6">
        <v>78.0</v>
      </c>
      <c r="O128" s="6">
        <v>-73.58</v>
      </c>
      <c r="P128" s="6">
        <v>65.89</v>
      </c>
      <c r="Q128" s="6">
        <v>11.1</v>
      </c>
      <c r="R128" s="6">
        <v>-55.63</v>
      </c>
    </row>
    <row r="129">
      <c r="C129" s="7">
        <v>35.0</v>
      </c>
      <c r="D129" s="11">
        <v>78.52</v>
      </c>
      <c r="E129" s="11">
        <v>-73.38</v>
      </c>
      <c r="F129" s="7">
        <v>78.31</v>
      </c>
      <c r="G129" s="7">
        <v>-73.27</v>
      </c>
      <c r="H129" s="12">
        <f t="shared" si="5"/>
        <v>-0.002091473214</v>
      </c>
      <c r="I129" s="6">
        <v>78.31</v>
      </c>
      <c r="J129" s="6">
        <v>-73.27</v>
      </c>
      <c r="K129" s="12">
        <f t="shared" si="6"/>
        <v>-0.002091473214</v>
      </c>
      <c r="M129" s="6">
        <v>35.0</v>
      </c>
      <c r="N129" s="6">
        <v>78.31</v>
      </c>
      <c r="O129" s="6">
        <v>-73.27</v>
      </c>
      <c r="P129" s="6">
        <v>66.67</v>
      </c>
      <c r="Q129" s="6">
        <v>11.1</v>
      </c>
      <c r="R129" s="6">
        <v>-54.85</v>
      </c>
    </row>
    <row r="130">
      <c r="C130" s="7">
        <v>36.0</v>
      </c>
      <c r="D130" s="11">
        <v>29.67</v>
      </c>
      <c r="E130" s="11">
        <v>-29.67</v>
      </c>
      <c r="F130" s="7">
        <v>29.67</v>
      </c>
      <c r="G130" s="7">
        <v>-29.67</v>
      </c>
      <c r="H130" s="12">
        <f t="shared" si="5"/>
        <v>0</v>
      </c>
      <c r="I130" s="6">
        <v>29.67</v>
      </c>
      <c r="J130" s="6">
        <v>-29.67</v>
      </c>
      <c r="K130" s="12">
        <f t="shared" si="6"/>
        <v>0</v>
      </c>
      <c r="M130" s="6">
        <v>36.0</v>
      </c>
      <c r="N130" s="6">
        <v>29.67</v>
      </c>
      <c r="O130" s="6">
        <v>-29.67</v>
      </c>
      <c r="P130" s="6">
        <v>16.69</v>
      </c>
      <c r="Q130" s="6">
        <v>15.57</v>
      </c>
      <c r="R130" s="6">
        <v>-16.69</v>
      </c>
    </row>
    <row r="131">
      <c r="K131" s="14">
        <f>AVERAGE(K95:K130)</f>
        <v>-0.3743052074</v>
      </c>
    </row>
    <row r="133">
      <c r="E133" s="1" t="s">
        <v>14</v>
      </c>
    </row>
    <row r="135">
      <c r="C135" s="2"/>
      <c r="D135" s="3" t="s">
        <v>15</v>
      </c>
      <c r="E135" s="4"/>
      <c r="F135" s="5" t="s">
        <v>2</v>
      </c>
      <c r="G135" s="4"/>
      <c r="H135" s="2"/>
    </row>
    <row r="136">
      <c r="C136" s="7" t="s">
        <v>3</v>
      </c>
      <c r="D136" s="8" t="s">
        <v>4</v>
      </c>
      <c r="E136" s="8" t="s">
        <v>5</v>
      </c>
      <c r="F136" s="8" t="s">
        <v>4</v>
      </c>
      <c r="G136" s="10" t="s">
        <v>5</v>
      </c>
      <c r="H136" s="11" t="s">
        <v>6</v>
      </c>
    </row>
    <row r="137">
      <c r="C137" s="7">
        <v>1.0</v>
      </c>
      <c r="D137" s="11">
        <v>40.98</v>
      </c>
      <c r="E137" s="11">
        <v>40.98</v>
      </c>
      <c r="F137" s="7">
        <v>-41.18</v>
      </c>
      <c r="G137" s="7">
        <v>-41.18</v>
      </c>
      <c r="H137" s="12">
        <f t="shared" ref="H137:H154" si="7">if(1 - (ABS(D137)/ABS(F137)+abs(E137)/abs(G137))*0.5 &lt;&gt; 1, 1 - (ABS(D137)/ABS(F137)+abs(E137)/abs(G137))*0.5,0)</f>
        <v>0.004856726566</v>
      </c>
    </row>
    <row r="138">
      <c r="C138" s="7">
        <v>2.0</v>
      </c>
      <c r="D138" s="11">
        <v>-20.92</v>
      </c>
      <c r="E138" s="11">
        <v>20.92</v>
      </c>
      <c r="F138" s="7">
        <v>-21.92</v>
      </c>
      <c r="G138" s="7">
        <v>-21.92</v>
      </c>
      <c r="H138" s="12">
        <f t="shared" si="7"/>
        <v>0.04562043796</v>
      </c>
    </row>
    <row r="139">
      <c r="C139" s="7">
        <v>3.0</v>
      </c>
      <c r="D139" s="11">
        <v>-15.3</v>
      </c>
      <c r="E139" s="11">
        <v>15.3</v>
      </c>
      <c r="F139" s="7">
        <v>-18.93</v>
      </c>
      <c r="G139" s="7">
        <v>-18.93</v>
      </c>
      <c r="H139" s="12">
        <f t="shared" si="7"/>
        <v>0.1917591125</v>
      </c>
    </row>
    <row r="140">
      <c r="C140" s="7">
        <v>4.0</v>
      </c>
      <c r="D140" s="11">
        <v>47.87</v>
      </c>
      <c r="E140" s="11">
        <v>-51.18</v>
      </c>
      <c r="F140" s="7">
        <v>47.74</v>
      </c>
      <c r="G140" s="7">
        <v>-51.3</v>
      </c>
      <c r="H140" s="12">
        <f t="shared" si="7"/>
        <v>-0.0001919510408</v>
      </c>
    </row>
    <row r="141">
      <c r="C141" s="7">
        <v>5.0</v>
      </c>
      <c r="D141" s="11">
        <v>-2.07</v>
      </c>
      <c r="E141" s="11">
        <v>2.07</v>
      </c>
      <c r="F141" s="7">
        <v>-1.34</v>
      </c>
      <c r="G141" s="7">
        <v>-1.34</v>
      </c>
      <c r="H141" s="12">
        <f t="shared" si="7"/>
        <v>-0.5447761194</v>
      </c>
    </row>
    <row r="142">
      <c r="C142" s="7">
        <v>6.0</v>
      </c>
      <c r="D142" s="11">
        <v>0.24</v>
      </c>
      <c r="E142" s="11">
        <v>-0.24</v>
      </c>
      <c r="F142" s="7">
        <v>0.66</v>
      </c>
      <c r="G142" s="7">
        <v>0.66</v>
      </c>
      <c r="H142" s="12">
        <f t="shared" si="7"/>
        <v>0.6363636364</v>
      </c>
    </row>
    <row r="143">
      <c r="C143" s="7">
        <v>7.0</v>
      </c>
      <c r="D143" s="11">
        <v>0.0</v>
      </c>
      <c r="E143" s="19">
        <v>0.0</v>
      </c>
      <c r="F143" s="7">
        <v>0.0</v>
      </c>
      <c r="G143" s="7">
        <v>0.0</v>
      </c>
      <c r="H143" s="12" t="str">
        <f t="shared" si="7"/>
        <v>#DIV/0!</v>
      </c>
    </row>
    <row r="144">
      <c r="C144" s="7">
        <v>8.0</v>
      </c>
      <c r="D144" s="6">
        <v>25.9</v>
      </c>
      <c r="E144" s="11">
        <v>-25.9</v>
      </c>
      <c r="F144" s="7">
        <v>23.15</v>
      </c>
      <c r="G144" s="7">
        <v>23.15</v>
      </c>
      <c r="H144" s="12">
        <f t="shared" si="7"/>
        <v>-0.1187904968</v>
      </c>
    </row>
    <row r="145">
      <c r="C145" s="7">
        <v>9.0</v>
      </c>
      <c r="D145" s="11">
        <v>22.87</v>
      </c>
      <c r="E145" s="17">
        <v>-22.87</v>
      </c>
      <c r="F145" s="7">
        <v>21.8</v>
      </c>
      <c r="G145" s="7">
        <v>21.8</v>
      </c>
      <c r="H145" s="12">
        <f t="shared" si="7"/>
        <v>-0.04908256881</v>
      </c>
    </row>
    <row r="146">
      <c r="C146" s="7">
        <v>10.0</v>
      </c>
      <c r="D146" s="11">
        <v>40.99</v>
      </c>
      <c r="E146" s="11">
        <v>41.56</v>
      </c>
      <c r="F146" s="7">
        <v>42.17</v>
      </c>
      <c r="G146" s="7">
        <v>42.17</v>
      </c>
      <c r="H146" s="12">
        <f t="shared" si="7"/>
        <v>0.02122361869</v>
      </c>
    </row>
    <row r="147">
      <c r="C147" s="7">
        <v>11.0</v>
      </c>
      <c r="D147" s="11">
        <v>101.81</v>
      </c>
      <c r="E147" s="11">
        <v>-111.62</v>
      </c>
      <c r="F147" s="7">
        <v>103.2</v>
      </c>
      <c r="G147" s="7">
        <v>-110.2</v>
      </c>
      <c r="H147" s="12">
        <f t="shared" si="7"/>
        <v>0.0002916649081</v>
      </c>
    </row>
    <row r="148">
      <c r="C148" s="7">
        <v>12.0</v>
      </c>
      <c r="D148" s="11">
        <v>100.19</v>
      </c>
      <c r="E148" s="11">
        <v>-113.24</v>
      </c>
      <c r="F148" s="7">
        <v>103.06</v>
      </c>
      <c r="G148" s="7">
        <v>-110.34</v>
      </c>
      <c r="H148" s="12">
        <f t="shared" si="7"/>
        <v>0.0007827278815</v>
      </c>
    </row>
    <row r="149">
      <c r="C149" s="7">
        <v>13.0</v>
      </c>
      <c r="D149" s="11">
        <v>50.02</v>
      </c>
      <c r="E149" s="11">
        <v>-49.03</v>
      </c>
      <c r="F149" s="7">
        <v>50.53</v>
      </c>
      <c r="G149" s="7">
        <v>-48.51</v>
      </c>
      <c r="H149" s="12">
        <f t="shared" si="7"/>
        <v>-0.0003132126199</v>
      </c>
    </row>
    <row r="150">
      <c r="C150" s="7">
        <v>14.0</v>
      </c>
      <c r="D150" s="11">
        <v>109.79</v>
      </c>
      <c r="E150" s="11">
        <v>-103.67</v>
      </c>
      <c r="F150" s="7">
        <v>110.46</v>
      </c>
      <c r="G150" s="7">
        <v>-102.94</v>
      </c>
      <c r="H150" s="12">
        <f t="shared" si="7"/>
        <v>-0.0005129827644</v>
      </c>
    </row>
    <row r="151">
      <c r="C151" s="7">
        <v>15.0</v>
      </c>
      <c r="D151" s="11">
        <v>111.46</v>
      </c>
      <c r="E151" s="11">
        <v>-101.97</v>
      </c>
      <c r="F151" s="7">
        <v>110.18</v>
      </c>
      <c r="G151" s="7">
        <v>-103.22</v>
      </c>
      <c r="H151" s="12">
        <f t="shared" si="7"/>
        <v>0.0002463513845</v>
      </c>
    </row>
    <row r="152">
      <c r="C152" s="7">
        <v>16.0</v>
      </c>
      <c r="D152" s="11">
        <v>-11.41</v>
      </c>
      <c r="E152" s="11">
        <v>11.41</v>
      </c>
      <c r="F152" s="7">
        <v>-28.51</v>
      </c>
      <c r="G152" s="7">
        <v>-28.51</v>
      </c>
      <c r="H152" s="12">
        <f t="shared" si="7"/>
        <v>0.5997895475</v>
      </c>
    </row>
    <row r="153">
      <c r="C153" s="7">
        <v>17.0</v>
      </c>
      <c r="D153" s="11">
        <v>-7.5</v>
      </c>
      <c r="E153" s="11">
        <v>7.5</v>
      </c>
      <c r="F153" s="7">
        <v>-17.88</v>
      </c>
      <c r="G153" s="7">
        <v>-17.88</v>
      </c>
      <c r="H153" s="12">
        <f t="shared" si="7"/>
        <v>0.5805369128</v>
      </c>
    </row>
    <row r="154">
      <c r="C154" s="7">
        <v>18.0</v>
      </c>
      <c r="D154" s="11">
        <v>29.43</v>
      </c>
      <c r="E154" s="11">
        <v>-30.42</v>
      </c>
      <c r="F154" s="7">
        <v>25.58</v>
      </c>
      <c r="G154" s="7">
        <v>-34.31</v>
      </c>
      <c r="H154" s="12">
        <f t="shared" si="7"/>
        <v>-0.01856509282</v>
      </c>
    </row>
    <row r="156">
      <c r="E156" s="1" t="s">
        <v>16</v>
      </c>
    </row>
    <row r="158">
      <c r="C158" s="2"/>
      <c r="D158" s="3" t="s">
        <v>17</v>
      </c>
      <c r="E158" s="4"/>
      <c r="F158" s="5" t="s">
        <v>2</v>
      </c>
      <c r="G158" s="4"/>
      <c r="H158" s="2"/>
    </row>
    <row r="159">
      <c r="C159" s="7" t="s">
        <v>3</v>
      </c>
      <c r="D159" s="8" t="s">
        <v>4</v>
      </c>
      <c r="E159" s="8" t="s">
        <v>5</v>
      </c>
      <c r="F159" s="8" t="s">
        <v>4</v>
      </c>
      <c r="G159" s="10" t="s">
        <v>5</v>
      </c>
      <c r="H159" s="11" t="s">
        <v>6</v>
      </c>
    </row>
    <row r="160">
      <c r="C160" s="7">
        <v>1.0</v>
      </c>
      <c r="D160" s="11">
        <v>20.45</v>
      </c>
      <c r="E160" s="11">
        <v>20.49</v>
      </c>
      <c r="F160" s="7">
        <v>-20.61</v>
      </c>
      <c r="G160" s="7">
        <v>-20.61</v>
      </c>
      <c r="H160" s="12">
        <f t="shared" ref="H160:H168" si="8">if(1 - (ABS(D160)/ABS(F160)+abs(E160)/abs(G160))*0.5 &lt;&gt; 1, 1 - (ABS(D160)/ABS(F160)+abs(E160)/abs(G160))*0.5,0)</f>
        <v>0.00679281902</v>
      </c>
    </row>
    <row r="161">
      <c r="C161" s="7">
        <v>2.0</v>
      </c>
      <c r="D161" s="11">
        <v>-10.9</v>
      </c>
      <c r="E161" s="11">
        <v>10.9</v>
      </c>
      <c r="F161" s="7">
        <v>-8.72</v>
      </c>
      <c r="G161" s="7">
        <v>-8.72</v>
      </c>
      <c r="H161" s="12">
        <f t="shared" si="8"/>
        <v>-0.25</v>
      </c>
    </row>
    <row r="162">
      <c r="C162" s="7">
        <v>3.0</v>
      </c>
      <c r="D162" s="11">
        <v>-7.06</v>
      </c>
      <c r="E162" s="11">
        <v>7.06</v>
      </c>
      <c r="F162" s="7">
        <v>-14.2</v>
      </c>
      <c r="G162" s="7">
        <v>-14.2</v>
      </c>
      <c r="H162" s="12">
        <f t="shared" si="8"/>
        <v>0.5028169014</v>
      </c>
    </row>
    <row r="163">
      <c r="C163" s="7">
        <v>4.0</v>
      </c>
      <c r="D163" s="11">
        <v>0.31</v>
      </c>
      <c r="E163" s="11">
        <v>0.31</v>
      </c>
      <c r="F163" s="7">
        <v>0.03</v>
      </c>
      <c r="G163" s="7">
        <v>0.03</v>
      </c>
      <c r="H163" s="12">
        <f t="shared" si="8"/>
        <v>-9.333333333</v>
      </c>
    </row>
    <row r="164">
      <c r="C164" s="7">
        <v>5.0</v>
      </c>
      <c r="D164" s="11">
        <v>0.35</v>
      </c>
      <c r="E164" s="11">
        <v>0.35</v>
      </c>
      <c r="F164" s="7">
        <v>0.27</v>
      </c>
      <c r="G164" s="7">
        <v>0.27</v>
      </c>
      <c r="H164" s="12">
        <f t="shared" si="8"/>
        <v>-0.2962962963</v>
      </c>
    </row>
    <row r="165">
      <c r="C165" s="7">
        <v>6.0</v>
      </c>
      <c r="D165" s="11">
        <v>0.55</v>
      </c>
      <c r="E165" s="11">
        <v>0.55</v>
      </c>
      <c r="F165" s="7">
        <v>-0.64</v>
      </c>
      <c r="G165" s="7">
        <v>-0.64</v>
      </c>
      <c r="H165" s="12">
        <f t="shared" si="8"/>
        <v>0.140625</v>
      </c>
    </row>
    <row r="166">
      <c r="C166" s="7">
        <v>7.0</v>
      </c>
      <c r="D166" s="11">
        <v>-0.57</v>
      </c>
      <c r="E166" s="11">
        <v>0.57</v>
      </c>
      <c r="F166" s="7">
        <v>1.16</v>
      </c>
      <c r="G166" s="7">
        <v>1.16</v>
      </c>
      <c r="H166" s="12">
        <f t="shared" si="8"/>
        <v>0.5086206897</v>
      </c>
    </row>
    <row r="167">
      <c r="C167" s="7">
        <v>8.0</v>
      </c>
      <c r="D167" s="11">
        <v>-1.32</v>
      </c>
      <c r="E167" s="11">
        <v>1.32</v>
      </c>
      <c r="F167" s="7">
        <v>2.27</v>
      </c>
      <c r="G167" s="7">
        <v>2.27</v>
      </c>
      <c r="H167" s="12">
        <f t="shared" si="8"/>
        <v>0.4185022026</v>
      </c>
    </row>
    <row r="168">
      <c r="C168" s="7">
        <v>9.0</v>
      </c>
      <c r="D168" s="11">
        <v>3.5</v>
      </c>
      <c r="E168" s="11">
        <v>3.5</v>
      </c>
      <c r="F168" s="7">
        <v>3.4</v>
      </c>
      <c r="G168" s="7">
        <v>3.4</v>
      </c>
      <c r="H168" s="12">
        <f t="shared" si="8"/>
        <v>-0.02941176471</v>
      </c>
    </row>
    <row r="169">
      <c r="C169" s="7">
        <v>10.0</v>
      </c>
      <c r="D169" s="11">
        <v>0.57</v>
      </c>
      <c r="E169" s="11">
        <v>-0.57</v>
      </c>
      <c r="F169" s="7">
        <v>-1.16</v>
      </c>
      <c r="G169" s="7">
        <v>-1.16</v>
      </c>
      <c r="H169" s="12">
        <f t="shared" ref="H169:H176" si="9">if(1 - (ABS(E169)/ABS(F169)+abs(D169)/abs(G169))*0.5 &lt;&gt; 1, 1 - (ABS(E169)/ABS(F169)+abs(D169)/abs(G169))*0.5,0)</f>
        <v>0.5086206897</v>
      </c>
    </row>
    <row r="170">
      <c r="C170" s="7">
        <v>11.0</v>
      </c>
      <c r="D170" s="11">
        <v>1.32</v>
      </c>
      <c r="E170" s="11">
        <v>-1.32</v>
      </c>
      <c r="F170" s="7">
        <v>-2.27</v>
      </c>
      <c r="G170" s="7">
        <v>-2.27</v>
      </c>
      <c r="H170" s="12">
        <f t="shared" si="9"/>
        <v>0.4185022026</v>
      </c>
    </row>
    <row r="171">
      <c r="C171" s="7">
        <v>12.0</v>
      </c>
      <c r="D171" s="11">
        <v>3.5</v>
      </c>
      <c r="E171" s="11">
        <v>3.5</v>
      </c>
      <c r="F171" s="7">
        <v>-3.4</v>
      </c>
      <c r="G171" s="7">
        <v>-3.4</v>
      </c>
      <c r="H171" s="12">
        <f t="shared" si="9"/>
        <v>-0.02941176471</v>
      </c>
    </row>
    <row r="172">
      <c r="C172" s="7">
        <v>13.0</v>
      </c>
      <c r="D172" s="11">
        <v>0.31</v>
      </c>
      <c r="E172" s="11">
        <v>0.31</v>
      </c>
      <c r="F172" s="7">
        <v>-0.03</v>
      </c>
      <c r="G172" s="7">
        <v>-0.03</v>
      </c>
      <c r="H172" s="13">
        <f t="shared" si="9"/>
        <v>-9.333333333</v>
      </c>
    </row>
    <row r="173">
      <c r="C173" s="7">
        <v>14.0</v>
      </c>
      <c r="D173" s="11">
        <v>0.35</v>
      </c>
      <c r="E173" s="11">
        <v>0.35</v>
      </c>
      <c r="F173" s="7">
        <v>-0.27</v>
      </c>
      <c r="G173" s="7">
        <v>-0.27</v>
      </c>
      <c r="H173" s="13">
        <f t="shared" si="9"/>
        <v>-0.2962962963</v>
      </c>
    </row>
    <row r="174">
      <c r="C174" s="7">
        <v>15.0</v>
      </c>
      <c r="D174" s="11">
        <v>0.55</v>
      </c>
      <c r="E174" s="11">
        <v>0.59</v>
      </c>
      <c r="F174" s="7">
        <v>0.64</v>
      </c>
      <c r="G174" s="7">
        <v>0.64</v>
      </c>
      <c r="H174" s="12">
        <f t="shared" si="9"/>
        <v>0.109375</v>
      </c>
    </row>
    <row r="175">
      <c r="C175" s="7">
        <v>16.0</v>
      </c>
      <c r="D175" s="11">
        <v>10.9</v>
      </c>
      <c r="E175" s="11">
        <v>-10.9</v>
      </c>
      <c r="F175" s="7">
        <v>14.2</v>
      </c>
      <c r="G175" s="7">
        <v>14.2</v>
      </c>
      <c r="H175" s="12">
        <f t="shared" si="9"/>
        <v>0.2323943662</v>
      </c>
    </row>
    <row r="176">
      <c r="C176" s="7">
        <v>17.0</v>
      </c>
      <c r="D176" s="11">
        <v>7.06</v>
      </c>
      <c r="E176" s="11">
        <v>-7.06</v>
      </c>
      <c r="F176" s="7">
        <v>8.72</v>
      </c>
      <c r="G176" s="7">
        <v>8.72</v>
      </c>
      <c r="H176" s="12">
        <f t="shared" si="9"/>
        <v>0.1903669725</v>
      </c>
    </row>
    <row r="177">
      <c r="C177" s="7">
        <v>18.0</v>
      </c>
      <c r="D177" s="11">
        <v>20.45</v>
      </c>
      <c r="E177" s="11">
        <v>20.49</v>
      </c>
      <c r="F177" s="7">
        <v>20.61</v>
      </c>
      <c r="G177" s="7">
        <v>20.61</v>
      </c>
      <c r="H177" s="12">
        <f t="shared" ref="H177:H192" si="10">if(1 - (ABS(D177)/ABS(F177)+abs(E177)/abs(G177))*0.5 &lt;&gt; 1, 1 - (ABS(D177)/ABS(F177)+abs(E177)/abs(G177))*0.5,0)</f>
        <v>0.00679281902</v>
      </c>
    </row>
    <row r="178">
      <c r="C178" s="7">
        <v>19.0</v>
      </c>
      <c r="D178" s="11">
        <v>26.97</v>
      </c>
      <c r="E178" s="11">
        <v>-39.68</v>
      </c>
      <c r="F178" s="7">
        <v>32.01</v>
      </c>
      <c r="G178" s="7">
        <v>-36.29</v>
      </c>
      <c r="H178" s="12">
        <f t="shared" si="10"/>
        <v>0.03201831647</v>
      </c>
    </row>
    <row r="179">
      <c r="C179" s="7">
        <v>20.0</v>
      </c>
      <c r="D179" s="11">
        <v>32.47</v>
      </c>
      <c r="E179" s="11">
        <v>-52.08</v>
      </c>
      <c r="F179" s="7">
        <v>41.13</v>
      </c>
      <c r="G179" s="7">
        <v>-43.41</v>
      </c>
      <c r="H179" s="12">
        <f t="shared" si="10"/>
        <v>0.005414171292</v>
      </c>
    </row>
    <row r="180">
      <c r="C180" s="7">
        <v>21.0</v>
      </c>
      <c r="D180" s="11">
        <v>40.58</v>
      </c>
      <c r="E180" s="11">
        <v>-43.97</v>
      </c>
      <c r="F180" s="7">
        <v>40.94</v>
      </c>
      <c r="G180" s="7">
        <v>-43.6</v>
      </c>
      <c r="H180" s="12">
        <f t="shared" si="10"/>
        <v>0.0001535587994</v>
      </c>
    </row>
    <row r="181">
      <c r="C181" s="7">
        <v>22.0</v>
      </c>
      <c r="D181" s="11">
        <v>34.4</v>
      </c>
      <c r="E181" s="11">
        <v>-33.9</v>
      </c>
      <c r="F181" s="7">
        <v>34.32</v>
      </c>
      <c r="G181" s="7">
        <v>-33.98</v>
      </c>
      <c r="H181" s="12">
        <f t="shared" si="10"/>
        <v>0.00001166187158</v>
      </c>
    </row>
    <row r="182">
      <c r="C182" s="7">
        <v>23.0</v>
      </c>
      <c r="D182" s="11">
        <v>45.58</v>
      </c>
      <c r="E182" s="11">
        <v>-38.97</v>
      </c>
      <c r="F182" s="7">
        <v>42.66</v>
      </c>
      <c r="G182" s="7">
        <v>-41.88</v>
      </c>
      <c r="H182" s="12">
        <f t="shared" si="10"/>
        <v>0.0005180228286</v>
      </c>
    </row>
    <row r="183">
      <c r="C183" s="7">
        <v>24.0</v>
      </c>
      <c r="D183" s="11">
        <v>42.34</v>
      </c>
      <c r="E183" s="11">
        <v>-42.21</v>
      </c>
      <c r="F183" s="7">
        <v>42.62</v>
      </c>
      <c r="G183" s="7">
        <v>-41.92</v>
      </c>
      <c r="H183" s="12">
        <f t="shared" si="10"/>
        <v>-0.0001741266688</v>
      </c>
    </row>
    <row r="184">
      <c r="C184" s="7">
        <v>25.0</v>
      </c>
      <c r="D184" s="11">
        <v>42.28</v>
      </c>
      <c r="E184" s="11">
        <v>-42.28</v>
      </c>
      <c r="F184" s="7">
        <v>36.77</v>
      </c>
      <c r="G184" s="7">
        <v>-36.77</v>
      </c>
      <c r="H184" s="12">
        <f t="shared" si="10"/>
        <v>-0.1498504215</v>
      </c>
    </row>
    <row r="185">
      <c r="C185" s="7">
        <v>26.0</v>
      </c>
      <c r="D185" s="11">
        <v>42.28</v>
      </c>
      <c r="E185" s="11">
        <v>-42.28</v>
      </c>
      <c r="F185" s="7">
        <v>36.77</v>
      </c>
      <c r="G185" s="7">
        <v>-36.77</v>
      </c>
      <c r="H185" s="12">
        <f t="shared" si="10"/>
        <v>-0.1498504215</v>
      </c>
    </row>
    <row r="186">
      <c r="C186" s="7">
        <v>27.0</v>
      </c>
      <c r="D186" s="11">
        <v>42.28</v>
      </c>
      <c r="E186" s="11">
        <v>-42.28</v>
      </c>
      <c r="F186" s="7">
        <v>36.77</v>
      </c>
      <c r="G186" s="7">
        <v>-36.77</v>
      </c>
      <c r="H186" s="12">
        <f t="shared" si="10"/>
        <v>-0.1498504215</v>
      </c>
    </row>
    <row r="187">
      <c r="C187" s="7">
        <v>28.0</v>
      </c>
      <c r="D187" s="11">
        <v>34.4</v>
      </c>
      <c r="E187" s="11">
        <v>-33.9</v>
      </c>
      <c r="F187" s="7">
        <v>33.98</v>
      </c>
      <c r="G187" s="7">
        <v>-34.32</v>
      </c>
      <c r="H187" s="12">
        <f t="shared" si="10"/>
        <v>-0.00006122482579</v>
      </c>
    </row>
    <row r="188">
      <c r="C188" s="7">
        <v>29.0</v>
      </c>
      <c r="D188" s="11">
        <v>45.58</v>
      </c>
      <c r="E188" s="11">
        <v>-38.97</v>
      </c>
      <c r="F188" s="7">
        <v>41.88</v>
      </c>
      <c r="G188" s="7">
        <v>-42.66</v>
      </c>
      <c r="H188" s="12">
        <f t="shared" si="10"/>
        <v>-0.0009248848428</v>
      </c>
    </row>
    <row r="189">
      <c r="C189" s="7">
        <v>30.0</v>
      </c>
      <c r="D189" s="11">
        <v>42.34</v>
      </c>
      <c r="E189" s="11">
        <v>-42.21</v>
      </c>
      <c r="F189" s="7">
        <v>41.92</v>
      </c>
      <c r="G189" s="7">
        <v>-42.62</v>
      </c>
      <c r="H189" s="12">
        <f t="shared" si="10"/>
        <v>-0.0001995936037</v>
      </c>
    </row>
    <row r="190">
      <c r="C190" s="7">
        <v>31.0</v>
      </c>
      <c r="D190" s="11">
        <v>26.97</v>
      </c>
      <c r="E190" s="11">
        <v>-39.68</v>
      </c>
      <c r="F190" s="7">
        <v>36.29</v>
      </c>
      <c r="G190" s="7">
        <v>-32.01</v>
      </c>
      <c r="H190" s="12">
        <f t="shared" si="10"/>
        <v>0.008603719783</v>
      </c>
    </row>
    <row r="191">
      <c r="C191" s="7">
        <v>32.0</v>
      </c>
      <c r="D191" s="11">
        <v>32.47</v>
      </c>
      <c r="E191" s="11">
        <v>-52.08</v>
      </c>
      <c r="F191" s="7">
        <v>43.41</v>
      </c>
      <c r="G191" s="7">
        <v>-41.13</v>
      </c>
      <c r="H191" s="12">
        <f t="shared" si="10"/>
        <v>-0.007106682656</v>
      </c>
    </row>
    <row r="192">
      <c r="C192" s="7">
        <v>33.0</v>
      </c>
      <c r="D192" s="11">
        <v>40.58</v>
      </c>
      <c r="E192" s="11">
        <v>-43.97</v>
      </c>
      <c r="F192" s="7">
        <v>43.6</v>
      </c>
      <c r="G192" s="7">
        <v>-40.94</v>
      </c>
      <c r="H192" s="12">
        <f t="shared" si="10"/>
        <v>-0.002372346195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.75"/>
    <col customWidth="1" min="3" max="3" width="25.63"/>
  </cols>
  <sheetData>
    <row r="1">
      <c r="A1" s="20"/>
      <c r="B1" s="20"/>
      <c r="C1" s="21" t="s">
        <v>18</v>
      </c>
      <c r="D1" s="20"/>
    </row>
    <row r="2" ht="10.5" customHeight="1">
      <c r="A2" s="20"/>
      <c r="B2" s="20"/>
      <c r="C2" s="20"/>
      <c r="D2" s="20"/>
    </row>
    <row r="3">
      <c r="A3" s="22" t="s">
        <v>19</v>
      </c>
      <c r="B3" s="22" t="s">
        <v>20</v>
      </c>
      <c r="C3" s="23" t="s">
        <v>21</v>
      </c>
      <c r="D3" s="20"/>
    </row>
    <row r="4">
      <c r="A4" s="22" t="s">
        <v>22</v>
      </c>
      <c r="B4" s="22" t="s">
        <v>20</v>
      </c>
      <c r="C4" s="24" t="s">
        <v>23</v>
      </c>
      <c r="D4" s="20"/>
    </row>
    <row r="5">
      <c r="A5" s="22" t="s">
        <v>24</v>
      </c>
      <c r="B5" s="22" t="s">
        <v>20</v>
      </c>
      <c r="C5" s="25" t="s">
        <v>25</v>
      </c>
      <c r="D5" s="23" t="s">
        <v>26</v>
      </c>
    </row>
    <row r="6">
      <c r="A6" s="20"/>
      <c r="B6" s="20"/>
      <c r="C6" s="26" t="s">
        <v>27</v>
      </c>
      <c r="D6" s="20"/>
    </row>
    <row r="7">
      <c r="A7" s="20"/>
      <c r="B7" s="20"/>
      <c r="C7" s="25" t="s">
        <v>28</v>
      </c>
      <c r="D7" s="23" t="s">
        <v>29</v>
      </c>
    </row>
    <row r="8">
      <c r="A8" s="20"/>
      <c r="B8" s="20"/>
      <c r="C8" s="27" t="s">
        <v>30</v>
      </c>
      <c r="D8" s="20"/>
    </row>
    <row r="9">
      <c r="A9" s="20"/>
      <c r="B9" s="20"/>
      <c r="C9" s="25" t="s">
        <v>31</v>
      </c>
      <c r="D9" s="23" t="s">
        <v>32</v>
      </c>
    </row>
    <row r="10">
      <c r="A10" s="28"/>
      <c r="B10" s="28"/>
      <c r="C10" s="27" t="s">
        <v>33</v>
      </c>
      <c r="D10" s="28"/>
    </row>
    <row r="11">
      <c r="A11" s="28"/>
      <c r="B11" s="28"/>
      <c r="C11" s="29" t="s">
        <v>34</v>
      </c>
      <c r="D11" s="30" t="s">
        <v>35</v>
      </c>
    </row>
    <row r="12">
      <c r="A12" s="28"/>
      <c r="B12" s="28"/>
      <c r="C12" s="31" t="s">
        <v>36</v>
      </c>
      <c r="D12" s="28"/>
    </row>
    <row r="13">
      <c r="A13" s="28"/>
      <c r="B13" s="28"/>
      <c r="C13" s="29" t="s">
        <v>37</v>
      </c>
      <c r="D13" s="30" t="s">
        <v>38</v>
      </c>
    </row>
    <row r="14">
      <c r="A14" s="28"/>
      <c r="B14" s="28"/>
      <c r="C14" s="31" t="s">
        <v>39</v>
      </c>
      <c r="D14" s="28"/>
    </row>
  </sheetData>
  <hyperlinks>
    <hyperlink r:id="rId1" ref="C4"/>
    <hyperlink r:id="rId2" ref="C6"/>
    <hyperlink r:id="rId3" ref="C8"/>
    <hyperlink r:id="rId4" ref="C10"/>
    <hyperlink r:id="rId5" ref="C12"/>
    <hyperlink r:id="rId6" ref="C14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63"/>
    <col customWidth="1" min="4" max="4" width="24.5"/>
    <col customWidth="1" min="5" max="5" width="21.13"/>
    <col customWidth="1" min="6" max="6" width="24.0"/>
    <col customWidth="1" min="7" max="7" width="23.38"/>
    <col customWidth="1" min="8" max="8" width="21.88"/>
    <col customWidth="1" min="9" max="9" width="24.0"/>
  </cols>
  <sheetData>
    <row r="1">
      <c r="J1" s="14"/>
    </row>
    <row r="2">
      <c r="F2" s="1" t="s">
        <v>0</v>
      </c>
      <c r="J2" s="14"/>
    </row>
    <row r="3">
      <c r="J3" s="14"/>
    </row>
    <row r="4">
      <c r="C4" s="32"/>
      <c r="D4" s="3"/>
      <c r="E4" s="33" t="s">
        <v>40</v>
      </c>
      <c r="F4" s="4"/>
      <c r="G4" s="5"/>
      <c r="H4" s="5" t="s">
        <v>41</v>
      </c>
      <c r="I4" s="4"/>
      <c r="J4" s="14"/>
    </row>
    <row r="5">
      <c r="C5" s="7" t="s">
        <v>3</v>
      </c>
      <c r="D5" s="10" t="s">
        <v>42</v>
      </c>
      <c r="E5" s="7" t="s">
        <v>43</v>
      </c>
      <c r="F5" s="7" t="s">
        <v>44</v>
      </c>
      <c r="G5" s="7" t="s">
        <v>42</v>
      </c>
      <c r="H5" s="7" t="s">
        <v>43</v>
      </c>
      <c r="I5" s="7" t="s">
        <v>44</v>
      </c>
      <c r="J5" s="34" t="s">
        <v>45</v>
      </c>
    </row>
    <row r="6">
      <c r="C6" s="7">
        <v>1.0</v>
      </c>
      <c r="D6" s="2"/>
      <c r="E6" s="2"/>
      <c r="F6" s="2"/>
      <c r="G6" s="7">
        <v>-15.96</v>
      </c>
      <c r="H6" s="7">
        <v>-23.13</v>
      </c>
      <c r="I6" s="7">
        <v>-30.31</v>
      </c>
      <c r="J6" s="35">
        <f t="shared" ref="J6:J20" si="1">IF(1-(abs(F6)/abs(I6)+abs(E6)/abs(H6)+abs(D6)/abs(G6))*0.333 &lt;&gt; 1,1-(abs(F6)/abs(I6)+abs(E6)/abs(H6)+abs(D6)/abs(G6))*0.333, 0)</f>
        <v>0</v>
      </c>
      <c r="K6" s="6">
        <v>-12.75</v>
      </c>
      <c r="L6" s="6">
        <v>-19.9</v>
      </c>
      <c r="M6" s="6">
        <v>-27.05</v>
      </c>
    </row>
    <row r="7">
      <c r="C7" s="7">
        <v>2.0</v>
      </c>
      <c r="D7" s="11">
        <v>-22.86</v>
      </c>
      <c r="E7" s="2"/>
      <c r="F7" s="11">
        <v>25.17</v>
      </c>
      <c r="G7" s="7">
        <v>-23.51</v>
      </c>
      <c r="H7" s="7">
        <v>-24.64</v>
      </c>
      <c r="I7" s="7">
        <v>-25.76</v>
      </c>
      <c r="J7" s="35">
        <f t="shared" si="1"/>
        <v>0.3508336615</v>
      </c>
      <c r="K7" s="6">
        <v>-24.03</v>
      </c>
      <c r="L7" s="6">
        <v>-25.18</v>
      </c>
      <c r="M7" s="6">
        <v>-26.33</v>
      </c>
    </row>
    <row r="8">
      <c r="C8" s="7">
        <v>3.0</v>
      </c>
      <c r="D8" s="11">
        <v>-22.02</v>
      </c>
      <c r="E8" s="2"/>
      <c r="F8" s="11">
        <v>-16.56</v>
      </c>
      <c r="G8" s="7">
        <v>-23.92</v>
      </c>
      <c r="H8" s="7">
        <v>-21.54</v>
      </c>
      <c r="I8" s="7">
        <v>-19.16</v>
      </c>
      <c r="J8" s="35">
        <f t="shared" si="1"/>
        <v>0.4056385603</v>
      </c>
      <c r="K8" s="36">
        <v>-23.11</v>
      </c>
      <c r="L8" s="6">
        <v>-20.7</v>
      </c>
      <c r="M8" s="6">
        <v>-18.3</v>
      </c>
    </row>
    <row r="9">
      <c r="C9" s="7">
        <v>4.0</v>
      </c>
      <c r="D9" s="11">
        <v>16.55</v>
      </c>
      <c r="E9" s="11">
        <v>12.34</v>
      </c>
      <c r="F9" s="11">
        <v>-23.95</v>
      </c>
      <c r="G9" s="7">
        <v>18.28</v>
      </c>
      <c r="H9" s="7">
        <v>12.29</v>
      </c>
      <c r="I9" s="7">
        <v>-21.58</v>
      </c>
      <c r="J9" s="35">
        <f t="shared" si="1"/>
        <v>-0.005411352099</v>
      </c>
      <c r="K9" s="6">
        <v>18.3</v>
      </c>
      <c r="L9" s="6">
        <v>12.29</v>
      </c>
      <c r="M9" s="6">
        <v>-21.57</v>
      </c>
    </row>
    <row r="10">
      <c r="C10" s="7">
        <v>5.0</v>
      </c>
      <c r="D10" s="11">
        <v>0.0</v>
      </c>
      <c r="E10" s="2"/>
      <c r="F10" s="11">
        <v>0.0</v>
      </c>
      <c r="G10" s="7">
        <v>-0.01</v>
      </c>
      <c r="H10" s="7">
        <v>-0.01</v>
      </c>
      <c r="I10" s="7">
        <v>-0.01</v>
      </c>
      <c r="J10" s="35">
        <f t="shared" si="1"/>
        <v>0</v>
      </c>
      <c r="K10" s="6">
        <v>0.0</v>
      </c>
      <c r="L10" s="6">
        <v>0.0</v>
      </c>
      <c r="M10" s="6">
        <v>0.0</v>
      </c>
    </row>
    <row r="11">
      <c r="C11" s="7">
        <v>6.0</v>
      </c>
      <c r="D11" s="11">
        <v>0.0</v>
      </c>
      <c r="E11" s="2"/>
      <c r="F11" s="11">
        <v>0.0</v>
      </c>
      <c r="G11" s="7">
        <v>-0.05</v>
      </c>
      <c r="H11" s="7">
        <v>-0.05</v>
      </c>
      <c r="I11" s="7">
        <v>-0.05</v>
      </c>
      <c r="J11" s="35">
        <f t="shared" si="1"/>
        <v>0</v>
      </c>
      <c r="K11" s="6">
        <v>0.0</v>
      </c>
      <c r="L11" s="6">
        <v>0.0</v>
      </c>
      <c r="M11" s="6">
        <v>0.0</v>
      </c>
    </row>
    <row r="12">
      <c r="C12" s="7">
        <v>7.0</v>
      </c>
      <c r="D12" s="11"/>
      <c r="E12" s="2"/>
      <c r="F12" s="2"/>
      <c r="G12" s="7">
        <v>-0.07</v>
      </c>
      <c r="H12" s="7">
        <v>-0.07</v>
      </c>
      <c r="I12" s="7">
        <v>-0.06</v>
      </c>
      <c r="J12" s="35">
        <f t="shared" si="1"/>
        <v>0</v>
      </c>
      <c r="K12" s="6">
        <v>0.0</v>
      </c>
      <c r="L12" s="6">
        <v>0.0</v>
      </c>
      <c r="M12" s="6">
        <v>0.0</v>
      </c>
    </row>
    <row r="13">
      <c r="C13" s="7">
        <v>8.0</v>
      </c>
      <c r="D13" s="11">
        <v>16.55</v>
      </c>
      <c r="E13" s="2"/>
      <c r="F13" s="11">
        <v>22.02</v>
      </c>
      <c r="G13" s="7">
        <v>19.14</v>
      </c>
      <c r="H13" s="7">
        <v>-21.52</v>
      </c>
      <c r="I13" s="7">
        <v>23.9</v>
      </c>
      <c r="J13" s="35">
        <f t="shared" si="1"/>
        <v>0.4052552708</v>
      </c>
      <c r="K13" s="6">
        <v>18.3</v>
      </c>
      <c r="L13" s="6">
        <v>-20.7</v>
      </c>
      <c r="M13" s="6">
        <v>23.11</v>
      </c>
    </row>
    <row r="14">
      <c r="C14" s="7">
        <v>9.0</v>
      </c>
      <c r="D14" s="11">
        <v>24.17</v>
      </c>
      <c r="E14" s="2"/>
      <c r="F14" s="11">
        <v>22.86</v>
      </c>
      <c r="G14" s="7">
        <v>25.64</v>
      </c>
      <c r="H14" s="7">
        <v>-24.5</v>
      </c>
      <c r="I14" s="7">
        <v>23.35</v>
      </c>
      <c r="J14" s="35">
        <f t="shared" si="1"/>
        <v>0.3600796622</v>
      </c>
      <c r="K14" s="6">
        <v>26.33</v>
      </c>
      <c r="L14" s="6">
        <v>-25.18</v>
      </c>
      <c r="M14" s="6">
        <v>24.03</v>
      </c>
    </row>
    <row r="15">
      <c r="C15" s="7">
        <v>10.0</v>
      </c>
      <c r="D15" s="2"/>
      <c r="E15" s="2"/>
      <c r="F15" s="2"/>
      <c r="G15" s="7">
        <v>29.99</v>
      </c>
      <c r="H15" s="7">
        <v>-22.87</v>
      </c>
      <c r="I15" s="7">
        <v>15.75</v>
      </c>
      <c r="J15" s="35">
        <f t="shared" si="1"/>
        <v>0</v>
      </c>
      <c r="K15" s="6">
        <v>27.05</v>
      </c>
      <c r="L15" s="6">
        <v>-19.9</v>
      </c>
      <c r="M15" s="6">
        <v>12.75</v>
      </c>
    </row>
    <row r="16">
      <c r="C16" s="7">
        <v>11.0</v>
      </c>
      <c r="D16" s="11">
        <v>50.26</v>
      </c>
      <c r="E16" s="11">
        <v>32.67</v>
      </c>
      <c r="F16" s="11">
        <v>-63.96</v>
      </c>
      <c r="G16" s="7">
        <v>51.06</v>
      </c>
      <c r="H16" s="7">
        <v>32.09</v>
      </c>
      <c r="I16" s="7">
        <v>-62.96</v>
      </c>
      <c r="J16" s="35">
        <f t="shared" si="1"/>
        <v>-0.005090378536</v>
      </c>
      <c r="K16" s="6">
        <v>51.09</v>
      </c>
      <c r="L16" s="6">
        <v>32.08</v>
      </c>
      <c r="M16" s="6">
        <v>-62.94</v>
      </c>
    </row>
    <row r="17">
      <c r="C17" s="7">
        <v>12.0</v>
      </c>
      <c r="D17" s="11">
        <v>47.19</v>
      </c>
      <c r="E17" s="11">
        <v>33.67</v>
      </c>
      <c r="F17" s="11">
        <v>-65.5</v>
      </c>
      <c r="G17" s="7">
        <v>49.48</v>
      </c>
      <c r="H17" s="7">
        <v>32.84</v>
      </c>
      <c r="I17" s="7">
        <v>-63.04</v>
      </c>
      <c r="J17" s="35">
        <f t="shared" si="1"/>
        <v>-0.004999185769</v>
      </c>
      <c r="K17" s="6">
        <v>49.44</v>
      </c>
      <c r="L17" s="6">
        <v>32.85</v>
      </c>
      <c r="M17" s="6">
        <v>-63.06</v>
      </c>
    </row>
    <row r="18">
      <c r="C18" s="7">
        <v>13.0</v>
      </c>
      <c r="D18" s="11">
        <v>23.95</v>
      </c>
      <c r="E18" s="11">
        <v>11.16</v>
      </c>
      <c r="F18" s="11">
        <v>-16.55</v>
      </c>
      <c r="G18" s="7">
        <v>21.57</v>
      </c>
      <c r="H18" s="7">
        <v>12.29</v>
      </c>
      <c r="I18" s="7">
        <v>-18.28</v>
      </c>
      <c r="J18" s="35">
        <f t="shared" si="1"/>
        <v>0.02638964731</v>
      </c>
      <c r="K18" s="6">
        <v>21.57</v>
      </c>
      <c r="L18" s="6">
        <v>12.29</v>
      </c>
      <c r="M18" s="6">
        <v>-18.3</v>
      </c>
    </row>
    <row r="19">
      <c r="C19" s="7">
        <v>14.0</v>
      </c>
      <c r="D19" s="11">
        <v>65.5</v>
      </c>
      <c r="E19" s="11">
        <v>31.84</v>
      </c>
      <c r="F19" s="11">
        <v>-47.18</v>
      </c>
      <c r="G19" s="7">
        <v>63.03</v>
      </c>
      <c r="H19" s="7">
        <v>32.84</v>
      </c>
      <c r="I19" s="7">
        <v>-49.49</v>
      </c>
      <c r="J19" s="35">
        <f t="shared" si="1"/>
        <v>0.01363371287</v>
      </c>
      <c r="K19" s="6">
        <v>63.06</v>
      </c>
      <c r="L19" s="6">
        <v>32.85</v>
      </c>
      <c r="M19" s="6">
        <v>-49.44</v>
      </c>
    </row>
    <row r="20">
      <c r="C20" s="7">
        <v>15.0</v>
      </c>
      <c r="D20" s="11">
        <v>63.96</v>
      </c>
      <c r="E20" s="11">
        <v>31.3</v>
      </c>
      <c r="F20" s="11">
        <v>-50.26</v>
      </c>
      <c r="G20" s="7">
        <v>62.92</v>
      </c>
      <c r="H20" s="7">
        <v>32.08</v>
      </c>
      <c r="I20" s="7">
        <v>-51.13</v>
      </c>
      <c r="J20" s="35">
        <f t="shared" si="1"/>
        <v>0.009258646305</v>
      </c>
      <c r="K20" s="6">
        <v>62.94</v>
      </c>
      <c r="L20" s="6">
        <v>32.08</v>
      </c>
      <c r="M20" s="6">
        <v>-51.09</v>
      </c>
    </row>
    <row r="21">
      <c r="J21" s="14"/>
    </row>
    <row r="22">
      <c r="J22" s="14"/>
    </row>
    <row r="23">
      <c r="F23" s="1" t="s">
        <v>8</v>
      </c>
      <c r="J23" s="14"/>
    </row>
    <row r="24">
      <c r="J24" s="14"/>
    </row>
    <row r="25">
      <c r="J25" s="14"/>
    </row>
    <row r="26">
      <c r="C26" s="32"/>
      <c r="D26" s="3"/>
      <c r="E26" s="33" t="s">
        <v>46</v>
      </c>
      <c r="F26" s="4"/>
      <c r="G26" s="5"/>
      <c r="H26" s="5" t="s">
        <v>41</v>
      </c>
      <c r="I26" s="4"/>
      <c r="J26" s="14"/>
    </row>
    <row r="27">
      <c r="C27" s="7" t="s">
        <v>3</v>
      </c>
      <c r="D27" s="10" t="s">
        <v>42</v>
      </c>
      <c r="E27" s="7" t="s">
        <v>43</v>
      </c>
      <c r="F27" s="7" t="s">
        <v>44</v>
      </c>
      <c r="G27" s="7" t="s">
        <v>42</v>
      </c>
      <c r="H27" s="7" t="s">
        <v>43</v>
      </c>
      <c r="I27" s="7" t="s">
        <v>44</v>
      </c>
      <c r="J27" s="14"/>
    </row>
    <row r="28">
      <c r="C28" s="7">
        <v>1.0</v>
      </c>
      <c r="D28" s="2"/>
      <c r="E28" s="2"/>
      <c r="F28" s="2"/>
      <c r="G28" s="7">
        <v>-9.61</v>
      </c>
      <c r="H28" s="7">
        <v>-13.99</v>
      </c>
      <c r="I28" s="7">
        <v>-18.37</v>
      </c>
      <c r="J28" s="14"/>
    </row>
    <row r="29">
      <c r="C29" s="7">
        <v>2.0</v>
      </c>
      <c r="D29" s="11">
        <v>-13.03</v>
      </c>
      <c r="E29" s="2"/>
      <c r="F29" s="11">
        <v>-13.21</v>
      </c>
      <c r="G29" s="7">
        <v>-13.1</v>
      </c>
      <c r="H29" s="7">
        <v>-13.3</v>
      </c>
      <c r="I29" s="7">
        <v>-13.5</v>
      </c>
      <c r="J29" s="14"/>
    </row>
    <row r="30">
      <c r="C30" s="7">
        <v>3.0</v>
      </c>
      <c r="D30" s="11">
        <v>-16.55</v>
      </c>
      <c r="E30" s="2"/>
      <c r="F30" s="11">
        <v>-19.71</v>
      </c>
      <c r="G30" s="7">
        <v>-19.79</v>
      </c>
      <c r="H30" s="7">
        <v>-21.63</v>
      </c>
      <c r="I30" s="7">
        <v>-23.47</v>
      </c>
      <c r="J30" s="14"/>
    </row>
    <row r="31">
      <c r="C31" s="7">
        <v>4.0</v>
      </c>
      <c r="D31" s="11">
        <v>-1.04</v>
      </c>
      <c r="E31" s="2"/>
      <c r="F31" s="11">
        <v>-0.27</v>
      </c>
      <c r="G31" s="7">
        <v>-2.49</v>
      </c>
      <c r="H31" s="7">
        <v>-2.55</v>
      </c>
      <c r="I31" s="7">
        <v>-2.61</v>
      </c>
      <c r="J31" s="14"/>
    </row>
    <row r="32">
      <c r="C32" s="7">
        <v>5.0</v>
      </c>
      <c r="D32" s="11">
        <v>0.27</v>
      </c>
      <c r="E32" s="2"/>
      <c r="F32" s="11">
        <v>-0.07</v>
      </c>
      <c r="G32" s="7">
        <v>-0.95</v>
      </c>
      <c r="H32" s="7">
        <v>-0.63</v>
      </c>
      <c r="I32" s="7">
        <v>-0.31</v>
      </c>
      <c r="J32" s="14"/>
    </row>
    <row r="33">
      <c r="C33" s="7">
        <v>6.0</v>
      </c>
      <c r="D33" s="2"/>
      <c r="E33" s="2"/>
      <c r="F33" s="2"/>
      <c r="G33" s="7">
        <v>0.8</v>
      </c>
      <c r="H33" s="7">
        <v>-0.7</v>
      </c>
      <c r="I33" s="7">
        <v>0.6</v>
      </c>
      <c r="J33" s="14"/>
    </row>
    <row r="34">
      <c r="C34" s="7">
        <v>7.0</v>
      </c>
      <c r="D34" s="11">
        <v>-0.28</v>
      </c>
      <c r="E34" s="2"/>
      <c r="F34" s="11">
        <v>-19.87</v>
      </c>
      <c r="G34" s="7">
        <v>-2.11</v>
      </c>
      <c r="H34" s="7">
        <v>-13.51</v>
      </c>
      <c r="I34" s="7">
        <v>-24.92</v>
      </c>
      <c r="J34" s="14"/>
    </row>
    <row r="35">
      <c r="C35" s="7">
        <v>8.0</v>
      </c>
      <c r="D35" s="11">
        <v>-21.29</v>
      </c>
      <c r="E35" s="2"/>
      <c r="F35" s="11">
        <v>-2.57</v>
      </c>
      <c r="G35" s="7">
        <v>-23.13</v>
      </c>
      <c r="H35" s="7">
        <v>-11.58</v>
      </c>
      <c r="I35" s="7">
        <v>-0.03</v>
      </c>
      <c r="J35" s="14"/>
    </row>
    <row r="36">
      <c r="C36" s="7">
        <v>9.0</v>
      </c>
      <c r="D36" s="11">
        <v>-2.57</v>
      </c>
      <c r="E36" s="2"/>
      <c r="F36" s="11">
        <v>-21.39</v>
      </c>
      <c r="G36" s="7">
        <v>0.15</v>
      </c>
      <c r="H36" s="7">
        <v>-11.71</v>
      </c>
      <c r="I36" s="7">
        <v>-23.27</v>
      </c>
      <c r="J36" s="14"/>
    </row>
    <row r="37">
      <c r="C37" s="7">
        <v>10.0</v>
      </c>
      <c r="D37" s="11">
        <v>-24.23</v>
      </c>
      <c r="E37" s="2"/>
      <c r="F37" s="11">
        <v>-8.3</v>
      </c>
      <c r="G37" s="7">
        <v>-28.49</v>
      </c>
      <c r="H37" s="7">
        <v>-18.3</v>
      </c>
      <c r="I37" s="7">
        <v>-8.12</v>
      </c>
      <c r="J37" s="14"/>
    </row>
    <row r="38">
      <c r="C38" s="7">
        <v>11.0</v>
      </c>
      <c r="D38" s="2"/>
      <c r="E38" s="2"/>
      <c r="F38" s="2"/>
      <c r="G38" s="7">
        <v>10.96</v>
      </c>
      <c r="H38" s="7">
        <v>-8.61</v>
      </c>
      <c r="I38" s="7">
        <v>6.26</v>
      </c>
      <c r="J38" s="14"/>
    </row>
    <row r="39">
      <c r="C39" s="7">
        <v>12.0</v>
      </c>
      <c r="D39" s="11">
        <v>-0.28</v>
      </c>
      <c r="E39" s="2"/>
      <c r="F39" s="11">
        <v>-19.87</v>
      </c>
      <c r="G39" s="7">
        <v>1.06</v>
      </c>
      <c r="H39" s="7">
        <v>-12.61</v>
      </c>
      <c r="I39" s="7">
        <v>24.15</v>
      </c>
      <c r="J39" s="14"/>
    </row>
    <row r="40">
      <c r="C40" s="7">
        <v>13.0</v>
      </c>
      <c r="D40" s="11">
        <v>-21.29</v>
      </c>
      <c r="E40" s="2"/>
      <c r="F40" s="11">
        <v>-2.57</v>
      </c>
      <c r="G40" s="7">
        <v>23.15</v>
      </c>
      <c r="H40" s="7">
        <v>-11.61</v>
      </c>
      <c r="I40" s="7">
        <v>0.08</v>
      </c>
      <c r="J40" s="14"/>
    </row>
    <row r="41">
      <c r="C41" s="7">
        <v>14.0</v>
      </c>
      <c r="D41" s="11">
        <v>-2.57</v>
      </c>
      <c r="E41" s="2"/>
      <c r="F41" s="11">
        <v>-21.39</v>
      </c>
      <c r="G41" s="7">
        <v>-0.13</v>
      </c>
      <c r="H41" s="7">
        <v>-11.7</v>
      </c>
      <c r="I41" s="7">
        <v>23.27</v>
      </c>
      <c r="J41" s="14"/>
    </row>
    <row r="42">
      <c r="C42" s="7">
        <v>15.0</v>
      </c>
      <c r="D42" s="11">
        <v>-24.23</v>
      </c>
      <c r="E42" s="2"/>
      <c r="F42" s="11">
        <v>-8.3</v>
      </c>
      <c r="G42" s="7">
        <v>28.44</v>
      </c>
      <c r="H42" s="7">
        <v>-18.26</v>
      </c>
      <c r="I42" s="7">
        <v>8.07</v>
      </c>
      <c r="J42" s="14"/>
    </row>
    <row r="43">
      <c r="C43" s="7">
        <v>16.0</v>
      </c>
      <c r="D43" s="2"/>
      <c r="E43" s="2"/>
      <c r="F43" s="2"/>
      <c r="G43" s="7">
        <v>-10.97</v>
      </c>
      <c r="H43" s="7">
        <v>-8.62</v>
      </c>
      <c r="I43" s="7">
        <v>-6.27</v>
      </c>
      <c r="J43" s="14"/>
    </row>
    <row r="44">
      <c r="C44" s="7">
        <v>17.0</v>
      </c>
      <c r="D44" s="11">
        <v>-1.04</v>
      </c>
      <c r="E44" s="2"/>
      <c r="F44" s="11">
        <v>-0.27</v>
      </c>
      <c r="G44" s="7">
        <v>2.4</v>
      </c>
      <c r="H44" s="7">
        <v>-2.45</v>
      </c>
      <c r="I44" s="7">
        <v>2.5</v>
      </c>
      <c r="J44" s="14"/>
    </row>
    <row r="45">
      <c r="C45" s="7">
        <v>18.0</v>
      </c>
      <c r="D45" s="11">
        <v>0.27</v>
      </c>
      <c r="E45" s="2"/>
      <c r="F45" s="11">
        <v>-0.07</v>
      </c>
      <c r="G45" s="7">
        <v>0.91</v>
      </c>
      <c r="H45" s="7">
        <v>-0.6</v>
      </c>
      <c r="I45" s="7">
        <v>0.28</v>
      </c>
      <c r="J45" s="14"/>
    </row>
    <row r="46">
      <c r="C46" s="7">
        <v>19.0</v>
      </c>
      <c r="D46" s="2"/>
      <c r="E46" s="2"/>
      <c r="F46" s="2"/>
      <c r="G46" s="7">
        <v>-0.8</v>
      </c>
      <c r="H46" s="7">
        <v>-0.7</v>
      </c>
      <c r="I46" s="7">
        <v>-0.6</v>
      </c>
      <c r="J46" s="14"/>
    </row>
    <row r="47">
      <c r="C47" s="7">
        <v>20.0</v>
      </c>
      <c r="D47" s="11">
        <v>-16.55</v>
      </c>
      <c r="E47" s="2"/>
      <c r="F47" s="11">
        <v>-19.71</v>
      </c>
      <c r="G47" s="7">
        <v>23.32</v>
      </c>
      <c r="H47" s="7">
        <v>-21.49</v>
      </c>
      <c r="I47" s="7">
        <v>19.65</v>
      </c>
      <c r="J47" s="14"/>
    </row>
    <row r="48">
      <c r="C48" s="7">
        <v>21.0</v>
      </c>
      <c r="D48" s="11">
        <v>-13.03</v>
      </c>
      <c r="E48" s="2"/>
      <c r="F48" s="11">
        <v>-13.21</v>
      </c>
      <c r="G48" s="7">
        <v>13.46</v>
      </c>
      <c r="H48" s="7">
        <v>-13.27</v>
      </c>
      <c r="I48" s="7">
        <v>13.07</v>
      </c>
      <c r="J48" s="14"/>
    </row>
    <row r="49">
      <c r="C49" s="7">
        <v>22.0</v>
      </c>
      <c r="D49" s="2"/>
      <c r="E49" s="2"/>
      <c r="F49" s="2"/>
      <c r="G49" s="7">
        <v>18.37</v>
      </c>
      <c r="H49" s="7">
        <v>-13.99</v>
      </c>
      <c r="I49" s="7">
        <v>9.61</v>
      </c>
      <c r="J49" s="14"/>
    </row>
    <row r="50">
      <c r="C50" s="7">
        <v>23.0</v>
      </c>
      <c r="D50" s="11">
        <v>-11.34</v>
      </c>
      <c r="E50" s="2"/>
      <c r="F50" s="11">
        <v>-0.57</v>
      </c>
      <c r="G50" s="7">
        <v>-14.76</v>
      </c>
      <c r="H50" s="7">
        <v>-8.24</v>
      </c>
      <c r="I50" s="7">
        <v>-1.71</v>
      </c>
      <c r="J50" s="14"/>
    </row>
    <row r="51">
      <c r="C51" s="7">
        <v>24.0</v>
      </c>
      <c r="D51" s="11">
        <v>11.34</v>
      </c>
      <c r="E51" s="2"/>
      <c r="F51" s="11">
        <v>0.57</v>
      </c>
      <c r="G51" s="7">
        <v>14.27</v>
      </c>
      <c r="H51" s="7">
        <v>-7.69</v>
      </c>
      <c r="I51" s="7">
        <v>1.11</v>
      </c>
      <c r="J51" s="14"/>
    </row>
    <row r="52">
      <c r="C52" s="7">
        <v>25.0</v>
      </c>
      <c r="D52" s="11">
        <v>19.67</v>
      </c>
      <c r="E52" s="11">
        <v>16.68</v>
      </c>
      <c r="F52" s="11">
        <v>-32.37</v>
      </c>
      <c r="G52" s="7">
        <v>19.94</v>
      </c>
      <c r="H52" s="7">
        <v>16.65</v>
      </c>
      <c r="I52" s="7">
        <v>-32.14</v>
      </c>
      <c r="J52" s="14"/>
    </row>
    <row r="53">
      <c r="C53" s="7">
        <v>26.0</v>
      </c>
      <c r="D53" s="11">
        <v>29.8</v>
      </c>
      <c r="E53" s="11">
        <v>18.93</v>
      </c>
      <c r="F53" s="11">
        <v>-38.04</v>
      </c>
      <c r="G53" s="7">
        <v>30.66</v>
      </c>
      <c r="H53" s="7">
        <v>18.89</v>
      </c>
      <c r="I53" s="7">
        <v>-37.26</v>
      </c>
      <c r="J53" s="14"/>
    </row>
    <row r="54">
      <c r="C54" s="7">
        <v>27.0</v>
      </c>
      <c r="D54" s="11">
        <v>30.18</v>
      </c>
      <c r="E54" s="11">
        <v>18.93</v>
      </c>
      <c r="F54" s="11">
        <v>-37.64</v>
      </c>
      <c r="G54" s="7">
        <v>30.68</v>
      </c>
      <c r="H54" s="7">
        <v>18.96</v>
      </c>
      <c r="I54" s="7">
        <v>-37.09</v>
      </c>
      <c r="J54" s="14"/>
    </row>
    <row r="55">
      <c r="C55" s="7">
        <v>28.0</v>
      </c>
      <c r="D55" s="11">
        <v>31.4</v>
      </c>
      <c r="E55" s="11">
        <v>15.21</v>
      </c>
      <c r="F55" s="11">
        <v>-23.58</v>
      </c>
      <c r="G55" s="7">
        <v>32.41</v>
      </c>
      <c r="H55" s="7">
        <v>15.48</v>
      </c>
      <c r="I55" s="7">
        <v>-22.01</v>
      </c>
      <c r="J55" s="14"/>
    </row>
    <row r="56">
      <c r="C56" s="7">
        <v>29.0</v>
      </c>
      <c r="D56" s="11">
        <v>37.77</v>
      </c>
      <c r="E56" s="11">
        <v>18.97</v>
      </c>
      <c r="F56" s="11">
        <v>-29.99</v>
      </c>
      <c r="G56" s="7">
        <v>38.65</v>
      </c>
      <c r="H56" s="7">
        <v>18.94</v>
      </c>
      <c r="I56" s="7">
        <v>-29.17</v>
      </c>
      <c r="J56" s="14"/>
    </row>
    <row r="57">
      <c r="C57" s="7">
        <v>30.0</v>
      </c>
      <c r="D57" s="11">
        <v>37.02</v>
      </c>
      <c r="E57" s="11">
        <v>18.97</v>
      </c>
      <c r="F57" s="11">
        <v>-32.05</v>
      </c>
      <c r="G57" s="7">
        <v>37.43</v>
      </c>
      <c r="H57" s="7">
        <v>18.29</v>
      </c>
      <c r="I57" s="7">
        <v>-31.68</v>
      </c>
      <c r="J57" s="14"/>
    </row>
    <row r="58">
      <c r="C58" s="7">
        <v>31.0</v>
      </c>
      <c r="D58" s="16">
        <v>24.86</v>
      </c>
      <c r="E58" s="16">
        <v>7.22</v>
      </c>
      <c r="F58" s="16">
        <v>-24.28</v>
      </c>
      <c r="G58" s="7">
        <v>22.05</v>
      </c>
      <c r="H58" s="7">
        <v>7.17</v>
      </c>
      <c r="I58" s="7">
        <v>-22.35</v>
      </c>
      <c r="J58" s="14"/>
    </row>
    <row r="59">
      <c r="C59" s="7">
        <v>32.0</v>
      </c>
      <c r="D59" s="11">
        <v>41.46</v>
      </c>
      <c r="E59" s="11">
        <v>30.13</v>
      </c>
      <c r="F59" s="11">
        <v>-41.46</v>
      </c>
      <c r="G59" s="7">
        <v>44.37</v>
      </c>
      <c r="H59" s="7">
        <v>30.13</v>
      </c>
      <c r="I59" s="7">
        <v>-44.39</v>
      </c>
      <c r="J59" s="14"/>
    </row>
    <row r="60">
      <c r="C60" s="7">
        <v>33.0</v>
      </c>
      <c r="D60" s="16">
        <v>34.09</v>
      </c>
      <c r="E60" s="16">
        <v>10.67</v>
      </c>
      <c r="F60" s="16">
        <v>-34.09</v>
      </c>
      <c r="G60" s="7">
        <v>29.34</v>
      </c>
      <c r="H60" s="7">
        <v>10.67</v>
      </c>
      <c r="I60" s="7">
        <v>-29.32</v>
      </c>
      <c r="J60" s="14"/>
    </row>
    <row r="61">
      <c r="C61" s="7">
        <v>34.0</v>
      </c>
      <c r="D61" s="11">
        <v>45.63</v>
      </c>
      <c r="E61" s="11">
        <v>32.14</v>
      </c>
      <c r="F61" s="11">
        <v>-45.63</v>
      </c>
      <c r="G61" s="7">
        <v>48.76</v>
      </c>
      <c r="H61" s="7">
        <v>32.14</v>
      </c>
      <c r="I61" s="7">
        <v>-48.77</v>
      </c>
      <c r="J61" s="14"/>
    </row>
    <row r="62">
      <c r="C62" s="7">
        <v>35.0</v>
      </c>
      <c r="D62" s="11">
        <v>30.17</v>
      </c>
      <c r="E62" s="11">
        <v>11.72</v>
      </c>
      <c r="F62" s="11">
        <v>-30.17</v>
      </c>
      <c r="G62" s="7">
        <v>28.28</v>
      </c>
      <c r="H62" s="7">
        <v>11.72</v>
      </c>
      <c r="I62" s="7">
        <v>-28.28</v>
      </c>
      <c r="J62" s="14"/>
    </row>
    <row r="63">
      <c r="C63" s="7">
        <v>36.0</v>
      </c>
      <c r="D63" s="11">
        <v>-23.58</v>
      </c>
      <c r="E63" s="11">
        <v>15.21</v>
      </c>
      <c r="F63" s="11">
        <v>31.4</v>
      </c>
      <c r="G63" s="7">
        <v>21.83</v>
      </c>
      <c r="H63" s="7">
        <v>15.53</v>
      </c>
      <c r="I63" s="7">
        <v>-32.49</v>
      </c>
      <c r="J63" s="14"/>
    </row>
    <row r="64">
      <c r="C64" s="7">
        <v>37.0</v>
      </c>
      <c r="D64" s="11">
        <v>-29.99</v>
      </c>
      <c r="E64" s="11">
        <v>18.97</v>
      </c>
      <c r="F64" s="11">
        <v>37.77</v>
      </c>
      <c r="G64" s="7">
        <v>29.16</v>
      </c>
      <c r="H64" s="7">
        <v>18.93</v>
      </c>
      <c r="I64" s="7">
        <v>-38.66</v>
      </c>
      <c r="J64" s="14"/>
    </row>
    <row r="65">
      <c r="C65" s="7">
        <v>38.0</v>
      </c>
      <c r="D65" s="11">
        <v>-32.05</v>
      </c>
      <c r="E65" s="11">
        <v>18.97</v>
      </c>
      <c r="F65" s="11">
        <v>37.02</v>
      </c>
      <c r="G65" s="7">
        <v>31.68</v>
      </c>
      <c r="H65" s="7">
        <v>18.29</v>
      </c>
      <c r="I65" s="7">
        <v>-37.43</v>
      </c>
      <c r="J65" s="14"/>
    </row>
    <row r="66">
      <c r="C66" s="7">
        <v>39.0</v>
      </c>
      <c r="D66" s="11">
        <v>-32.37</v>
      </c>
      <c r="E66" s="11">
        <v>16.68</v>
      </c>
      <c r="F66" s="11">
        <v>19.67</v>
      </c>
      <c r="G66" s="7">
        <v>32.13</v>
      </c>
      <c r="H66" s="7">
        <v>16.64</v>
      </c>
      <c r="I66" s="7">
        <v>-19.96</v>
      </c>
      <c r="J66" s="14"/>
    </row>
    <row r="67">
      <c r="C67" s="7">
        <v>40.0</v>
      </c>
      <c r="D67" s="11">
        <v>-38.04</v>
      </c>
      <c r="E67" s="11">
        <v>18.93</v>
      </c>
      <c r="F67" s="11">
        <v>29.8</v>
      </c>
      <c r="G67" s="7">
        <v>37.23</v>
      </c>
      <c r="H67" s="7">
        <v>18.89</v>
      </c>
      <c r="I67" s="7">
        <v>-30.68</v>
      </c>
      <c r="J67" s="14"/>
    </row>
    <row r="68">
      <c r="C68" s="7">
        <v>41.0</v>
      </c>
      <c r="D68" s="11">
        <v>-37.64</v>
      </c>
      <c r="E68" s="11">
        <v>18.93</v>
      </c>
      <c r="F68" s="11">
        <v>30.18</v>
      </c>
      <c r="G68" s="7">
        <v>37.09</v>
      </c>
      <c r="H68" s="7">
        <v>18.96</v>
      </c>
      <c r="I68" s="7">
        <v>-30.68</v>
      </c>
      <c r="J68" s="14"/>
    </row>
    <row r="69">
      <c r="C69" s="7">
        <v>42.0</v>
      </c>
      <c r="D69" s="11">
        <v>11.34</v>
      </c>
      <c r="E69" s="11">
        <v>17.14</v>
      </c>
      <c r="F69" s="11">
        <v>-11.34</v>
      </c>
      <c r="G69" s="7">
        <v>15.05</v>
      </c>
      <c r="H69" s="7">
        <v>17.16</v>
      </c>
      <c r="I69" s="7">
        <v>-15.11</v>
      </c>
      <c r="J69" s="14"/>
    </row>
    <row r="70">
      <c r="J70" s="14"/>
    </row>
    <row r="71">
      <c r="J71" s="14"/>
    </row>
    <row r="72">
      <c r="F72" s="1" t="s">
        <v>10</v>
      </c>
      <c r="J72" s="14"/>
    </row>
    <row r="73">
      <c r="J73" s="14"/>
    </row>
    <row r="74">
      <c r="J74" s="14"/>
    </row>
    <row r="75">
      <c r="C75" s="32"/>
      <c r="D75" s="3"/>
      <c r="E75" s="33" t="s">
        <v>47</v>
      </c>
      <c r="F75" s="4"/>
      <c r="G75" s="5"/>
      <c r="H75" s="5" t="s">
        <v>41</v>
      </c>
      <c r="I75" s="4"/>
      <c r="J75" s="14"/>
    </row>
    <row r="76">
      <c r="C76" s="37" t="s">
        <v>3</v>
      </c>
      <c r="D76" s="38" t="s">
        <v>42</v>
      </c>
      <c r="E76" s="37" t="s">
        <v>43</v>
      </c>
      <c r="F76" s="37" t="s">
        <v>44</v>
      </c>
      <c r="G76" s="37" t="s">
        <v>42</v>
      </c>
      <c r="H76" s="37" t="s">
        <v>43</v>
      </c>
      <c r="I76" s="37" t="s">
        <v>44</v>
      </c>
      <c r="J76" s="14"/>
    </row>
    <row r="77">
      <c r="C77" s="7">
        <v>1.0</v>
      </c>
      <c r="D77" s="2"/>
      <c r="E77" s="2"/>
      <c r="F77" s="2"/>
      <c r="G77" s="7">
        <v>-21.45</v>
      </c>
      <c r="H77" s="7">
        <v>-31.11</v>
      </c>
      <c r="I77" s="7">
        <v>-40.78</v>
      </c>
      <c r="J77" s="14"/>
    </row>
    <row r="78">
      <c r="C78" s="7">
        <v>2.0</v>
      </c>
      <c r="D78" s="11">
        <v>-30.44</v>
      </c>
      <c r="E78" s="2"/>
      <c r="F78" s="11">
        <v>-32.98</v>
      </c>
      <c r="G78" s="7">
        <v>-31.15</v>
      </c>
      <c r="H78" s="7">
        <v>-32.52</v>
      </c>
      <c r="I78" s="7">
        <v>-33.88</v>
      </c>
      <c r="J78" s="14"/>
    </row>
    <row r="79">
      <c r="C79" s="7">
        <v>3.0</v>
      </c>
      <c r="D79" s="11">
        <v>-31.27</v>
      </c>
      <c r="E79" s="2"/>
      <c r="F79" s="11">
        <v>-27.02</v>
      </c>
      <c r="G79" s="7">
        <v>-31.38</v>
      </c>
      <c r="H79" s="7">
        <v>-28.72</v>
      </c>
      <c r="I79" s="7">
        <v>-26.06</v>
      </c>
      <c r="J79" s="14"/>
    </row>
    <row r="80">
      <c r="C80" s="7">
        <v>4.0</v>
      </c>
      <c r="D80" s="11">
        <v>27.02</v>
      </c>
      <c r="E80" s="11">
        <v>21.86</v>
      </c>
      <c r="F80" s="11">
        <v>-42.2</v>
      </c>
      <c r="G80" s="7">
        <v>32.04</v>
      </c>
      <c r="H80" s="7">
        <v>20.89</v>
      </c>
      <c r="I80" s="7">
        <v>-37.6</v>
      </c>
      <c r="J80" s="14"/>
    </row>
    <row r="81">
      <c r="C81" s="7">
        <v>5.0</v>
      </c>
      <c r="D81" s="11">
        <v>0.0</v>
      </c>
      <c r="E81" s="2"/>
      <c r="F81" s="11">
        <v>0.0</v>
      </c>
      <c r="G81" s="7">
        <v>1.17</v>
      </c>
      <c r="H81" s="7">
        <v>-1.34</v>
      </c>
      <c r="I81" s="7">
        <v>1.5</v>
      </c>
      <c r="J81" s="14"/>
    </row>
    <row r="82">
      <c r="C82" s="7">
        <v>6.0</v>
      </c>
      <c r="D82" s="11">
        <v>0.0</v>
      </c>
      <c r="E82" s="2"/>
      <c r="F82" s="11">
        <v>0.0</v>
      </c>
      <c r="G82" s="7">
        <v>0.58</v>
      </c>
      <c r="H82" s="7">
        <v>-0.47</v>
      </c>
      <c r="I82" s="7">
        <v>0.36</v>
      </c>
      <c r="J82" s="14"/>
    </row>
    <row r="83">
      <c r="C83" s="7">
        <v>7.0</v>
      </c>
      <c r="D83" s="11"/>
      <c r="E83" s="2"/>
      <c r="F83" s="11"/>
      <c r="G83" s="7">
        <v>0.0</v>
      </c>
      <c r="H83" s="7">
        <v>-0.01</v>
      </c>
      <c r="I83" s="7">
        <v>0.02</v>
      </c>
      <c r="J83" s="14"/>
    </row>
    <row r="84">
      <c r="C84" s="7">
        <v>8.0</v>
      </c>
      <c r="D84" s="11">
        <v>27.02</v>
      </c>
      <c r="E84" s="2"/>
      <c r="F84" s="11">
        <v>31.27</v>
      </c>
      <c r="G84" s="7">
        <v>33.04</v>
      </c>
      <c r="H84" s="7">
        <v>-34.57</v>
      </c>
      <c r="I84" s="7">
        <v>36.1</v>
      </c>
      <c r="J84" s="14"/>
    </row>
    <row r="85">
      <c r="C85" s="7">
        <v>9.0</v>
      </c>
      <c r="D85" s="11">
        <v>32.98</v>
      </c>
      <c r="E85" s="2"/>
      <c r="F85" s="11">
        <v>30.44</v>
      </c>
      <c r="G85" s="7">
        <v>34.23</v>
      </c>
      <c r="H85" s="7">
        <v>-32.87</v>
      </c>
      <c r="I85" s="7">
        <v>31.52</v>
      </c>
      <c r="J85" s="14"/>
    </row>
    <row r="86">
      <c r="C86" s="7">
        <v>10.0</v>
      </c>
      <c r="D86" s="2"/>
      <c r="E86" s="2"/>
      <c r="F86" s="2"/>
      <c r="G86" s="7">
        <v>41.06</v>
      </c>
      <c r="H86" s="7">
        <v>-31.35</v>
      </c>
      <c r="I86" s="7">
        <v>21.64</v>
      </c>
      <c r="J86" s="14"/>
    </row>
    <row r="87">
      <c r="C87" s="7">
        <v>11.0</v>
      </c>
      <c r="D87" s="11">
        <v>67.64</v>
      </c>
      <c r="E87" s="11">
        <v>44.0</v>
      </c>
      <c r="F87" s="11">
        <v>-86.24</v>
      </c>
      <c r="G87" s="7">
        <v>68.86</v>
      </c>
      <c r="H87" s="7">
        <v>43.25</v>
      </c>
      <c r="I87" s="7">
        <v>-84.76</v>
      </c>
      <c r="J87" s="14"/>
    </row>
    <row r="88">
      <c r="C88" s="7">
        <v>12.0</v>
      </c>
      <c r="D88" s="11">
        <v>64.25</v>
      </c>
      <c r="E88" s="11">
        <v>45.15</v>
      </c>
      <c r="F88" s="11">
        <v>-87.93</v>
      </c>
      <c r="G88" s="7">
        <v>67.41</v>
      </c>
      <c r="H88" s="7">
        <v>44.23</v>
      </c>
      <c r="I88" s="7">
        <v>-84.24</v>
      </c>
      <c r="J88" s="14"/>
    </row>
    <row r="89">
      <c r="C89" s="7">
        <v>13.0</v>
      </c>
      <c r="D89" s="11">
        <v>42.2</v>
      </c>
      <c r="E89" s="11">
        <v>20.34</v>
      </c>
      <c r="F89" s="11">
        <v>-27.02</v>
      </c>
      <c r="G89" s="7">
        <v>38.78</v>
      </c>
      <c r="H89" s="7">
        <v>21.73</v>
      </c>
      <c r="I89" s="7">
        <v>-29.19</v>
      </c>
      <c r="J89" s="14"/>
    </row>
    <row r="90">
      <c r="C90" s="7">
        <v>14.0</v>
      </c>
      <c r="D90" s="11">
        <v>87.93</v>
      </c>
      <c r="E90" s="11">
        <v>42.78</v>
      </c>
      <c r="F90" s="11">
        <v>-64.25</v>
      </c>
      <c r="G90" s="7">
        <v>84.81</v>
      </c>
      <c r="H90" s="7">
        <v>44.09</v>
      </c>
      <c r="I90" s="7">
        <v>-67.12</v>
      </c>
      <c r="J90" s="14"/>
    </row>
    <row r="91">
      <c r="C91" s="7">
        <v>15.0</v>
      </c>
      <c r="D91" s="11">
        <v>86.24</v>
      </c>
      <c r="E91" s="11">
        <v>42.19</v>
      </c>
      <c r="F91" s="11">
        <v>-67.64</v>
      </c>
      <c r="G91" s="7">
        <v>84.77</v>
      </c>
      <c r="H91" s="7">
        <v>43.27</v>
      </c>
      <c r="I91" s="7">
        <v>-68.81</v>
      </c>
      <c r="J91" s="14"/>
    </row>
    <row r="92">
      <c r="J92" s="14"/>
    </row>
    <row r="93">
      <c r="F93" s="1" t="s">
        <v>12</v>
      </c>
      <c r="J93" s="14"/>
    </row>
    <row r="94">
      <c r="J94" s="14"/>
    </row>
    <row r="95">
      <c r="C95" s="2"/>
      <c r="D95" s="11"/>
      <c r="E95" s="11" t="s">
        <v>48</v>
      </c>
      <c r="F95" s="2"/>
      <c r="G95" s="39" t="s">
        <v>41</v>
      </c>
      <c r="H95" s="40"/>
      <c r="I95" s="41"/>
      <c r="J95" s="14"/>
    </row>
    <row r="96">
      <c r="C96" s="7" t="s">
        <v>3</v>
      </c>
      <c r="D96" s="7" t="s">
        <v>42</v>
      </c>
      <c r="E96" s="7" t="s">
        <v>43</v>
      </c>
      <c r="F96" s="7" t="s">
        <v>44</v>
      </c>
      <c r="G96" s="7" t="s">
        <v>42</v>
      </c>
      <c r="H96" s="7" t="s">
        <v>43</v>
      </c>
      <c r="I96" s="7" t="s">
        <v>44</v>
      </c>
      <c r="J96" s="14"/>
    </row>
    <row r="97">
      <c r="C97" s="7">
        <v>1.0</v>
      </c>
      <c r="D97" s="2"/>
      <c r="E97" s="2"/>
      <c r="F97" s="2"/>
      <c r="G97" s="7">
        <v>-19.81</v>
      </c>
      <c r="H97" s="7">
        <v>-27.93</v>
      </c>
      <c r="I97" s="7">
        <v>-36.04</v>
      </c>
      <c r="J97" s="14"/>
      <c r="K97" s="6">
        <v>-12.65</v>
      </c>
      <c r="L97" s="6">
        <v>-20.77</v>
      </c>
      <c r="M97" s="6">
        <v>-28.88</v>
      </c>
    </row>
    <row r="98">
      <c r="C98" s="7">
        <v>2.0</v>
      </c>
      <c r="D98" s="11">
        <v>-23.57</v>
      </c>
      <c r="E98" s="11"/>
      <c r="F98" s="11">
        <v>-24.03</v>
      </c>
      <c r="G98" s="7">
        <v>-23.44</v>
      </c>
      <c r="H98" s="7">
        <v>-23.62</v>
      </c>
      <c r="I98" s="7">
        <v>-23.8</v>
      </c>
      <c r="J98" s="14"/>
      <c r="K98" s="6">
        <v>-25.96</v>
      </c>
      <c r="L98" s="6">
        <v>-26.14</v>
      </c>
      <c r="M98" s="6">
        <v>-26.32</v>
      </c>
    </row>
    <row r="99">
      <c r="C99" s="7">
        <v>3.0</v>
      </c>
      <c r="D99" s="11">
        <v>-29.71</v>
      </c>
      <c r="E99" s="2"/>
      <c r="F99" s="11">
        <v>-34.93</v>
      </c>
      <c r="G99" s="7">
        <v>-34.26</v>
      </c>
      <c r="H99" s="7">
        <v>-37.44</v>
      </c>
      <c r="I99" s="7">
        <v>-40.63</v>
      </c>
      <c r="J99" s="14"/>
      <c r="K99" s="6">
        <v>-29.31</v>
      </c>
      <c r="L99" s="6">
        <v>-32.49</v>
      </c>
      <c r="M99" s="6">
        <v>-35.68</v>
      </c>
    </row>
    <row r="100">
      <c r="C100" s="7">
        <v>4.0</v>
      </c>
      <c r="D100" s="11">
        <v>4.53</v>
      </c>
      <c r="E100" s="2"/>
      <c r="F100" s="11">
        <v>-2.89</v>
      </c>
      <c r="G100" s="7">
        <v>0.54</v>
      </c>
      <c r="H100" s="7">
        <v>-0.49</v>
      </c>
      <c r="I100" s="7">
        <v>-0.43</v>
      </c>
      <c r="J100" s="14"/>
      <c r="K100" s="6">
        <v>3.18</v>
      </c>
      <c r="L100" s="6">
        <v>-2.7</v>
      </c>
      <c r="M100" s="6">
        <v>2.21</v>
      </c>
    </row>
    <row r="101">
      <c r="C101" s="7">
        <v>5.0</v>
      </c>
      <c r="D101" s="11">
        <v>1.4</v>
      </c>
      <c r="E101" s="2"/>
      <c r="F101" s="11">
        <v>1.54</v>
      </c>
      <c r="G101" s="7">
        <v>0.88</v>
      </c>
      <c r="H101" s="7">
        <v>-1.06</v>
      </c>
      <c r="I101" s="7">
        <v>1.24</v>
      </c>
      <c r="J101" s="14"/>
      <c r="K101" s="6">
        <v>-0.34</v>
      </c>
      <c r="L101" s="6">
        <v>-0.18</v>
      </c>
      <c r="M101" s="6">
        <v>0.01</v>
      </c>
    </row>
    <row r="102">
      <c r="C102" s="7">
        <v>6.0</v>
      </c>
      <c r="D102" s="2"/>
      <c r="E102" s="2"/>
      <c r="F102" s="2"/>
      <c r="G102" s="7">
        <v>-0.44</v>
      </c>
      <c r="H102" s="7">
        <v>-0.77</v>
      </c>
      <c r="I102" s="7">
        <v>-1.1</v>
      </c>
      <c r="J102" s="14"/>
      <c r="K102" s="6">
        <v>3.06</v>
      </c>
      <c r="L102" s="6">
        <v>-2.73</v>
      </c>
      <c r="M102" s="6">
        <v>2.4</v>
      </c>
    </row>
    <row r="103">
      <c r="C103" s="7">
        <v>7.0</v>
      </c>
      <c r="D103" s="11">
        <v>-5.44</v>
      </c>
      <c r="E103" s="2"/>
      <c r="F103" s="11">
        <v>-3.7</v>
      </c>
      <c r="G103" s="7">
        <v>-6.52</v>
      </c>
      <c r="H103" s="7">
        <v>-5.61</v>
      </c>
      <c r="I103" s="7">
        <v>-4.71</v>
      </c>
      <c r="J103" s="14"/>
      <c r="K103" s="6">
        <v>-5.85</v>
      </c>
      <c r="L103" s="6">
        <v>-4.95</v>
      </c>
      <c r="M103" s="6">
        <v>-4.04</v>
      </c>
    </row>
    <row r="104">
      <c r="C104" s="7">
        <v>8.0</v>
      </c>
      <c r="D104" s="11">
        <v>-2.12</v>
      </c>
      <c r="E104" s="2"/>
      <c r="F104" s="11">
        <v>-2.28</v>
      </c>
      <c r="G104" s="7">
        <v>-2.44</v>
      </c>
      <c r="H104" s="7">
        <v>-2.48</v>
      </c>
      <c r="I104" s="7">
        <v>-2.53</v>
      </c>
      <c r="J104" s="14"/>
      <c r="K104" s="6">
        <v>-2.87</v>
      </c>
      <c r="L104" s="6">
        <v>-2.92</v>
      </c>
      <c r="M104" s="6">
        <v>-2.97</v>
      </c>
    </row>
    <row r="105">
      <c r="C105" s="7">
        <v>9.0</v>
      </c>
      <c r="D105" s="2"/>
      <c r="E105" s="2"/>
      <c r="F105" s="2"/>
      <c r="G105" s="7">
        <v>-4.37</v>
      </c>
      <c r="H105" s="7">
        <v>-3.43</v>
      </c>
      <c r="I105" s="7">
        <v>-2.48</v>
      </c>
      <c r="J105" s="14"/>
      <c r="K105" s="6">
        <v>-3.2</v>
      </c>
      <c r="L105" s="6">
        <v>-2.25</v>
      </c>
      <c r="M105" s="6">
        <v>-1.31</v>
      </c>
    </row>
    <row r="106">
      <c r="C106" s="7">
        <v>10.0</v>
      </c>
      <c r="D106" s="11">
        <v>5.44</v>
      </c>
      <c r="E106" s="2"/>
      <c r="F106" s="11">
        <v>3.7</v>
      </c>
      <c r="G106" s="7">
        <v>6.52</v>
      </c>
      <c r="H106" s="7">
        <v>-5.61</v>
      </c>
      <c r="I106" s="7">
        <v>4.71</v>
      </c>
      <c r="J106" s="14"/>
      <c r="K106" s="6">
        <v>5.85</v>
      </c>
      <c r="L106" s="6">
        <v>-4.95</v>
      </c>
      <c r="M106" s="6">
        <v>4.04</v>
      </c>
    </row>
    <row r="107">
      <c r="C107" s="7">
        <v>11.0</v>
      </c>
      <c r="D107" s="11">
        <v>2.12</v>
      </c>
      <c r="E107" s="2"/>
      <c r="F107" s="11">
        <v>2.28</v>
      </c>
      <c r="G107" s="7">
        <v>2.44</v>
      </c>
      <c r="H107" s="7">
        <v>-2.48</v>
      </c>
      <c r="I107" s="7">
        <v>2.53</v>
      </c>
      <c r="J107" s="14"/>
      <c r="K107" s="6">
        <v>2.87</v>
      </c>
      <c r="L107" s="6">
        <v>-2.92</v>
      </c>
      <c r="M107" s="6">
        <v>2.97</v>
      </c>
    </row>
    <row r="108">
      <c r="C108" s="7">
        <v>12.0</v>
      </c>
      <c r="D108" s="2"/>
      <c r="E108" s="2"/>
      <c r="F108" s="2"/>
      <c r="G108" s="7">
        <v>4.37</v>
      </c>
      <c r="H108" s="7">
        <v>-3.43</v>
      </c>
      <c r="I108" s="7">
        <v>2.48</v>
      </c>
      <c r="J108" s="14"/>
      <c r="K108" s="6">
        <v>3.2</v>
      </c>
      <c r="L108" s="6">
        <v>-2.25</v>
      </c>
      <c r="M108" s="6">
        <v>1.31</v>
      </c>
    </row>
    <row r="109">
      <c r="C109" s="7">
        <v>13.0</v>
      </c>
      <c r="D109" s="11">
        <v>-4.53</v>
      </c>
      <c r="E109" s="2"/>
      <c r="F109" s="11">
        <v>2.89</v>
      </c>
      <c r="G109" s="7">
        <v>-0.54</v>
      </c>
      <c r="H109" s="7">
        <v>-0.49</v>
      </c>
      <c r="I109" s="7">
        <v>0.43</v>
      </c>
      <c r="J109" s="14"/>
      <c r="K109" s="6">
        <v>-3.18</v>
      </c>
      <c r="L109" s="6">
        <v>-2.7</v>
      </c>
      <c r="M109" s="6">
        <v>-2.21</v>
      </c>
    </row>
    <row r="110">
      <c r="C110" s="7">
        <v>14.0</v>
      </c>
      <c r="D110" s="11">
        <v>-1.4</v>
      </c>
      <c r="E110" s="2"/>
      <c r="F110" s="11">
        <v>-1.54</v>
      </c>
      <c r="G110" s="7">
        <v>-0.88</v>
      </c>
      <c r="H110" s="7">
        <v>-1.06</v>
      </c>
      <c r="I110" s="7">
        <v>-1.24</v>
      </c>
      <c r="J110" s="14"/>
      <c r="K110" s="6">
        <v>0.34</v>
      </c>
      <c r="L110" s="6">
        <v>-0.18</v>
      </c>
      <c r="M110" s="6">
        <v>-0.01</v>
      </c>
    </row>
    <row r="111">
      <c r="C111" s="7">
        <v>15.0</v>
      </c>
      <c r="D111" s="2"/>
      <c r="F111" s="2"/>
      <c r="G111" s="7">
        <v>0.44</v>
      </c>
      <c r="H111" s="7">
        <v>-0.77</v>
      </c>
      <c r="I111" s="7">
        <v>1.1</v>
      </c>
      <c r="J111" s="14"/>
      <c r="K111" s="6">
        <v>-3.06</v>
      </c>
      <c r="L111" s="6">
        <v>-2.73</v>
      </c>
      <c r="M111" s="6">
        <v>-2.4</v>
      </c>
    </row>
    <row r="112">
      <c r="C112" s="7">
        <v>16.0</v>
      </c>
      <c r="D112" s="16">
        <v>34.93</v>
      </c>
      <c r="E112" s="42"/>
      <c r="F112" s="16">
        <v>-29.71</v>
      </c>
      <c r="G112" s="7">
        <v>40.63</v>
      </c>
      <c r="H112" s="7">
        <v>-37.44</v>
      </c>
      <c r="I112" s="7">
        <v>34.26</v>
      </c>
      <c r="J112" s="14"/>
      <c r="K112" s="6">
        <v>35.68</v>
      </c>
      <c r="L112" s="6">
        <v>-32.49</v>
      </c>
      <c r="M112" s="6">
        <v>29.31</v>
      </c>
    </row>
    <row r="113">
      <c r="C113" s="7">
        <v>17.0</v>
      </c>
      <c r="D113" s="11">
        <v>23.57</v>
      </c>
      <c r="E113" s="11"/>
      <c r="F113" s="11">
        <v>24.03</v>
      </c>
      <c r="G113" s="7">
        <v>23.8</v>
      </c>
      <c r="H113" s="7">
        <v>-23.62</v>
      </c>
      <c r="I113" s="7">
        <v>23.44</v>
      </c>
      <c r="J113" s="14"/>
      <c r="K113" s="6">
        <v>26.32</v>
      </c>
      <c r="L113" s="6">
        <v>-26.14</v>
      </c>
      <c r="M113" s="6">
        <v>25.96</v>
      </c>
    </row>
    <row r="114">
      <c r="C114" s="7">
        <v>18.0</v>
      </c>
      <c r="D114" s="2"/>
      <c r="E114" s="2"/>
      <c r="F114" s="2"/>
      <c r="G114" s="7">
        <v>36.04</v>
      </c>
      <c r="H114" s="7">
        <v>-27.93</v>
      </c>
      <c r="I114" s="7">
        <v>19.81</v>
      </c>
      <c r="J114" s="14"/>
      <c r="K114" s="6">
        <v>28.88</v>
      </c>
      <c r="L114" s="6">
        <v>-20.77</v>
      </c>
      <c r="M114" s="6">
        <v>12.65</v>
      </c>
    </row>
    <row r="115">
      <c r="C115" s="7">
        <v>19.0</v>
      </c>
      <c r="D115" s="11">
        <v>-13.71</v>
      </c>
      <c r="E115" s="2"/>
      <c r="F115" s="11">
        <v>-10.44</v>
      </c>
      <c r="G115" s="7">
        <v>-16.54</v>
      </c>
      <c r="H115" s="7">
        <v>-14.39</v>
      </c>
      <c r="I115" s="7">
        <v>-12.23</v>
      </c>
      <c r="J115" s="14"/>
      <c r="K115" s="6">
        <v>-16.69</v>
      </c>
      <c r="L115" s="6">
        <v>-14.53</v>
      </c>
      <c r="M115" s="6">
        <v>-12.38</v>
      </c>
    </row>
    <row r="116">
      <c r="C116" s="7">
        <v>20.0</v>
      </c>
      <c r="D116" s="11">
        <v>13.71</v>
      </c>
      <c r="E116" s="2"/>
      <c r="F116" s="11">
        <v>10.44</v>
      </c>
      <c r="G116" s="7">
        <v>16.54</v>
      </c>
      <c r="H116" s="7">
        <v>-14.39</v>
      </c>
      <c r="I116" s="7">
        <v>12.23</v>
      </c>
      <c r="J116" s="14"/>
      <c r="K116" s="6">
        <v>16.69</v>
      </c>
      <c r="L116" s="6">
        <v>-14.53</v>
      </c>
      <c r="M116" s="6">
        <v>12.38</v>
      </c>
    </row>
    <row r="117">
      <c r="C117" s="7">
        <v>21.0</v>
      </c>
      <c r="D117" s="11">
        <v>34.92</v>
      </c>
      <c r="E117" s="11">
        <v>29.5</v>
      </c>
      <c r="F117" s="11">
        <v>-55.3</v>
      </c>
      <c r="G117" s="7">
        <v>35.68</v>
      </c>
      <c r="H117" s="7">
        <v>29.61</v>
      </c>
      <c r="I117" s="7">
        <v>-54.35</v>
      </c>
      <c r="J117" s="14"/>
      <c r="K117" s="6">
        <v>35.68</v>
      </c>
      <c r="L117" s="6">
        <v>11.47</v>
      </c>
      <c r="M117" s="6">
        <v>-54.35</v>
      </c>
    </row>
    <row r="118">
      <c r="C118" s="7">
        <v>22.0</v>
      </c>
      <c r="D118" s="11">
        <v>53.74</v>
      </c>
      <c r="E118" s="11">
        <v>34.22</v>
      </c>
      <c r="F118" s="11">
        <v>-67.69</v>
      </c>
      <c r="G118" s="7">
        <v>55.63</v>
      </c>
      <c r="H118" s="7">
        <v>34.18</v>
      </c>
      <c r="I118" s="7">
        <v>-65.89</v>
      </c>
      <c r="J118" s="14"/>
      <c r="K118" s="6">
        <v>55.63</v>
      </c>
      <c r="L118" s="6">
        <v>11.1</v>
      </c>
      <c r="M118" s="6">
        <v>-65.89</v>
      </c>
    </row>
    <row r="119">
      <c r="C119" s="7">
        <v>23.0</v>
      </c>
      <c r="D119" s="11">
        <v>54.38</v>
      </c>
      <c r="E119" s="11">
        <v>34.12</v>
      </c>
      <c r="F119" s="11">
        <v>-67.24</v>
      </c>
      <c r="G119" s="7">
        <v>54.85</v>
      </c>
      <c r="H119" s="7">
        <v>34.18</v>
      </c>
      <c r="I119" s="7">
        <v>-66.67</v>
      </c>
      <c r="J119" s="14"/>
      <c r="K119" s="6">
        <v>54.85</v>
      </c>
      <c r="L119" s="6">
        <v>11.1</v>
      </c>
      <c r="M119" s="6">
        <v>-66.67</v>
      </c>
    </row>
    <row r="120">
      <c r="C120" s="7">
        <v>24.0</v>
      </c>
      <c r="D120" s="11">
        <v>50.78</v>
      </c>
      <c r="E120" s="11">
        <v>23.53</v>
      </c>
      <c r="F120" s="11">
        <v>-51.39</v>
      </c>
      <c r="G120" s="7">
        <v>51.17</v>
      </c>
      <c r="H120" s="7">
        <v>23.79</v>
      </c>
      <c r="I120" s="7">
        <v>-50.49</v>
      </c>
      <c r="J120" s="14"/>
      <c r="K120" s="6">
        <v>51.17</v>
      </c>
      <c r="L120" s="6">
        <v>5.65</v>
      </c>
      <c r="M120" s="6">
        <v>-50.49</v>
      </c>
    </row>
    <row r="121">
      <c r="C121" s="7">
        <v>25.0</v>
      </c>
      <c r="D121" s="11">
        <v>63.4</v>
      </c>
      <c r="E121" s="11">
        <v>31.32</v>
      </c>
      <c r="F121" s="11">
        <v>-63.83</v>
      </c>
      <c r="G121" s="7">
        <v>64.02</v>
      </c>
      <c r="H121" s="7">
        <v>31.4</v>
      </c>
      <c r="I121" s="7">
        <v>-63.05</v>
      </c>
      <c r="J121" s="14"/>
      <c r="K121" s="6">
        <v>64.02</v>
      </c>
      <c r="L121" s="6">
        <v>8.32</v>
      </c>
      <c r="M121" s="6">
        <v>-63.05</v>
      </c>
    </row>
    <row r="122">
      <c r="C122" s="7">
        <v>26.0</v>
      </c>
      <c r="D122" s="11">
        <v>63.43</v>
      </c>
      <c r="E122" s="11">
        <v>31.23</v>
      </c>
      <c r="F122" s="11">
        <v>-63.92</v>
      </c>
      <c r="G122" s="7">
        <v>63.6</v>
      </c>
      <c r="H122" s="7">
        <v>31.27</v>
      </c>
      <c r="I122" s="7">
        <v>-63.74</v>
      </c>
      <c r="J122" s="14"/>
      <c r="K122" s="6">
        <v>63.6</v>
      </c>
      <c r="L122" s="6">
        <v>8.19</v>
      </c>
      <c r="M122" s="6">
        <v>-63.74</v>
      </c>
    </row>
    <row r="123">
      <c r="C123" s="7">
        <v>27.0</v>
      </c>
      <c r="D123" s="11">
        <v>67.29</v>
      </c>
      <c r="E123" s="11">
        <v>38.94</v>
      </c>
      <c r="F123" s="11">
        <v>-66.78</v>
      </c>
      <c r="G123" s="7">
        <v>68.72</v>
      </c>
      <c r="H123" s="7">
        <v>37.13</v>
      </c>
      <c r="I123" s="7">
        <v>-68.72</v>
      </c>
      <c r="J123" s="14"/>
      <c r="K123" s="6">
        <v>68.72</v>
      </c>
      <c r="L123" s="6">
        <v>37.13</v>
      </c>
      <c r="M123" s="6">
        <v>-68.72</v>
      </c>
    </row>
    <row r="124">
      <c r="C124" s="7">
        <v>28.0</v>
      </c>
      <c r="D124" s="11">
        <v>69.66</v>
      </c>
      <c r="E124" s="11">
        <v>36.16</v>
      </c>
      <c r="F124" s="11">
        <v>-69.96</v>
      </c>
      <c r="G124" s="7">
        <v>69.97</v>
      </c>
      <c r="H124" s="7">
        <v>35.88</v>
      </c>
      <c r="I124" s="7">
        <v>-69.97</v>
      </c>
      <c r="J124" s="14"/>
      <c r="K124" s="6">
        <v>69.97</v>
      </c>
      <c r="L124" s="6">
        <v>35.88</v>
      </c>
      <c r="M124" s="6">
        <v>-69.97</v>
      </c>
    </row>
    <row r="125">
      <c r="C125" s="7">
        <v>29.0</v>
      </c>
      <c r="D125" s="11">
        <v>69.45</v>
      </c>
      <c r="E125" s="11">
        <v>37.22</v>
      </c>
      <c r="F125" s="11">
        <v>-68.5</v>
      </c>
      <c r="G125" s="7">
        <v>69.91</v>
      </c>
      <c r="H125" s="7">
        <v>35.94</v>
      </c>
      <c r="I125" s="7">
        <v>-69.91</v>
      </c>
      <c r="J125" s="14"/>
      <c r="K125" s="6">
        <v>69.91</v>
      </c>
      <c r="L125" s="6">
        <v>35.94</v>
      </c>
      <c r="M125" s="6">
        <v>-69.91</v>
      </c>
    </row>
    <row r="126">
      <c r="C126" s="7">
        <v>30.0</v>
      </c>
      <c r="D126" s="11">
        <v>-51.39</v>
      </c>
      <c r="E126" s="11">
        <v>23.53</v>
      </c>
      <c r="F126" s="11">
        <v>50.78</v>
      </c>
      <c r="G126" s="7">
        <v>50.49</v>
      </c>
      <c r="H126" s="7">
        <v>23.79</v>
      </c>
      <c r="I126" s="7">
        <v>-51.17</v>
      </c>
      <c r="J126" s="14"/>
      <c r="K126" s="6">
        <v>50.49</v>
      </c>
      <c r="L126" s="6">
        <v>5.65</v>
      </c>
      <c r="M126" s="6">
        <v>-51.17</v>
      </c>
    </row>
    <row r="127">
      <c r="C127" s="7">
        <v>31.0</v>
      </c>
      <c r="D127" s="11">
        <v>-63.83</v>
      </c>
      <c r="E127" s="11">
        <v>31.32</v>
      </c>
      <c r="F127" s="11">
        <v>63.4</v>
      </c>
      <c r="G127" s="7">
        <v>63.05</v>
      </c>
      <c r="H127" s="7">
        <v>31.4</v>
      </c>
      <c r="I127" s="7">
        <v>-64.02</v>
      </c>
      <c r="J127" s="14"/>
      <c r="K127" s="6">
        <v>63.05</v>
      </c>
      <c r="L127" s="6">
        <v>8.32</v>
      </c>
      <c r="M127" s="6">
        <v>-64.02</v>
      </c>
    </row>
    <row r="128">
      <c r="C128" s="7">
        <v>32.0</v>
      </c>
      <c r="D128" s="11">
        <v>-63.92</v>
      </c>
      <c r="E128" s="11">
        <v>31.23</v>
      </c>
      <c r="F128" s="11">
        <v>63.43</v>
      </c>
      <c r="G128" s="7">
        <v>63.74</v>
      </c>
      <c r="H128" s="7">
        <v>31.27</v>
      </c>
      <c r="I128" s="7">
        <v>-63.6</v>
      </c>
      <c r="J128" s="14"/>
      <c r="K128" s="6">
        <v>63.74</v>
      </c>
      <c r="L128" s="6">
        <v>8.19</v>
      </c>
      <c r="M128" s="6">
        <v>-63.6</v>
      </c>
    </row>
    <row r="129">
      <c r="C129" s="7">
        <v>33.0</v>
      </c>
      <c r="D129" s="11">
        <v>-55.3</v>
      </c>
      <c r="E129" s="11">
        <v>29.5</v>
      </c>
      <c r="F129" s="11">
        <v>34.92</v>
      </c>
      <c r="G129" s="7">
        <v>54.35</v>
      </c>
      <c r="H129" s="7">
        <v>29.61</v>
      </c>
      <c r="I129" s="7">
        <v>-35.68</v>
      </c>
      <c r="J129" s="14"/>
      <c r="K129" s="6">
        <v>54.35</v>
      </c>
      <c r="L129" s="6">
        <v>11.47</v>
      </c>
      <c r="M129" s="6">
        <v>-35.68</v>
      </c>
    </row>
    <row r="130">
      <c r="C130" s="7">
        <v>34.0</v>
      </c>
      <c r="D130" s="11">
        <v>-67.69</v>
      </c>
      <c r="E130" s="11">
        <v>34.22</v>
      </c>
      <c r="F130" s="11">
        <v>53.74</v>
      </c>
      <c r="G130" s="7">
        <v>65.89</v>
      </c>
      <c r="H130" s="7">
        <v>34.18</v>
      </c>
      <c r="I130" s="7">
        <v>-55.63</v>
      </c>
      <c r="J130" s="14"/>
      <c r="K130" s="6">
        <v>65.89</v>
      </c>
      <c r="L130" s="6">
        <v>11.1</v>
      </c>
      <c r="M130" s="6">
        <v>-55.63</v>
      </c>
    </row>
    <row r="131">
      <c r="C131" s="7">
        <v>35.0</v>
      </c>
      <c r="D131" s="11">
        <v>-67.24</v>
      </c>
      <c r="E131" s="11">
        <v>34.12</v>
      </c>
      <c r="F131" s="11">
        <v>54.38</v>
      </c>
      <c r="G131" s="7">
        <v>66.67</v>
      </c>
      <c r="H131" s="7">
        <v>34.18</v>
      </c>
      <c r="I131" s="7">
        <v>-54.85</v>
      </c>
      <c r="J131" s="14"/>
      <c r="K131" s="6">
        <v>66.67</v>
      </c>
      <c r="L131" s="6">
        <v>11.1</v>
      </c>
      <c r="M131" s="6">
        <v>-54.85</v>
      </c>
    </row>
    <row r="132">
      <c r="C132" s="7">
        <v>36.0</v>
      </c>
      <c r="D132" s="11">
        <v>13.71</v>
      </c>
      <c r="E132" s="11">
        <v>16.81</v>
      </c>
      <c r="F132" s="11">
        <v>-15.41</v>
      </c>
      <c r="G132" s="7">
        <v>16.69</v>
      </c>
      <c r="H132" s="7">
        <v>15.57</v>
      </c>
      <c r="I132" s="7">
        <v>-16.69</v>
      </c>
      <c r="J132" s="14"/>
      <c r="K132" s="6">
        <v>16.69</v>
      </c>
      <c r="L132" s="6">
        <v>15.57</v>
      </c>
      <c r="M132" s="6">
        <v>-16.69</v>
      </c>
    </row>
    <row r="133">
      <c r="J133" s="14"/>
    </row>
    <row r="134">
      <c r="J134" s="14"/>
    </row>
    <row r="135">
      <c r="F135" s="1" t="s">
        <v>14</v>
      </c>
      <c r="J135" s="14"/>
    </row>
    <row r="136">
      <c r="J136" s="14"/>
    </row>
    <row r="137">
      <c r="J137" s="14"/>
    </row>
    <row r="138">
      <c r="C138" s="2"/>
      <c r="D138" s="11"/>
      <c r="E138" s="11" t="s">
        <v>49</v>
      </c>
      <c r="F138" s="2"/>
      <c r="G138" s="43"/>
      <c r="H138" s="43" t="s">
        <v>41</v>
      </c>
      <c r="I138" s="2"/>
      <c r="J138" s="14"/>
    </row>
    <row r="139">
      <c r="C139" s="7" t="s">
        <v>3</v>
      </c>
      <c r="D139" s="7" t="s">
        <v>42</v>
      </c>
      <c r="E139" s="7" t="s">
        <v>43</v>
      </c>
      <c r="F139" s="7" t="s">
        <v>44</v>
      </c>
      <c r="G139" s="7" t="s">
        <v>42</v>
      </c>
      <c r="H139" s="7" t="s">
        <v>43</v>
      </c>
      <c r="I139" s="7" t="s">
        <v>44</v>
      </c>
      <c r="J139" s="14"/>
    </row>
    <row r="140">
      <c r="C140" s="7">
        <v>1.0</v>
      </c>
      <c r="D140" s="2"/>
      <c r="E140" s="2"/>
      <c r="F140" s="2"/>
      <c r="G140" s="7">
        <v>-21.26</v>
      </c>
      <c r="H140" s="7">
        <v>-30.88</v>
      </c>
      <c r="I140" s="7">
        <v>-40.51</v>
      </c>
      <c r="J140" s="14"/>
    </row>
    <row r="141">
      <c r="C141" s="7">
        <v>2.0</v>
      </c>
      <c r="D141" s="6">
        <v>-29.81</v>
      </c>
      <c r="E141" s="2"/>
      <c r="F141" s="11">
        <v>-32.45</v>
      </c>
      <c r="G141" s="7">
        <v>-31.35</v>
      </c>
      <c r="H141" s="7">
        <v>-32.88</v>
      </c>
      <c r="I141" s="7">
        <v>-34.4</v>
      </c>
      <c r="J141" s="14"/>
    </row>
    <row r="142">
      <c r="C142" s="7">
        <v>3.0</v>
      </c>
      <c r="D142" s="11">
        <v>-27.33</v>
      </c>
      <c r="E142" s="2"/>
      <c r="F142" s="11">
        <v>-18.57</v>
      </c>
      <c r="G142" s="7">
        <v>-31.54</v>
      </c>
      <c r="H142" s="7">
        <v>-28.4</v>
      </c>
      <c r="I142" s="7">
        <v>-25.25</v>
      </c>
      <c r="J142" s="14"/>
    </row>
    <row r="143">
      <c r="C143" s="7">
        <v>4.0</v>
      </c>
      <c r="D143" s="11">
        <v>-33.2</v>
      </c>
      <c r="E143" s="11">
        <v>19.16</v>
      </c>
      <c r="F143" s="11">
        <v>-40.64</v>
      </c>
      <c r="G143" s="7">
        <v>31.77</v>
      </c>
      <c r="H143" s="7">
        <v>19.93</v>
      </c>
      <c r="I143" s="7">
        <v>-39.8</v>
      </c>
      <c r="J143" s="14"/>
    </row>
    <row r="144">
      <c r="C144" s="7">
        <v>5.0</v>
      </c>
      <c r="D144" s="11">
        <v>-4.35</v>
      </c>
      <c r="E144" s="2"/>
      <c r="F144" s="11">
        <v>-1.85</v>
      </c>
      <c r="G144" s="7">
        <v>-3.44</v>
      </c>
      <c r="H144" s="7">
        <v>-2.0</v>
      </c>
      <c r="I144" s="7">
        <v>-0.57</v>
      </c>
      <c r="J144" s="14"/>
    </row>
    <row r="145">
      <c r="C145" s="7">
        <v>6.0</v>
      </c>
      <c r="D145" s="11">
        <v>0.46</v>
      </c>
      <c r="E145" s="2"/>
      <c r="F145" s="11">
        <v>0.27</v>
      </c>
      <c r="G145" s="7">
        <v>1.29</v>
      </c>
      <c r="H145" s="7">
        <v>-0.99</v>
      </c>
      <c r="I145" s="7">
        <v>0.69</v>
      </c>
      <c r="J145" s="14"/>
    </row>
    <row r="146">
      <c r="C146" s="7">
        <v>7.0</v>
      </c>
      <c r="D146" s="2"/>
      <c r="E146" s="2"/>
      <c r="F146" s="2"/>
      <c r="G146" s="7">
        <v>-0.03</v>
      </c>
      <c r="H146" s="7">
        <v>-0.03</v>
      </c>
      <c r="I146" s="7">
        <v>0.03</v>
      </c>
      <c r="J146" s="14"/>
    </row>
    <row r="147">
      <c r="C147" s="7">
        <v>8.0</v>
      </c>
      <c r="D147" s="11">
        <v>37.51</v>
      </c>
      <c r="E147" s="2"/>
      <c r="F147" s="11">
        <v>40.19</v>
      </c>
      <c r="G147" s="7">
        <v>33.58</v>
      </c>
      <c r="H147" s="7">
        <v>-34.72</v>
      </c>
      <c r="I147" s="7">
        <v>35.86</v>
      </c>
      <c r="J147" s="14"/>
    </row>
    <row r="148">
      <c r="C148" s="7">
        <v>9.0</v>
      </c>
      <c r="D148" s="11">
        <v>37.16</v>
      </c>
      <c r="E148" s="2"/>
      <c r="F148" s="11">
        <v>31.46</v>
      </c>
      <c r="G148" s="7">
        <v>33.94</v>
      </c>
      <c r="H148" s="7">
        <v>-32.7</v>
      </c>
      <c r="I148" s="7">
        <v>31.46</v>
      </c>
      <c r="J148" s="14"/>
    </row>
    <row r="149">
      <c r="C149" s="7">
        <v>10.0</v>
      </c>
      <c r="D149" s="2"/>
      <c r="E149" s="2"/>
      <c r="F149" s="2"/>
      <c r="G149" s="7">
        <v>41.4</v>
      </c>
      <c r="H149" s="7">
        <v>-31.62</v>
      </c>
      <c r="I149" s="7">
        <v>21.85</v>
      </c>
      <c r="J149" s="14"/>
    </row>
    <row r="150">
      <c r="C150" s="7">
        <v>11.0</v>
      </c>
      <c r="D150" s="11">
        <v>65.32</v>
      </c>
      <c r="E150" s="11">
        <v>44.81</v>
      </c>
      <c r="F150" s="11">
        <v>-87.39</v>
      </c>
      <c r="G150" s="7">
        <v>68.95</v>
      </c>
      <c r="H150" s="7">
        <v>43.22</v>
      </c>
      <c r="I150" s="7">
        <v>-84.72</v>
      </c>
      <c r="J150" s="14"/>
    </row>
    <row r="151">
      <c r="C151" s="7">
        <v>12.0</v>
      </c>
      <c r="D151" s="11">
        <v>60.29</v>
      </c>
      <c r="E151" s="11">
        <v>46.56</v>
      </c>
      <c r="F151" s="11">
        <v>-89.65</v>
      </c>
      <c r="G151" s="7">
        <v>67.43</v>
      </c>
      <c r="H151" s="7">
        <v>44.37</v>
      </c>
      <c r="I151" s="7">
        <v>-83.8</v>
      </c>
      <c r="J151" s="14"/>
    </row>
    <row r="152">
      <c r="C152" s="7">
        <v>13.0</v>
      </c>
      <c r="D152" s="11">
        <v>39.77</v>
      </c>
      <c r="E152" s="11">
        <v>16.95</v>
      </c>
      <c r="F152" s="11">
        <v>-37.94</v>
      </c>
      <c r="G152" s="7">
        <v>35.32</v>
      </c>
      <c r="H152" s="7">
        <v>22.66</v>
      </c>
      <c r="I152" s="7">
        <v>-30.78</v>
      </c>
      <c r="J152" s="14"/>
    </row>
    <row r="153">
      <c r="C153" s="7">
        <v>14.0</v>
      </c>
      <c r="D153" s="11">
        <v>91.05</v>
      </c>
      <c r="E153" s="11">
        <v>48.98</v>
      </c>
      <c r="F153" s="11">
        <v>-77.34</v>
      </c>
      <c r="G153" s="7">
        <v>84.6</v>
      </c>
      <c r="H153" s="7">
        <v>43.92</v>
      </c>
      <c r="I153" s="7">
        <v>-67.67</v>
      </c>
      <c r="J153" s="14"/>
    </row>
    <row r="154">
      <c r="C154" s="7">
        <v>15.0</v>
      </c>
      <c r="D154" s="11">
        <v>87.16</v>
      </c>
      <c r="E154" s="11">
        <v>42.51</v>
      </c>
      <c r="F154" s="11">
        <v>-65.82</v>
      </c>
      <c r="G154" s="7">
        <v>84.59</v>
      </c>
      <c r="H154" s="7">
        <v>43.3</v>
      </c>
      <c r="I154" s="7">
        <v>-68.93</v>
      </c>
      <c r="J154" s="14"/>
    </row>
    <row r="155">
      <c r="C155" s="7">
        <v>16.0</v>
      </c>
      <c r="D155" s="44">
        <v>-14.68</v>
      </c>
      <c r="E155" s="45"/>
      <c r="F155" s="44">
        <v>-19.55</v>
      </c>
      <c r="G155" s="7">
        <v>-40.63</v>
      </c>
      <c r="H155" s="7">
        <v>-42.76</v>
      </c>
      <c r="I155" s="7">
        <v>-44.9</v>
      </c>
      <c r="J155" s="14"/>
    </row>
    <row r="156">
      <c r="C156" s="7">
        <v>17.0</v>
      </c>
      <c r="D156" s="44">
        <v>-17.31</v>
      </c>
      <c r="E156" s="45"/>
      <c r="F156" s="44">
        <v>-5.23</v>
      </c>
      <c r="G156" s="7">
        <v>-26.04</v>
      </c>
      <c r="H156" s="7">
        <v>-26.83</v>
      </c>
      <c r="I156" s="7">
        <v>-27.62</v>
      </c>
      <c r="J156" s="14"/>
    </row>
    <row r="157">
      <c r="C157" s="7">
        <v>18.0</v>
      </c>
      <c r="D157" s="11">
        <v>19.55</v>
      </c>
      <c r="E157" s="11">
        <v>15.11</v>
      </c>
      <c r="F157" s="11">
        <v>-17.34</v>
      </c>
      <c r="G157" s="7">
        <v>10.43</v>
      </c>
      <c r="H157" s="7">
        <v>13.48</v>
      </c>
      <c r="I157" s="7">
        <v>-29.94</v>
      </c>
      <c r="J157" s="14"/>
    </row>
    <row r="158">
      <c r="J158" s="14"/>
    </row>
    <row r="159">
      <c r="J159" s="14"/>
    </row>
    <row r="160">
      <c r="F160" s="1" t="s">
        <v>16</v>
      </c>
      <c r="J160" s="14"/>
    </row>
    <row r="161">
      <c r="J161" s="14"/>
    </row>
    <row r="162">
      <c r="C162" s="32"/>
      <c r="D162" s="3"/>
      <c r="E162" s="33" t="s">
        <v>50</v>
      </c>
      <c r="F162" s="4"/>
      <c r="G162" s="5"/>
      <c r="H162" s="5" t="s">
        <v>41</v>
      </c>
      <c r="I162" s="4"/>
      <c r="J162" s="14"/>
    </row>
    <row r="163">
      <c r="C163" s="7" t="s">
        <v>3</v>
      </c>
      <c r="D163" s="10" t="s">
        <v>42</v>
      </c>
      <c r="E163" s="7" t="s">
        <v>43</v>
      </c>
      <c r="F163" s="7" t="s">
        <v>44</v>
      </c>
      <c r="G163" s="7" t="s">
        <v>42</v>
      </c>
      <c r="H163" s="7" t="s">
        <v>43</v>
      </c>
      <c r="I163" s="7" t="s">
        <v>44</v>
      </c>
      <c r="J163" s="14"/>
    </row>
    <row r="164">
      <c r="C164" s="7">
        <v>1.0</v>
      </c>
      <c r="D164" s="2"/>
      <c r="E164" s="2"/>
      <c r="F164" s="2"/>
      <c r="G164" s="7">
        <v>-10.95</v>
      </c>
      <c r="H164" s="7">
        <v>-15.46</v>
      </c>
      <c r="I164" s="7">
        <v>-19.97</v>
      </c>
      <c r="J164" s="14"/>
    </row>
    <row r="165">
      <c r="C165" s="7">
        <v>2.0</v>
      </c>
      <c r="D165" s="11">
        <v>13.07</v>
      </c>
      <c r="E165" s="2"/>
      <c r="F165" s="11">
        <v>13.26</v>
      </c>
      <c r="G165" s="7">
        <v>-12.99</v>
      </c>
      <c r="H165" s="7">
        <v>-13.07</v>
      </c>
      <c r="I165" s="7">
        <v>-13.15</v>
      </c>
      <c r="J165" s="14"/>
    </row>
    <row r="166">
      <c r="C166" s="7">
        <v>3.0</v>
      </c>
      <c r="D166" s="11">
        <v>16.66</v>
      </c>
      <c r="E166" s="2"/>
      <c r="F166" s="11">
        <v>19.86</v>
      </c>
      <c r="G166" s="7">
        <v>-19.36</v>
      </c>
      <c r="H166" s="7">
        <v>-21.3</v>
      </c>
      <c r="I166" s="7">
        <v>-23.25</v>
      </c>
      <c r="J166" s="14"/>
    </row>
    <row r="167">
      <c r="C167" s="7">
        <v>4.0</v>
      </c>
      <c r="D167" s="11">
        <v>2.16</v>
      </c>
      <c r="E167" s="2"/>
      <c r="F167" s="11">
        <v>-1.25</v>
      </c>
      <c r="G167" s="7">
        <v>0.39</v>
      </c>
      <c r="H167" s="7">
        <v>-0.35</v>
      </c>
      <c r="I167" s="7">
        <v>-0.31</v>
      </c>
      <c r="J167" s="14"/>
    </row>
    <row r="168">
      <c r="C168" s="7">
        <v>5.0</v>
      </c>
      <c r="D168" s="11">
        <v>-0.46</v>
      </c>
      <c r="E168" s="2"/>
      <c r="F168" s="11">
        <v>-0.58</v>
      </c>
      <c r="G168" s="7">
        <v>0.3</v>
      </c>
      <c r="H168" s="7">
        <v>-0.41</v>
      </c>
      <c r="I168" s="7">
        <v>0.51</v>
      </c>
      <c r="J168" s="14"/>
    </row>
    <row r="169">
      <c r="C169" s="7">
        <v>6.0</v>
      </c>
      <c r="D169" s="2"/>
      <c r="E169" s="2"/>
      <c r="F169" s="2"/>
      <c r="G169" s="7">
        <v>-0.34</v>
      </c>
      <c r="H169" s="7">
        <v>-0.48</v>
      </c>
      <c r="I169" s="7">
        <v>-0.61</v>
      </c>
      <c r="J169" s="14"/>
    </row>
    <row r="170">
      <c r="C170" s="7">
        <v>7.0</v>
      </c>
      <c r="D170" s="11">
        <v>-1.18</v>
      </c>
      <c r="E170" s="2"/>
      <c r="F170" s="11">
        <v>-2.33</v>
      </c>
      <c r="G170" s="7">
        <v>1.09</v>
      </c>
      <c r="H170" s="7">
        <v>-1.74</v>
      </c>
      <c r="I170" s="7">
        <v>2.39</v>
      </c>
      <c r="J170" s="14"/>
    </row>
    <row r="171">
      <c r="C171" s="7">
        <v>8.0</v>
      </c>
      <c r="D171" s="11">
        <v>-3.17</v>
      </c>
      <c r="E171" s="2"/>
      <c r="F171" s="11">
        <v>-2.86</v>
      </c>
      <c r="G171" s="7">
        <v>3.61</v>
      </c>
      <c r="H171" s="7">
        <v>-3.41</v>
      </c>
      <c r="I171" s="7">
        <v>3.21</v>
      </c>
      <c r="J171" s="14"/>
    </row>
    <row r="172">
      <c r="C172" s="7">
        <v>9.0</v>
      </c>
      <c r="D172" s="2"/>
      <c r="E172" s="2"/>
      <c r="F172" s="2"/>
      <c r="G172" s="7">
        <v>3.46</v>
      </c>
      <c r="H172" s="7">
        <v>-2.55</v>
      </c>
      <c r="I172" s="7">
        <v>1.64</v>
      </c>
      <c r="J172" s="14"/>
    </row>
    <row r="173">
      <c r="C173" s="7">
        <v>10.0</v>
      </c>
      <c r="D173" s="11">
        <v>-1.18</v>
      </c>
      <c r="E173" s="2"/>
      <c r="F173" s="11">
        <v>-2.33</v>
      </c>
      <c r="G173" s="7">
        <v>-1.09</v>
      </c>
      <c r="H173" s="7">
        <v>-1.74</v>
      </c>
      <c r="I173" s="7">
        <v>-2.39</v>
      </c>
      <c r="J173" s="14"/>
    </row>
    <row r="174">
      <c r="C174" s="7">
        <v>11.0</v>
      </c>
      <c r="D174" s="11">
        <v>-3.17</v>
      </c>
      <c r="E174" s="2"/>
      <c r="F174" s="11">
        <v>-2.86</v>
      </c>
      <c r="G174" s="7">
        <v>-3.61</v>
      </c>
      <c r="H174" s="7">
        <v>-3.41</v>
      </c>
      <c r="I174" s="7">
        <v>-3.21</v>
      </c>
      <c r="J174" s="14"/>
    </row>
    <row r="175">
      <c r="C175" s="7">
        <v>12.0</v>
      </c>
      <c r="D175" s="2"/>
      <c r="E175" s="2"/>
      <c r="F175" s="2"/>
      <c r="G175" s="7">
        <v>-3.46</v>
      </c>
      <c r="H175" s="7">
        <v>-2.55</v>
      </c>
      <c r="I175" s="7">
        <v>-1.64</v>
      </c>
      <c r="J175" s="14"/>
    </row>
    <row r="176">
      <c r="C176" s="7">
        <v>13.0</v>
      </c>
      <c r="D176" s="11">
        <v>2.16</v>
      </c>
      <c r="E176" s="2"/>
      <c r="F176" s="11">
        <v>-1.25</v>
      </c>
      <c r="G176" s="7">
        <v>-0.39</v>
      </c>
      <c r="H176" s="7">
        <v>-0.35</v>
      </c>
      <c r="I176" s="7">
        <v>0.31</v>
      </c>
      <c r="J176" s="14"/>
    </row>
    <row r="177">
      <c r="C177" s="7">
        <v>14.0</v>
      </c>
      <c r="D177" s="11">
        <v>-0.46</v>
      </c>
      <c r="E177" s="2"/>
      <c r="F177" s="11">
        <v>-0.58</v>
      </c>
      <c r="G177" s="7">
        <v>-0.3</v>
      </c>
      <c r="H177" s="7">
        <v>-0.41</v>
      </c>
      <c r="I177" s="7">
        <v>-0.51</v>
      </c>
      <c r="J177" s="14"/>
    </row>
    <row r="178">
      <c r="C178" s="7">
        <v>15.0</v>
      </c>
      <c r="D178" s="2"/>
      <c r="E178" s="2"/>
      <c r="G178" s="7">
        <v>0.34</v>
      </c>
      <c r="H178" s="7">
        <v>-0.48</v>
      </c>
      <c r="I178" s="7">
        <v>0.61</v>
      </c>
      <c r="J178" s="14"/>
    </row>
    <row r="179">
      <c r="C179" s="7">
        <v>16.0</v>
      </c>
      <c r="D179" s="6">
        <v>16.66</v>
      </c>
      <c r="E179" s="2"/>
      <c r="F179" s="11">
        <v>19.86</v>
      </c>
      <c r="G179" s="7">
        <v>23.25</v>
      </c>
      <c r="H179" s="7">
        <v>-21.3</v>
      </c>
      <c r="I179" s="7">
        <v>19.36</v>
      </c>
      <c r="J179" s="14"/>
    </row>
    <row r="180">
      <c r="C180" s="7">
        <v>17.0</v>
      </c>
      <c r="D180" s="11">
        <v>13.07</v>
      </c>
      <c r="F180" s="11">
        <v>13.26</v>
      </c>
      <c r="G180" s="7">
        <v>13.15</v>
      </c>
      <c r="H180" s="7">
        <v>-13.07</v>
      </c>
      <c r="I180" s="7">
        <v>12.99</v>
      </c>
      <c r="J180" s="14"/>
    </row>
    <row r="181">
      <c r="C181" s="7">
        <v>18.0</v>
      </c>
      <c r="D181" s="2"/>
      <c r="E181" s="2"/>
      <c r="F181" s="2"/>
      <c r="G181" s="7">
        <v>19.97</v>
      </c>
      <c r="H181" s="7">
        <v>-15.46</v>
      </c>
      <c r="I181" s="7">
        <v>10.95</v>
      </c>
      <c r="J181" s="14"/>
    </row>
    <row r="182">
      <c r="C182" s="7">
        <v>19.0</v>
      </c>
      <c r="D182" s="11">
        <v>-19.86</v>
      </c>
      <c r="E182" s="11">
        <v>48.77</v>
      </c>
      <c r="F182" s="11">
        <v>-31.85</v>
      </c>
      <c r="G182" s="7">
        <v>20.32</v>
      </c>
      <c r="H182" s="7">
        <v>17.03</v>
      </c>
      <c r="I182" s="7">
        <v>-31.01</v>
      </c>
      <c r="J182" s="14"/>
    </row>
    <row r="183">
      <c r="C183" s="7">
        <v>20.0</v>
      </c>
      <c r="D183" s="11">
        <v>-29.92</v>
      </c>
      <c r="E183" s="11">
        <v>19.0</v>
      </c>
      <c r="F183" s="11">
        <v>-37.79</v>
      </c>
      <c r="G183" s="7">
        <v>31.0</v>
      </c>
      <c r="H183" s="7">
        <v>18.99</v>
      </c>
      <c r="I183" s="7">
        <v>-36.7</v>
      </c>
      <c r="J183" s="14"/>
    </row>
    <row r="184">
      <c r="C184" s="7">
        <v>21.0</v>
      </c>
      <c r="D184" s="11">
        <v>-30.23</v>
      </c>
      <c r="E184" s="11">
        <v>61.06</v>
      </c>
      <c r="F184" s="11">
        <v>-37.53</v>
      </c>
      <c r="G184" s="7">
        <v>30.52</v>
      </c>
      <c r="H184" s="7">
        <v>19.01</v>
      </c>
      <c r="I184" s="7">
        <v>-37.16</v>
      </c>
      <c r="J184" s="14"/>
    </row>
    <row r="185">
      <c r="C185" s="7">
        <v>22.0</v>
      </c>
      <c r="D185" s="11">
        <v>-29.69</v>
      </c>
      <c r="E185" s="11">
        <v>45.86</v>
      </c>
      <c r="F185" s="11">
        <v>-27.85</v>
      </c>
      <c r="G185" s="7">
        <v>29.04</v>
      </c>
      <c r="H185" s="7">
        <v>14.08</v>
      </c>
      <c r="I185" s="7">
        <v>-28.18</v>
      </c>
      <c r="J185" s="14"/>
    </row>
    <row r="186">
      <c r="C186" s="7">
        <v>23.0</v>
      </c>
      <c r="D186" s="11">
        <v>-36.07</v>
      </c>
      <c r="E186" s="11">
        <v>60.02</v>
      </c>
      <c r="F186" s="11">
        <v>-33.77</v>
      </c>
      <c r="G186" s="7">
        <v>35.78</v>
      </c>
      <c r="H186" s="7">
        <v>18.03</v>
      </c>
      <c r="I186" s="7">
        <v>-33.85</v>
      </c>
      <c r="J186" s="14"/>
    </row>
    <row r="187">
      <c r="C187" s="7">
        <v>24.0</v>
      </c>
      <c r="D187" s="11">
        <v>-36.02</v>
      </c>
      <c r="E187" s="11">
        <v>59.89</v>
      </c>
      <c r="F187" s="11">
        <v>-34.08</v>
      </c>
      <c r="G187" s="7">
        <v>35.87</v>
      </c>
      <c r="H187" s="7">
        <v>17.85</v>
      </c>
      <c r="I187" s="7">
        <v>-34.13</v>
      </c>
      <c r="J187" s="14"/>
    </row>
    <row r="188">
      <c r="C188" s="7">
        <v>25.0</v>
      </c>
      <c r="D188" s="11">
        <v>-26.67</v>
      </c>
      <c r="E188" s="11">
        <v>6.94</v>
      </c>
      <c r="F188" s="11">
        <v>-33.01</v>
      </c>
      <c r="G188" s="7">
        <v>26.66</v>
      </c>
      <c r="H188" s="7">
        <v>13.33</v>
      </c>
      <c r="I188" s="7">
        <v>-26.66</v>
      </c>
      <c r="J188" s="14"/>
    </row>
    <row r="189">
      <c r="C189" s="7">
        <v>26.0</v>
      </c>
      <c r="D189" s="11">
        <v>-28.26</v>
      </c>
      <c r="E189" s="11">
        <v>39.21</v>
      </c>
      <c r="F189" s="11">
        <v>-66.51</v>
      </c>
      <c r="G189" s="7">
        <v>27.56</v>
      </c>
      <c r="H189" s="7">
        <v>12.44</v>
      </c>
      <c r="I189" s="7">
        <v>-27.56</v>
      </c>
      <c r="J189" s="14"/>
    </row>
    <row r="190">
      <c r="C190" s="7">
        <v>27.0</v>
      </c>
      <c r="D190" s="11">
        <v>-27.83</v>
      </c>
      <c r="E190" s="11">
        <v>36.09</v>
      </c>
      <c r="F190" s="11">
        <v>-69.63</v>
      </c>
      <c r="G190" s="7">
        <v>27.29</v>
      </c>
      <c r="H190" s="7">
        <v>12.71</v>
      </c>
      <c r="I190" s="7">
        <v>-27.29</v>
      </c>
      <c r="J190" s="14"/>
    </row>
    <row r="191">
      <c r="C191" s="7">
        <v>28.0</v>
      </c>
      <c r="D191" s="11">
        <v>-27.85</v>
      </c>
      <c r="E191" s="11">
        <v>45.86</v>
      </c>
      <c r="F191" s="11">
        <v>-29.69</v>
      </c>
      <c r="G191" s="7">
        <v>28.18</v>
      </c>
      <c r="H191" s="7">
        <v>14.08</v>
      </c>
      <c r="I191" s="7">
        <v>-29.04</v>
      </c>
      <c r="J191" s="14"/>
    </row>
    <row r="192">
      <c r="C192" s="7">
        <v>29.0</v>
      </c>
      <c r="D192" s="11">
        <v>-33.77</v>
      </c>
      <c r="E192" s="11">
        <v>60.02</v>
      </c>
      <c r="F192" s="11">
        <v>-36.07</v>
      </c>
      <c r="G192" s="7">
        <v>33.85</v>
      </c>
      <c r="H192" s="7">
        <v>18.03</v>
      </c>
      <c r="I192" s="7">
        <v>-35.78</v>
      </c>
      <c r="J192" s="14"/>
    </row>
    <row r="193">
      <c r="C193" s="7">
        <v>30.0</v>
      </c>
      <c r="D193" s="11">
        <v>-34.08</v>
      </c>
      <c r="E193" s="11">
        <v>59.89</v>
      </c>
      <c r="F193" s="11">
        <v>-36.02</v>
      </c>
      <c r="G193" s="7">
        <v>34.13</v>
      </c>
      <c r="H193" s="7">
        <v>17.85</v>
      </c>
      <c r="I193" s="7">
        <v>-35.87</v>
      </c>
      <c r="J193" s="14"/>
    </row>
    <row r="194">
      <c r="C194" s="7">
        <v>31.0</v>
      </c>
      <c r="D194" s="11">
        <v>-31.85</v>
      </c>
      <c r="E194" s="11">
        <v>48.77</v>
      </c>
      <c r="F194" s="11">
        <v>-19.86</v>
      </c>
      <c r="G194" s="7">
        <v>31.01</v>
      </c>
      <c r="H194" s="7">
        <v>17.03</v>
      </c>
      <c r="I194" s="7">
        <v>-20.32</v>
      </c>
      <c r="J194" s="14"/>
    </row>
    <row r="195">
      <c r="C195" s="7">
        <v>32.0</v>
      </c>
      <c r="D195" s="11">
        <v>-37.79</v>
      </c>
      <c r="E195" s="11">
        <v>19.0</v>
      </c>
      <c r="F195" s="11">
        <v>-29.92</v>
      </c>
      <c r="G195" s="7">
        <v>36.7</v>
      </c>
      <c r="H195" s="7">
        <v>18.99</v>
      </c>
      <c r="I195" s="7">
        <v>-31.0</v>
      </c>
      <c r="J195" s="14"/>
    </row>
    <row r="196">
      <c r="C196" s="7">
        <v>33.0</v>
      </c>
      <c r="D196" s="11">
        <v>-37.53</v>
      </c>
      <c r="E196" s="11">
        <v>61.06</v>
      </c>
      <c r="F196" s="11">
        <v>-30.23</v>
      </c>
      <c r="G196" s="7">
        <v>37.16</v>
      </c>
      <c r="H196" s="7">
        <v>19.01</v>
      </c>
      <c r="I196" s="7">
        <v>-30.52</v>
      </c>
      <c r="J196" s="14"/>
    </row>
    <row r="197">
      <c r="J197" s="14"/>
    </row>
    <row r="198">
      <c r="J198" s="14"/>
    </row>
    <row r="199">
      <c r="J199" s="14"/>
    </row>
    <row r="200">
      <c r="J200" s="14"/>
    </row>
    <row r="201">
      <c r="J201" s="14"/>
    </row>
    <row r="202">
      <c r="J202" s="14"/>
    </row>
    <row r="203">
      <c r="J203" s="14"/>
    </row>
    <row r="204">
      <c r="J204" s="14"/>
    </row>
    <row r="205">
      <c r="J205" s="14"/>
    </row>
    <row r="206">
      <c r="J206" s="14"/>
    </row>
    <row r="207">
      <c r="J207" s="14"/>
    </row>
    <row r="208">
      <c r="J208" s="14"/>
    </row>
    <row r="209">
      <c r="J209" s="14"/>
    </row>
    <row r="210">
      <c r="J210" s="14"/>
    </row>
    <row r="211">
      <c r="J211" s="14"/>
    </row>
    <row r="212">
      <c r="J212" s="14"/>
    </row>
    <row r="213">
      <c r="J213" s="14"/>
    </row>
    <row r="214">
      <c r="J214" s="14"/>
    </row>
    <row r="215">
      <c r="J215" s="14"/>
    </row>
    <row r="216">
      <c r="J216" s="14"/>
    </row>
    <row r="217">
      <c r="J217" s="14"/>
    </row>
    <row r="218">
      <c r="J218" s="14"/>
    </row>
    <row r="219">
      <c r="J219" s="14"/>
    </row>
    <row r="220">
      <c r="J220" s="14"/>
    </row>
    <row r="221">
      <c r="J221" s="14"/>
    </row>
    <row r="222">
      <c r="J222" s="14"/>
    </row>
    <row r="223">
      <c r="J223" s="14"/>
    </row>
    <row r="224">
      <c r="J224" s="14"/>
    </row>
    <row r="225">
      <c r="J225" s="14"/>
    </row>
    <row r="226">
      <c r="J226" s="14"/>
    </row>
    <row r="227">
      <c r="J227" s="14"/>
    </row>
    <row r="228">
      <c r="J228" s="14"/>
    </row>
    <row r="229">
      <c r="J229" s="14"/>
    </row>
    <row r="230">
      <c r="J230" s="14"/>
    </row>
    <row r="231">
      <c r="J231" s="14"/>
    </row>
    <row r="232">
      <c r="J232" s="14"/>
    </row>
    <row r="233">
      <c r="J233" s="14"/>
    </row>
    <row r="234">
      <c r="J234" s="14"/>
    </row>
    <row r="235">
      <c r="J235" s="14"/>
    </row>
    <row r="236">
      <c r="J236" s="14"/>
    </row>
    <row r="237">
      <c r="J237" s="14"/>
    </row>
    <row r="238">
      <c r="J238" s="14"/>
    </row>
    <row r="239">
      <c r="J239" s="14"/>
    </row>
    <row r="240">
      <c r="J240" s="14"/>
    </row>
    <row r="241">
      <c r="J241" s="14"/>
    </row>
    <row r="242">
      <c r="J242" s="14"/>
    </row>
    <row r="243">
      <c r="J243" s="14"/>
    </row>
    <row r="244">
      <c r="J244" s="14"/>
    </row>
    <row r="245">
      <c r="J245" s="14"/>
    </row>
    <row r="246">
      <c r="J246" s="14"/>
    </row>
    <row r="247">
      <c r="J247" s="14"/>
    </row>
    <row r="248">
      <c r="J248" s="14"/>
    </row>
    <row r="249">
      <c r="J249" s="14"/>
    </row>
    <row r="250">
      <c r="J250" s="14"/>
    </row>
    <row r="251">
      <c r="J251" s="14"/>
    </row>
    <row r="252">
      <c r="J252" s="14"/>
    </row>
    <row r="253">
      <c r="J253" s="14"/>
    </row>
    <row r="254">
      <c r="J254" s="14"/>
    </row>
    <row r="255">
      <c r="J255" s="14"/>
    </row>
    <row r="256">
      <c r="J256" s="14"/>
    </row>
    <row r="257">
      <c r="J257" s="14"/>
    </row>
    <row r="258">
      <c r="J258" s="14"/>
    </row>
    <row r="259">
      <c r="J259" s="14"/>
    </row>
    <row r="260">
      <c r="J260" s="14"/>
    </row>
    <row r="261">
      <c r="J261" s="14"/>
    </row>
    <row r="262">
      <c r="J262" s="14"/>
    </row>
    <row r="263">
      <c r="J263" s="14"/>
    </row>
    <row r="264">
      <c r="J264" s="14"/>
    </row>
    <row r="265">
      <c r="J265" s="14"/>
    </row>
    <row r="266">
      <c r="J266" s="14"/>
    </row>
    <row r="267">
      <c r="J267" s="14"/>
    </row>
    <row r="268">
      <c r="J268" s="14"/>
    </row>
    <row r="269">
      <c r="J269" s="14"/>
    </row>
    <row r="270">
      <c r="J270" s="14"/>
    </row>
    <row r="271">
      <c r="J271" s="14"/>
    </row>
    <row r="272">
      <c r="J272" s="14"/>
    </row>
    <row r="273">
      <c r="J273" s="14"/>
    </row>
    <row r="274">
      <c r="J274" s="14"/>
    </row>
    <row r="275">
      <c r="J275" s="14"/>
    </row>
    <row r="276">
      <c r="J276" s="14"/>
    </row>
    <row r="277">
      <c r="J277" s="14"/>
    </row>
    <row r="278">
      <c r="J278" s="14"/>
    </row>
    <row r="279">
      <c r="J279" s="14"/>
    </row>
    <row r="280">
      <c r="J280" s="14"/>
    </row>
    <row r="281">
      <c r="J281" s="14"/>
    </row>
    <row r="282">
      <c r="J282" s="14"/>
    </row>
    <row r="283">
      <c r="J283" s="14"/>
    </row>
    <row r="284">
      <c r="J284" s="14"/>
    </row>
    <row r="285">
      <c r="J285" s="14"/>
    </row>
    <row r="286">
      <c r="J286" s="14"/>
    </row>
    <row r="287">
      <c r="J287" s="14"/>
    </row>
    <row r="288">
      <c r="J288" s="14"/>
    </row>
    <row r="289">
      <c r="J289" s="14"/>
    </row>
    <row r="290">
      <c r="J290" s="14"/>
    </row>
    <row r="291">
      <c r="J291" s="14"/>
    </row>
    <row r="292">
      <c r="J292" s="14"/>
    </row>
    <row r="293">
      <c r="J293" s="14"/>
    </row>
    <row r="294">
      <c r="J294" s="14"/>
    </row>
    <row r="295">
      <c r="J295" s="14"/>
    </row>
    <row r="296">
      <c r="J296" s="14"/>
    </row>
    <row r="297">
      <c r="J297" s="14"/>
    </row>
    <row r="298">
      <c r="J298" s="14"/>
    </row>
    <row r="299">
      <c r="J299" s="14"/>
    </row>
    <row r="300">
      <c r="J300" s="14"/>
    </row>
    <row r="301">
      <c r="J301" s="14"/>
    </row>
    <row r="302">
      <c r="J302" s="14"/>
    </row>
    <row r="303">
      <c r="J303" s="14"/>
    </row>
    <row r="304">
      <c r="J304" s="14"/>
    </row>
    <row r="305">
      <c r="J305" s="14"/>
    </row>
    <row r="306">
      <c r="J306" s="14"/>
    </row>
    <row r="307">
      <c r="J307" s="14"/>
    </row>
    <row r="308">
      <c r="J308" s="14"/>
    </row>
    <row r="309">
      <c r="J309" s="14"/>
    </row>
    <row r="310">
      <c r="J310" s="14"/>
    </row>
    <row r="311">
      <c r="J311" s="14"/>
    </row>
    <row r="312">
      <c r="J312" s="14"/>
    </row>
    <row r="313">
      <c r="J313" s="14"/>
    </row>
    <row r="314">
      <c r="J314" s="14"/>
    </row>
    <row r="315">
      <c r="J315" s="14"/>
    </row>
    <row r="316">
      <c r="J316" s="14"/>
    </row>
    <row r="317">
      <c r="J317" s="14"/>
    </row>
    <row r="318">
      <c r="J318" s="14"/>
    </row>
    <row r="319">
      <c r="J319" s="14"/>
    </row>
    <row r="320">
      <c r="J320" s="14"/>
    </row>
    <row r="321">
      <c r="J321" s="14"/>
    </row>
    <row r="322">
      <c r="J322" s="14"/>
    </row>
    <row r="323">
      <c r="J323" s="14"/>
    </row>
    <row r="324">
      <c r="J324" s="14"/>
    </row>
    <row r="325">
      <c r="J325" s="14"/>
    </row>
    <row r="326">
      <c r="J326" s="14"/>
    </row>
    <row r="327">
      <c r="J327" s="14"/>
    </row>
    <row r="328">
      <c r="J328" s="14"/>
    </row>
    <row r="329">
      <c r="J329" s="14"/>
    </row>
    <row r="330">
      <c r="J330" s="14"/>
    </row>
    <row r="331">
      <c r="J331" s="14"/>
    </row>
    <row r="332">
      <c r="J332" s="14"/>
    </row>
    <row r="333">
      <c r="J333" s="14"/>
    </row>
    <row r="334">
      <c r="J334" s="14"/>
    </row>
    <row r="335">
      <c r="J335" s="14"/>
    </row>
    <row r="336">
      <c r="J336" s="14"/>
    </row>
    <row r="337">
      <c r="J337" s="14"/>
    </row>
    <row r="338">
      <c r="J338" s="14"/>
    </row>
    <row r="339">
      <c r="J339" s="14"/>
    </row>
    <row r="340">
      <c r="J340" s="14"/>
    </row>
    <row r="341">
      <c r="J341" s="14"/>
    </row>
    <row r="342">
      <c r="J342" s="14"/>
    </row>
    <row r="343">
      <c r="J343" s="14"/>
    </row>
    <row r="344">
      <c r="J344" s="14"/>
    </row>
    <row r="345">
      <c r="J345" s="14"/>
    </row>
    <row r="346">
      <c r="J346" s="14"/>
    </row>
    <row r="347">
      <c r="J347" s="14"/>
    </row>
    <row r="348">
      <c r="J348" s="14"/>
    </row>
    <row r="349">
      <c r="J349" s="14"/>
    </row>
    <row r="350">
      <c r="J350" s="14"/>
    </row>
    <row r="351">
      <c r="J351" s="14"/>
    </row>
    <row r="352">
      <c r="J352" s="14"/>
    </row>
    <row r="353">
      <c r="J353" s="14"/>
    </row>
    <row r="354">
      <c r="J354" s="14"/>
    </row>
    <row r="355">
      <c r="J355" s="14"/>
    </row>
    <row r="356">
      <c r="J356" s="14"/>
    </row>
    <row r="357">
      <c r="J357" s="14"/>
    </row>
    <row r="358">
      <c r="J358" s="14"/>
    </row>
    <row r="359">
      <c r="J359" s="14"/>
    </row>
    <row r="360">
      <c r="J360" s="14"/>
    </row>
    <row r="361">
      <c r="J361" s="14"/>
    </row>
    <row r="362">
      <c r="J362" s="14"/>
    </row>
    <row r="363">
      <c r="J363" s="14"/>
    </row>
    <row r="364">
      <c r="J364" s="14"/>
    </row>
    <row r="365">
      <c r="J365" s="14"/>
    </row>
    <row r="366">
      <c r="J366" s="14"/>
    </row>
    <row r="367">
      <c r="J367" s="14"/>
    </row>
    <row r="368">
      <c r="J368" s="14"/>
    </row>
    <row r="369">
      <c r="J369" s="14"/>
    </row>
    <row r="370">
      <c r="J370" s="14"/>
    </row>
    <row r="371">
      <c r="J371" s="14"/>
    </row>
    <row r="372">
      <c r="J372" s="14"/>
    </row>
    <row r="373">
      <c r="J373" s="14"/>
    </row>
    <row r="374">
      <c r="J374" s="14"/>
    </row>
    <row r="375">
      <c r="J375" s="14"/>
    </row>
    <row r="376">
      <c r="J376" s="14"/>
    </row>
    <row r="377">
      <c r="J377" s="14"/>
    </row>
    <row r="378">
      <c r="J378" s="14"/>
    </row>
    <row r="379">
      <c r="J379" s="14"/>
    </row>
    <row r="380">
      <c r="J380" s="14"/>
    </row>
    <row r="381">
      <c r="J381" s="14"/>
    </row>
    <row r="382">
      <c r="J382" s="14"/>
    </row>
    <row r="383">
      <c r="J383" s="14"/>
    </row>
    <row r="384">
      <c r="J384" s="14"/>
    </row>
    <row r="385">
      <c r="J385" s="14"/>
    </row>
    <row r="386">
      <c r="J386" s="14"/>
    </row>
    <row r="387">
      <c r="J387" s="14"/>
    </row>
    <row r="388">
      <c r="J388" s="14"/>
    </row>
    <row r="389">
      <c r="J389" s="14"/>
    </row>
    <row r="390">
      <c r="J390" s="14"/>
    </row>
    <row r="391">
      <c r="J391" s="14"/>
    </row>
    <row r="392">
      <c r="J392" s="14"/>
    </row>
    <row r="393">
      <c r="J393" s="14"/>
    </row>
    <row r="394">
      <c r="J394" s="14"/>
    </row>
    <row r="395">
      <c r="J395" s="14"/>
    </row>
    <row r="396">
      <c r="J396" s="14"/>
    </row>
    <row r="397">
      <c r="J397" s="14"/>
    </row>
    <row r="398">
      <c r="J398" s="14"/>
    </row>
    <row r="399">
      <c r="J399" s="14"/>
    </row>
    <row r="400">
      <c r="J400" s="14"/>
    </row>
    <row r="401">
      <c r="J401" s="14"/>
    </row>
    <row r="402">
      <c r="J402" s="14"/>
    </row>
    <row r="403">
      <c r="J403" s="14"/>
    </row>
    <row r="404">
      <c r="J404" s="14"/>
    </row>
    <row r="405">
      <c r="J405" s="14"/>
    </row>
    <row r="406">
      <c r="J406" s="14"/>
    </row>
    <row r="407">
      <c r="J407" s="14"/>
    </row>
    <row r="408">
      <c r="J408" s="14"/>
    </row>
    <row r="409">
      <c r="J409" s="14"/>
    </row>
    <row r="410">
      <c r="J410" s="14"/>
    </row>
    <row r="411">
      <c r="J411" s="14"/>
    </row>
    <row r="412">
      <c r="J412" s="14"/>
    </row>
    <row r="413">
      <c r="J413" s="14"/>
    </row>
    <row r="414">
      <c r="J414" s="14"/>
    </row>
    <row r="415">
      <c r="J415" s="14"/>
    </row>
    <row r="416">
      <c r="J416" s="14"/>
    </row>
    <row r="417">
      <c r="J417" s="14"/>
    </row>
    <row r="418">
      <c r="J418" s="14"/>
    </row>
    <row r="419">
      <c r="J419" s="14"/>
    </row>
    <row r="420">
      <c r="J420" s="14"/>
    </row>
    <row r="421">
      <c r="J421" s="14"/>
    </row>
    <row r="422">
      <c r="J422" s="14"/>
    </row>
    <row r="423">
      <c r="J423" s="14"/>
    </row>
    <row r="424">
      <c r="J424" s="14"/>
    </row>
    <row r="425">
      <c r="J425" s="14"/>
    </row>
    <row r="426">
      <c r="J426" s="14"/>
    </row>
    <row r="427">
      <c r="J427" s="14"/>
    </row>
    <row r="428">
      <c r="J428" s="14"/>
    </row>
    <row r="429">
      <c r="J429" s="14"/>
    </row>
    <row r="430">
      <c r="J430" s="14"/>
    </row>
    <row r="431">
      <c r="J431" s="14"/>
    </row>
    <row r="432">
      <c r="J432" s="14"/>
    </row>
    <row r="433">
      <c r="J433" s="14"/>
    </row>
    <row r="434">
      <c r="J434" s="14"/>
    </row>
    <row r="435">
      <c r="J435" s="14"/>
    </row>
    <row r="436">
      <c r="J436" s="14"/>
    </row>
    <row r="437">
      <c r="J437" s="14"/>
    </row>
    <row r="438">
      <c r="J438" s="14"/>
    </row>
    <row r="439">
      <c r="J439" s="14"/>
    </row>
    <row r="440">
      <c r="J440" s="14"/>
    </row>
    <row r="441">
      <c r="J441" s="14"/>
    </row>
    <row r="442">
      <c r="J442" s="14"/>
    </row>
    <row r="443">
      <c r="J443" s="14"/>
    </row>
    <row r="444">
      <c r="J444" s="14"/>
    </row>
    <row r="445">
      <c r="J445" s="14"/>
    </row>
    <row r="446">
      <c r="J446" s="14"/>
    </row>
    <row r="447">
      <c r="J447" s="14"/>
    </row>
    <row r="448">
      <c r="J448" s="14"/>
    </row>
    <row r="449">
      <c r="J449" s="14"/>
    </row>
    <row r="450">
      <c r="J450" s="14"/>
    </row>
    <row r="451">
      <c r="J451" s="14"/>
    </row>
    <row r="452">
      <c r="J452" s="14"/>
    </row>
    <row r="453">
      <c r="J453" s="14"/>
    </row>
    <row r="454">
      <c r="J454" s="14"/>
    </row>
    <row r="455">
      <c r="J455" s="14"/>
    </row>
    <row r="456">
      <c r="J456" s="14"/>
    </row>
    <row r="457">
      <c r="J457" s="14"/>
    </row>
    <row r="458">
      <c r="J458" s="14"/>
    </row>
    <row r="459">
      <c r="J459" s="14"/>
    </row>
    <row r="460">
      <c r="J460" s="14"/>
    </row>
    <row r="461">
      <c r="J461" s="14"/>
    </row>
    <row r="462">
      <c r="J462" s="14"/>
    </row>
    <row r="463">
      <c r="J463" s="14"/>
    </row>
    <row r="464">
      <c r="J464" s="14"/>
    </row>
    <row r="465">
      <c r="J465" s="14"/>
    </row>
    <row r="466">
      <c r="J466" s="14"/>
    </row>
    <row r="467">
      <c r="J467" s="14"/>
    </row>
    <row r="468">
      <c r="J468" s="14"/>
    </row>
    <row r="469">
      <c r="J469" s="14"/>
    </row>
    <row r="470">
      <c r="J470" s="14"/>
    </row>
    <row r="471">
      <c r="J471" s="14"/>
    </row>
    <row r="472">
      <c r="J472" s="14"/>
    </row>
    <row r="473">
      <c r="J473" s="14"/>
    </row>
    <row r="474">
      <c r="J474" s="14"/>
    </row>
    <row r="475">
      <c r="J475" s="14"/>
    </row>
    <row r="476">
      <c r="J476" s="14"/>
    </row>
    <row r="477">
      <c r="J477" s="14"/>
    </row>
    <row r="478">
      <c r="J478" s="14"/>
    </row>
    <row r="479">
      <c r="J479" s="14"/>
    </row>
    <row r="480">
      <c r="J480" s="14"/>
    </row>
    <row r="481">
      <c r="J481" s="14"/>
    </row>
    <row r="482">
      <c r="J482" s="14"/>
    </row>
    <row r="483">
      <c r="J483" s="14"/>
    </row>
    <row r="484">
      <c r="J484" s="14"/>
    </row>
    <row r="485">
      <c r="J485" s="14"/>
    </row>
    <row r="486">
      <c r="J486" s="14"/>
    </row>
    <row r="487">
      <c r="J487" s="14"/>
    </row>
    <row r="488">
      <c r="J488" s="14"/>
    </row>
    <row r="489">
      <c r="J489" s="14"/>
    </row>
    <row r="490">
      <c r="J490" s="14"/>
    </row>
    <row r="491">
      <c r="J491" s="14"/>
    </row>
    <row r="492">
      <c r="J492" s="14"/>
    </row>
    <row r="493">
      <c r="J493" s="14"/>
    </row>
    <row r="494">
      <c r="J494" s="14"/>
    </row>
    <row r="495">
      <c r="J495" s="14"/>
    </row>
    <row r="496">
      <c r="J496" s="14"/>
    </row>
    <row r="497">
      <c r="J497" s="14"/>
    </row>
    <row r="498">
      <c r="J498" s="14"/>
    </row>
    <row r="499">
      <c r="J499" s="14"/>
    </row>
    <row r="500">
      <c r="J500" s="14"/>
    </row>
    <row r="501">
      <c r="J501" s="14"/>
    </row>
    <row r="502">
      <c r="J502" s="14"/>
    </row>
    <row r="503">
      <c r="J503" s="14"/>
    </row>
    <row r="504">
      <c r="J504" s="14"/>
    </row>
    <row r="505">
      <c r="J505" s="14"/>
    </row>
    <row r="506">
      <c r="J506" s="14"/>
    </row>
    <row r="507">
      <c r="J507" s="14"/>
    </row>
    <row r="508">
      <c r="J508" s="14"/>
    </row>
    <row r="509">
      <c r="J509" s="14"/>
    </row>
    <row r="510">
      <c r="J510" s="14"/>
    </row>
    <row r="511">
      <c r="J511" s="14"/>
    </row>
    <row r="512">
      <c r="J512" s="14"/>
    </row>
    <row r="513">
      <c r="J513" s="14"/>
    </row>
    <row r="514">
      <c r="J514" s="14"/>
    </row>
    <row r="515">
      <c r="J515" s="14"/>
    </row>
    <row r="516">
      <c r="J516" s="14"/>
    </row>
    <row r="517">
      <c r="J517" s="14"/>
    </row>
    <row r="518">
      <c r="J518" s="14"/>
    </row>
    <row r="519">
      <c r="J519" s="14"/>
    </row>
    <row r="520">
      <c r="J520" s="14"/>
    </row>
    <row r="521">
      <c r="J521" s="14"/>
    </row>
    <row r="522">
      <c r="J522" s="14"/>
    </row>
    <row r="523">
      <c r="J523" s="14"/>
    </row>
    <row r="524">
      <c r="J524" s="14"/>
    </row>
    <row r="525">
      <c r="J525" s="14"/>
    </row>
    <row r="526">
      <c r="J526" s="14"/>
    </row>
    <row r="527">
      <c r="J527" s="14"/>
    </row>
    <row r="528">
      <c r="J528" s="14"/>
    </row>
    <row r="529">
      <c r="J529" s="14"/>
    </row>
    <row r="530">
      <c r="J530" s="14"/>
    </row>
    <row r="531">
      <c r="J531" s="14"/>
    </row>
    <row r="532">
      <c r="J532" s="14"/>
    </row>
    <row r="533">
      <c r="J533" s="14"/>
    </row>
    <row r="534">
      <c r="J534" s="14"/>
    </row>
    <row r="535">
      <c r="J535" s="14"/>
    </row>
    <row r="536">
      <c r="J536" s="14"/>
    </row>
    <row r="537">
      <c r="J537" s="14"/>
    </row>
    <row r="538">
      <c r="J538" s="14"/>
    </row>
    <row r="539">
      <c r="J539" s="14"/>
    </row>
    <row r="540">
      <c r="J540" s="14"/>
    </row>
    <row r="541">
      <c r="J541" s="14"/>
    </row>
    <row r="542">
      <c r="J542" s="14"/>
    </row>
    <row r="543">
      <c r="J543" s="14"/>
    </row>
    <row r="544">
      <c r="J544" s="14"/>
    </row>
    <row r="545">
      <c r="J545" s="14"/>
    </row>
    <row r="546">
      <c r="J546" s="14"/>
    </row>
    <row r="547">
      <c r="J547" s="14"/>
    </row>
    <row r="548">
      <c r="J548" s="14"/>
    </row>
    <row r="549">
      <c r="J549" s="14"/>
    </row>
    <row r="550">
      <c r="J550" s="14"/>
    </row>
    <row r="551">
      <c r="J551" s="14"/>
    </row>
    <row r="552">
      <c r="J552" s="14"/>
    </row>
    <row r="553">
      <c r="J553" s="14"/>
    </row>
    <row r="554">
      <c r="J554" s="14"/>
    </row>
    <row r="555">
      <c r="J555" s="14"/>
    </row>
    <row r="556">
      <c r="J556" s="14"/>
    </row>
    <row r="557">
      <c r="J557" s="14"/>
    </row>
    <row r="558">
      <c r="J558" s="14"/>
    </row>
    <row r="559">
      <c r="J559" s="14"/>
    </row>
    <row r="560">
      <c r="J560" s="14"/>
    </row>
    <row r="561">
      <c r="J561" s="14"/>
    </row>
    <row r="562">
      <c r="J562" s="14"/>
    </row>
    <row r="563">
      <c r="J563" s="14"/>
    </row>
    <row r="564">
      <c r="J564" s="14"/>
    </row>
    <row r="565">
      <c r="J565" s="14"/>
    </row>
    <row r="566">
      <c r="J566" s="14"/>
    </row>
    <row r="567">
      <c r="J567" s="14"/>
    </row>
    <row r="568">
      <c r="J568" s="14"/>
    </row>
    <row r="569">
      <c r="J569" s="14"/>
    </row>
    <row r="570">
      <c r="J570" s="14"/>
    </row>
    <row r="571">
      <c r="J571" s="14"/>
    </row>
    <row r="572">
      <c r="J572" s="14"/>
    </row>
    <row r="573">
      <c r="J573" s="14"/>
    </row>
    <row r="574">
      <c r="J574" s="14"/>
    </row>
    <row r="575">
      <c r="J575" s="14"/>
    </row>
    <row r="576">
      <c r="J576" s="14"/>
    </row>
    <row r="577">
      <c r="J577" s="14"/>
    </row>
    <row r="578">
      <c r="J578" s="14"/>
    </row>
    <row r="579">
      <c r="J579" s="14"/>
    </row>
    <row r="580">
      <c r="J580" s="14"/>
    </row>
    <row r="581">
      <c r="J581" s="14"/>
    </row>
    <row r="582">
      <c r="J582" s="14"/>
    </row>
    <row r="583">
      <c r="J583" s="14"/>
    </row>
    <row r="584">
      <c r="J584" s="14"/>
    </row>
    <row r="585">
      <c r="J585" s="14"/>
    </row>
    <row r="586">
      <c r="J586" s="14"/>
    </row>
    <row r="587">
      <c r="J587" s="14"/>
    </row>
    <row r="588">
      <c r="J588" s="14"/>
    </row>
    <row r="589">
      <c r="J589" s="14"/>
    </row>
    <row r="590">
      <c r="J590" s="14"/>
    </row>
    <row r="591">
      <c r="J591" s="14"/>
    </row>
    <row r="592">
      <c r="J592" s="14"/>
    </row>
    <row r="593">
      <c r="J593" s="14"/>
    </row>
    <row r="594">
      <c r="J594" s="14"/>
    </row>
    <row r="595">
      <c r="J595" s="14"/>
    </row>
    <row r="596">
      <c r="J596" s="14"/>
    </row>
    <row r="597">
      <c r="J597" s="14"/>
    </row>
    <row r="598">
      <c r="J598" s="14"/>
    </row>
    <row r="599">
      <c r="J599" s="14"/>
    </row>
    <row r="600">
      <c r="J600" s="14"/>
    </row>
    <row r="601">
      <c r="J601" s="14"/>
    </row>
    <row r="602">
      <c r="J602" s="14"/>
    </row>
    <row r="603">
      <c r="J603" s="14"/>
    </row>
    <row r="604">
      <c r="J604" s="14"/>
    </row>
    <row r="605">
      <c r="J605" s="14"/>
    </row>
    <row r="606">
      <c r="J606" s="14"/>
    </row>
    <row r="607">
      <c r="J607" s="14"/>
    </row>
    <row r="608">
      <c r="J608" s="14"/>
    </row>
    <row r="609">
      <c r="J609" s="14"/>
    </row>
    <row r="610">
      <c r="J610" s="14"/>
    </row>
    <row r="611">
      <c r="J611" s="14"/>
    </row>
    <row r="612">
      <c r="J612" s="14"/>
    </row>
    <row r="613">
      <c r="J613" s="14"/>
    </row>
    <row r="614">
      <c r="J614" s="14"/>
    </row>
    <row r="615">
      <c r="J615" s="14"/>
    </row>
    <row r="616">
      <c r="J616" s="14"/>
    </row>
    <row r="617">
      <c r="J617" s="14"/>
    </row>
    <row r="618">
      <c r="J618" s="14"/>
    </row>
    <row r="619">
      <c r="J619" s="14"/>
    </row>
    <row r="620">
      <c r="J620" s="14"/>
    </row>
    <row r="621">
      <c r="J621" s="14"/>
    </row>
    <row r="622">
      <c r="J622" s="14"/>
    </row>
    <row r="623">
      <c r="J623" s="14"/>
    </row>
    <row r="624">
      <c r="J624" s="14"/>
    </row>
    <row r="625">
      <c r="J625" s="14"/>
    </row>
    <row r="626">
      <c r="J626" s="14"/>
    </row>
    <row r="627">
      <c r="J627" s="14"/>
    </row>
    <row r="628">
      <c r="J628" s="14"/>
    </row>
    <row r="629">
      <c r="J629" s="14"/>
    </row>
    <row r="630">
      <c r="J630" s="14"/>
    </row>
    <row r="631">
      <c r="J631" s="14"/>
    </row>
    <row r="632">
      <c r="J632" s="14"/>
    </row>
    <row r="633">
      <c r="J633" s="14"/>
    </row>
    <row r="634">
      <c r="J634" s="14"/>
    </row>
    <row r="635">
      <c r="J635" s="14"/>
    </row>
    <row r="636">
      <c r="J636" s="14"/>
    </row>
    <row r="637">
      <c r="J637" s="14"/>
    </row>
    <row r="638">
      <c r="J638" s="14"/>
    </row>
    <row r="639">
      <c r="J639" s="14"/>
    </row>
    <row r="640">
      <c r="J640" s="14"/>
    </row>
    <row r="641">
      <c r="J641" s="14"/>
    </row>
    <row r="642">
      <c r="J642" s="14"/>
    </row>
    <row r="643">
      <c r="J643" s="14"/>
    </row>
    <row r="644">
      <c r="J644" s="14"/>
    </row>
    <row r="645">
      <c r="J645" s="14"/>
    </row>
    <row r="646">
      <c r="J646" s="14"/>
    </row>
    <row r="647">
      <c r="J647" s="14"/>
    </row>
    <row r="648">
      <c r="J648" s="14"/>
    </row>
    <row r="649">
      <c r="J649" s="14"/>
    </row>
    <row r="650">
      <c r="J650" s="14"/>
    </row>
    <row r="651">
      <c r="J651" s="14"/>
    </row>
    <row r="652">
      <c r="J652" s="14"/>
    </row>
    <row r="653">
      <c r="J653" s="14"/>
    </row>
    <row r="654">
      <c r="J654" s="14"/>
    </row>
    <row r="655">
      <c r="J655" s="14"/>
    </row>
    <row r="656">
      <c r="J656" s="14"/>
    </row>
    <row r="657">
      <c r="J657" s="14"/>
    </row>
    <row r="658">
      <c r="J658" s="14"/>
    </row>
    <row r="659">
      <c r="J659" s="14"/>
    </row>
    <row r="660">
      <c r="J660" s="14"/>
    </row>
    <row r="661">
      <c r="J661" s="14"/>
    </row>
    <row r="662">
      <c r="J662" s="14"/>
    </row>
    <row r="663">
      <c r="J663" s="14"/>
    </row>
    <row r="664">
      <c r="J664" s="14"/>
    </row>
    <row r="665">
      <c r="J665" s="14"/>
    </row>
    <row r="666">
      <c r="J666" s="14"/>
    </row>
    <row r="667">
      <c r="J667" s="14"/>
    </row>
    <row r="668">
      <c r="J668" s="14"/>
    </row>
    <row r="669">
      <c r="J669" s="14"/>
    </row>
    <row r="670">
      <c r="J670" s="14"/>
    </row>
    <row r="671">
      <c r="J671" s="14"/>
    </row>
    <row r="672">
      <c r="J672" s="14"/>
    </row>
    <row r="673">
      <c r="J673" s="14"/>
    </row>
    <row r="674">
      <c r="J674" s="14"/>
    </row>
    <row r="675">
      <c r="J675" s="14"/>
    </row>
    <row r="676">
      <c r="J676" s="14"/>
    </row>
    <row r="677">
      <c r="J677" s="14"/>
    </row>
    <row r="678">
      <c r="J678" s="14"/>
    </row>
    <row r="679">
      <c r="J679" s="14"/>
    </row>
    <row r="680">
      <c r="J680" s="14"/>
    </row>
    <row r="681">
      <c r="J681" s="14"/>
    </row>
    <row r="682">
      <c r="J682" s="14"/>
    </row>
    <row r="683">
      <c r="J683" s="14"/>
    </row>
    <row r="684">
      <c r="J684" s="14"/>
    </row>
    <row r="685">
      <c r="J685" s="14"/>
    </row>
    <row r="686">
      <c r="J686" s="14"/>
    </row>
    <row r="687">
      <c r="J687" s="14"/>
    </row>
    <row r="688">
      <c r="J688" s="14"/>
    </row>
    <row r="689">
      <c r="J689" s="14"/>
    </row>
    <row r="690">
      <c r="J690" s="14"/>
    </row>
    <row r="691">
      <c r="J691" s="14"/>
    </row>
    <row r="692">
      <c r="J692" s="14"/>
    </row>
    <row r="693">
      <c r="J693" s="14"/>
    </row>
    <row r="694">
      <c r="J694" s="14"/>
    </row>
    <row r="695">
      <c r="J695" s="14"/>
    </row>
    <row r="696">
      <c r="J696" s="14"/>
    </row>
    <row r="697">
      <c r="J697" s="14"/>
    </row>
    <row r="698">
      <c r="J698" s="14"/>
    </row>
    <row r="699">
      <c r="J699" s="14"/>
    </row>
    <row r="700">
      <c r="J700" s="14"/>
    </row>
    <row r="701">
      <c r="J701" s="14"/>
    </row>
    <row r="702">
      <c r="J702" s="14"/>
    </row>
    <row r="703">
      <c r="J703" s="14"/>
    </row>
    <row r="704">
      <c r="J704" s="14"/>
    </row>
    <row r="705">
      <c r="J705" s="14"/>
    </row>
    <row r="706">
      <c r="J706" s="14"/>
    </row>
    <row r="707">
      <c r="J707" s="14"/>
    </row>
    <row r="708">
      <c r="J708" s="14"/>
    </row>
    <row r="709">
      <c r="J709" s="14"/>
    </row>
    <row r="710">
      <c r="J710" s="14"/>
    </row>
    <row r="711">
      <c r="J711" s="14"/>
    </row>
    <row r="712">
      <c r="J712" s="14"/>
    </row>
    <row r="713">
      <c r="J713" s="14"/>
    </row>
    <row r="714">
      <c r="J714" s="14"/>
    </row>
    <row r="715">
      <c r="J715" s="14"/>
    </row>
    <row r="716">
      <c r="J716" s="14"/>
    </row>
    <row r="717">
      <c r="J717" s="14"/>
    </row>
    <row r="718">
      <c r="J718" s="14"/>
    </row>
    <row r="719">
      <c r="J719" s="14"/>
    </row>
    <row r="720">
      <c r="J720" s="14"/>
    </row>
    <row r="721">
      <c r="J721" s="14"/>
    </row>
    <row r="722">
      <c r="J722" s="14"/>
    </row>
    <row r="723">
      <c r="J723" s="14"/>
    </row>
    <row r="724">
      <c r="J724" s="14"/>
    </row>
    <row r="725">
      <c r="J725" s="14"/>
    </row>
    <row r="726">
      <c r="J726" s="14"/>
    </row>
    <row r="727">
      <c r="J727" s="14"/>
    </row>
    <row r="728">
      <c r="J728" s="14"/>
    </row>
    <row r="729">
      <c r="J729" s="14"/>
    </row>
    <row r="730">
      <c r="J730" s="14"/>
    </row>
    <row r="731">
      <c r="J731" s="14"/>
    </row>
    <row r="732">
      <c r="J732" s="14"/>
    </row>
    <row r="733">
      <c r="J733" s="14"/>
    </row>
    <row r="734">
      <c r="J734" s="14"/>
    </row>
    <row r="735">
      <c r="J735" s="14"/>
    </row>
    <row r="736">
      <c r="J736" s="14"/>
    </row>
    <row r="737">
      <c r="J737" s="14"/>
    </row>
    <row r="738">
      <c r="J738" s="14"/>
    </row>
    <row r="739">
      <c r="J739" s="14"/>
    </row>
    <row r="740">
      <c r="J740" s="14"/>
    </row>
    <row r="741">
      <c r="J741" s="14"/>
    </row>
    <row r="742">
      <c r="J742" s="14"/>
    </row>
    <row r="743">
      <c r="J743" s="14"/>
    </row>
    <row r="744">
      <c r="J744" s="14"/>
    </row>
    <row r="745">
      <c r="J745" s="14"/>
    </row>
    <row r="746">
      <c r="J746" s="14"/>
    </row>
    <row r="747">
      <c r="J747" s="14"/>
    </row>
    <row r="748">
      <c r="J748" s="14"/>
    </row>
    <row r="749">
      <c r="J749" s="14"/>
    </row>
    <row r="750">
      <c r="J750" s="14"/>
    </row>
    <row r="751">
      <c r="J751" s="14"/>
    </row>
    <row r="752">
      <c r="J752" s="14"/>
    </row>
    <row r="753">
      <c r="J753" s="14"/>
    </row>
    <row r="754">
      <c r="J754" s="14"/>
    </row>
    <row r="755">
      <c r="J755" s="14"/>
    </row>
    <row r="756">
      <c r="J756" s="14"/>
    </row>
    <row r="757">
      <c r="J757" s="14"/>
    </row>
    <row r="758">
      <c r="J758" s="14"/>
    </row>
    <row r="759">
      <c r="J759" s="14"/>
    </row>
    <row r="760">
      <c r="J760" s="14"/>
    </row>
    <row r="761">
      <c r="J761" s="14"/>
    </row>
    <row r="762">
      <c r="J762" s="14"/>
    </row>
    <row r="763">
      <c r="J763" s="14"/>
    </row>
    <row r="764">
      <c r="J764" s="14"/>
    </row>
    <row r="765">
      <c r="J765" s="14"/>
    </row>
    <row r="766">
      <c r="J766" s="14"/>
    </row>
    <row r="767">
      <c r="J767" s="14"/>
    </row>
    <row r="768">
      <c r="J768" s="14"/>
    </row>
    <row r="769">
      <c r="J769" s="14"/>
    </row>
    <row r="770">
      <c r="J770" s="14"/>
    </row>
    <row r="771">
      <c r="J771" s="14"/>
    </row>
    <row r="772">
      <c r="J772" s="14"/>
    </row>
    <row r="773">
      <c r="J773" s="14"/>
    </row>
    <row r="774">
      <c r="J774" s="14"/>
    </row>
    <row r="775">
      <c r="J775" s="14"/>
    </row>
    <row r="776">
      <c r="J776" s="14"/>
    </row>
    <row r="777">
      <c r="J777" s="14"/>
    </row>
    <row r="778">
      <c r="J778" s="14"/>
    </row>
    <row r="779">
      <c r="J779" s="14"/>
    </row>
    <row r="780">
      <c r="J780" s="14"/>
    </row>
    <row r="781">
      <c r="J781" s="14"/>
    </row>
    <row r="782">
      <c r="J782" s="14"/>
    </row>
    <row r="783">
      <c r="J783" s="14"/>
    </row>
    <row r="784">
      <c r="J784" s="14"/>
    </row>
    <row r="785">
      <c r="J785" s="14"/>
    </row>
    <row r="786">
      <c r="J786" s="14"/>
    </row>
    <row r="787">
      <c r="J787" s="14"/>
    </row>
    <row r="788">
      <c r="J788" s="14"/>
    </row>
    <row r="789">
      <c r="J789" s="14"/>
    </row>
    <row r="790">
      <c r="J790" s="14"/>
    </row>
    <row r="791">
      <c r="J791" s="14"/>
    </row>
    <row r="792">
      <c r="J792" s="14"/>
    </row>
    <row r="793">
      <c r="J793" s="14"/>
    </row>
    <row r="794">
      <c r="J794" s="14"/>
    </row>
    <row r="795">
      <c r="J795" s="14"/>
    </row>
    <row r="796">
      <c r="J796" s="14"/>
    </row>
    <row r="797">
      <c r="J797" s="14"/>
    </row>
    <row r="798">
      <c r="J798" s="14"/>
    </row>
    <row r="799">
      <c r="J799" s="14"/>
    </row>
    <row r="800">
      <c r="J800" s="14"/>
    </row>
    <row r="801">
      <c r="J801" s="14"/>
    </row>
    <row r="802">
      <c r="J802" s="14"/>
    </row>
    <row r="803">
      <c r="J803" s="14"/>
    </row>
    <row r="804">
      <c r="J804" s="14"/>
    </row>
    <row r="805">
      <c r="J805" s="14"/>
    </row>
    <row r="806">
      <c r="J806" s="14"/>
    </row>
    <row r="807">
      <c r="J807" s="14"/>
    </row>
    <row r="808">
      <c r="J808" s="14"/>
    </row>
    <row r="809">
      <c r="J809" s="14"/>
    </row>
    <row r="810">
      <c r="J810" s="14"/>
    </row>
    <row r="811">
      <c r="J811" s="14"/>
    </row>
    <row r="812">
      <c r="J812" s="14"/>
    </row>
    <row r="813">
      <c r="J813" s="14"/>
    </row>
    <row r="814">
      <c r="J814" s="14"/>
    </row>
    <row r="815">
      <c r="J815" s="14"/>
    </row>
    <row r="816">
      <c r="J816" s="14"/>
    </row>
    <row r="817">
      <c r="J817" s="14"/>
    </row>
    <row r="818">
      <c r="J818" s="14"/>
    </row>
    <row r="819">
      <c r="J819" s="14"/>
    </row>
    <row r="820">
      <c r="J820" s="14"/>
    </row>
    <row r="821">
      <c r="J821" s="14"/>
    </row>
    <row r="822">
      <c r="J822" s="14"/>
    </row>
    <row r="823">
      <c r="J823" s="14"/>
    </row>
    <row r="824">
      <c r="J824" s="14"/>
    </row>
    <row r="825">
      <c r="J825" s="14"/>
    </row>
    <row r="826">
      <c r="J826" s="14"/>
    </row>
    <row r="827">
      <c r="J827" s="14"/>
    </row>
    <row r="828">
      <c r="J828" s="14"/>
    </row>
    <row r="829">
      <c r="J829" s="14"/>
    </row>
    <row r="830">
      <c r="J830" s="14"/>
    </row>
    <row r="831">
      <c r="J831" s="14"/>
    </row>
    <row r="832">
      <c r="J832" s="14"/>
    </row>
    <row r="833">
      <c r="J833" s="14"/>
    </row>
    <row r="834">
      <c r="J834" s="14"/>
    </row>
    <row r="835">
      <c r="J835" s="14"/>
    </row>
    <row r="836">
      <c r="J836" s="14"/>
    </row>
    <row r="837">
      <c r="J837" s="14"/>
    </row>
    <row r="838">
      <c r="J838" s="14"/>
    </row>
    <row r="839">
      <c r="J839" s="14"/>
    </row>
    <row r="840">
      <c r="J840" s="14"/>
    </row>
    <row r="841">
      <c r="J841" s="14"/>
    </row>
    <row r="842">
      <c r="J842" s="14"/>
    </row>
    <row r="843">
      <c r="J843" s="14"/>
    </row>
    <row r="844">
      <c r="J844" s="14"/>
    </row>
    <row r="845">
      <c r="J845" s="14"/>
    </row>
    <row r="846">
      <c r="J846" s="14"/>
    </row>
    <row r="847">
      <c r="J847" s="14"/>
    </row>
    <row r="848">
      <c r="J848" s="14"/>
    </row>
    <row r="849">
      <c r="J849" s="14"/>
    </row>
    <row r="850">
      <c r="J850" s="14"/>
    </row>
    <row r="851">
      <c r="J851" s="14"/>
    </row>
    <row r="852">
      <c r="J852" s="14"/>
    </row>
    <row r="853">
      <c r="J853" s="14"/>
    </row>
    <row r="854">
      <c r="J854" s="14"/>
    </row>
    <row r="855">
      <c r="J855" s="14"/>
    </row>
    <row r="856">
      <c r="J856" s="14"/>
    </row>
    <row r="857">
      <c r="J857" s="14"/>
    </row>
    <row r="858">
      <c r="J858" s="14"/>
    </row>
    <row r="859">
      <c r="J859" s="14"/>
    </row>
    <row r="860">
      <c r="J860" s="14"/>
    </row>
    <row r="861">
      <c r="J861" s="14"/>
    </row>
    <row r="862">
      <c r="J862" s="14"/>
    </row>
    <row r="863">
      <c r="J863" s="14"/>
    </row>
    <row r="864">
      <c r="J864" s="14"/>
    </row>
    <row r="865">
      <c r="J865" s="14"/>
    </row>
    <row r="866">
      <c r="J866" s="14"/>
    </row>
    <row r="867">
      <c r="J867" s="14"/>
    </row>
    <row r="868">
      <c r="J868" s="14"/>
    </row>
    <row r="869">
      <c r="J869" s="14"/>
    </row>
    <row r="870">
      <c r="J870" s="14"/>
    </row>
    <row r="871">
      <c r="J871" s="14"/>
    </row>
    <row r="872">
      <c r="J872" s="14"/>
    </row>
    <row r="873">
      <c r="J873" s="14"/>
    </row>
    <row r="874">
      <c r="J874" s="14"/>
    </row>
    <row r="875">
      <c r="J875" s="14"/>
    </row>
    <row r="876">
      <c r="J876" s="14"/>
    </row>
    <row r="877">
      <c r="J877" s="14"/>
    </row>
    <row r="878">
      <c r="J878" s="14"/>
    </row>
    <row r="879">
      <c r="J879" s="14"/>
    </row>
    <row r="880">
      <c r="J880" s="14"/>
    </row>
    <row r="881">
      <c r="J881" s="14"/>
    </row>
    <row r="882">
      <c r="J882" s="14"/>
    </row>
    <row r="883">
      <c r="J883" s="14"/>
    </row>
    <row r="884">
      <c r="J884" s="14"/>
    </row>
    <row r="885">
      <c r="J885" s="14"/>
    </row>
    <row r="886">
      <c r="J886" s="14"/>
    </row>
    <row r="887">
      <c r="J887" s="14"/>
    </row>
    <row r="888">
      <c r="J888" s="14"/>
    </row>
    <row r="889">
      <c r="J889" s="14"/>
    </row>
    <row r="890">
      <c r="J890" s="14"/>
    </row>
    <row r="891">
      <c r="J891" s="14"/>
    </row>
    <row r="892">
      <c r="J892" s="14"/>
    </row>
    <row r="893">
      <c r="J893" s="14"/>
    </row>
    <row r="894">
      <c r="J894" s="14"/>
    </row>
    <row r="895">
      <c r="J895" s="14"/>
    </row>
    <row r="896">
      <c r="J896" s="14"/>
    </row>
    <row r="897">
      <c r="J897" s="14"/>
    </row>
    <row r="898">
      <c r="J898" s="14"/>
    </row>
    <row r="899">
      <c r="J899" s="14"/>
    </row>
    <row r="900">
      <c r="J900" s="14"/>
    </row>
    <row r="901">
      <c r="J901" s="14"/>
    </row>
    <row r="902">
      <c r="J902" s="14"/>
    </row>
    <row r="903">
      <c r="J903" s="14"/>
    </row>
    <row r="904">
      <c r="J904" s="14"/>
    </row>
    <row r="905">
      <c r="J905" s="14"/>
    </row>
    <row r="906">
      <c r="J906" s="14"/>
    </row>
    <row r="907">
      <c r="J907" s="14"/>
    </row>
    <row r="908">
      <c r="J908" s="14"/>
    </row>
    <row r="909">
      <c r="J909" s="14"/>
    </row>
    <row r="910">
      <c r="J910" s="14"/>
    </row>
    <row r="911">
      <c r="J911" s="14"/>
    </row>
    <row r="912">
      <c r="J912" s="14"/>
    </row>
    <row r="913">
      <c r="J913" s="14"/>
    </row>
    <row r="914">
      <c r="J914" s="14"/>
    </row>
    <row r="915">
      <c r="J915" s="14"/>
    </row>
    <row r="916">
      <c r="J916" s="14"/>
    </row>
    <row r="917">
      <c r="J917" s="14"/>
    </row>
    <row r="918">
      <c r="J918" s="14"/>
    </row>
    <row r="919">
      <c r="J919" s="14"/>
    </row>
    <row r="920">
      <c r="J920" s="14"/>
    </row>
    <row r="921">
      <c r="J921" s="14"/>
    </row>
    <row r="922">
      <c r="J922" s="14"/>
    </row>
    <row r="923">
      <c r="J923" s="14"/>
    </row>
    <row r="924">
      <c r="J924" s="14"/>
    </row>
    <row r="925">
      <c r="J925" s="14"/>
    </row>
    <row r="926">
      <c r="J926" s="14"/>
    </row>
    <row r="927">
      <c r="J927" s="14"/>
    </row>
    <row r="928">
      <c r="J928" s="14"/>
    </row>
    <row r="929">
      <c r="J929" s="14"/>
    </row>
    <row r="930">
      <c r="J930" s="14"/>
    </row>
    <row r="931">
      <c r="J931" s="14"/>
    </row>
    <row r="932">
      <c r="J932" s="14"/>
    </row>
    <row r="933">
      <c r="J933" s="14"/>
    </row>
    <row r="934">
      <c r="J934" s="14"/>
    </row>
    <row r="935">
      <c r="J935" s="14"/>
    </row>
    <row r="936">
      <c r="J936" s="14"/>
    </row>
    <row r="937">
      <c r="J937" s="14"/>
    </row>
    <row r="938">
      <c r="J938" s="14"/>
    </row>
    <row r="939">
      <c r="J939" s="14"/>
    </row>
    <row r="940">
      <c r="J940" s="14"/>
    </row>
    <row r="941">
      <c r="J941" s="14"/>
    </row>
    <row r="942">
      <c r="J942" s="14"/>
    </row>
    <row r="943">
      <c r="J943" s="14"/>
    </row>
    <row r="944">
      <c r="J944" s="14"/>
    </row>
    <row r="945">
      <c r="J945" s="14"/>
    </row>
    <row r="946">
      <c r="J946" s="14"/>
    </row>
    <row r="947">
      <c r="J947" s="14"/>
    </row>
    <row r="948">
      <c r="J948" s="14"/>
    </row>
    <row r="949">
      <c r="J949" s="14"/>
    </row>
    <row r="950">
      <c r="J950" s="14"/>
    </row>
    <row r="951">
      <c r="J951" s="14"/>
    </row>
    <row r="952">
      <c r="J952" s="14"/>
    </row>
    <row r="953">
      <c r="J953" s="14"/>
    </row>
    <row r="954">
      <c r="J954" s="14"/>
    </row>
    <row r="955">
      <c r="J955" s="14"/>
    </row>
    <row r="956">
      <c r="J956" s="14"/>
    </row>
    <row r="957">
      <c r="J957" s="14"/>
    </row>
    <row r="958">
      <c r="J958" s="14"/>
    </row>
    <row r="959">
      <c r="J959" s="14"/>
    </row>
    <row r="960">
      <c r="J960" s="14"/>
    </row>
    <row r="961">
      <c r="J961" s="14"/>
    </row>
    <row r="962">
      <c r="J962" s="14"/>
    </row>
    <row r="963">
      <c r="J963" s="14"/>
    </row>
    <row r="964">
      <c r="J964" s="14"/>
    </row>
    <row r="965">
      <c r="J965" s="14"/>
    </row>
    <row r="966">
      <c r="J966" s="14"/>
    </row>
    <row r="967">
      <c r="J967" s="14"/>
    </row>
    <row r="968">
      <c r="J968" s="14"/>
    </row>
    <row r="969">
      <c r="J969" s="14"/>
    </row>
    <row r="970">
      <c r="J970" s="14"/>
    </row>
    <row r="971">
      <c r="J971" s="14"/>
    </row>
    <row r="972">
      <c r="J972" s="14"/>
    </row>
    <row r="973">
      <c r="J973" s="14"/>
    </row>
    <row r="974">
      <c r="J974" s="14"/>
    </row>
    <row r="975">
      <c r="J975" s="14"/>
    </row>
    <row r="976">
      <c r="J976" s="14"/>
    </row>
    <row r="977">
      <c r="J977" s="14"/>
    </row>
    <row r="978">
      <c r="J978" s="14"/>
    </row>
    <row r="979">
      <c r="J979" s="14"/>
    </row>
    <row r="980">
      <c r="J980" s="14"/>
    </row>
    <row r="981">
      <c r="J981" s="14"/>
    </row>
    <row r="982">
      <c r="J982" s="14"/>
    </row>
    <row r="983">
      <c r="J983" s="14"/>
    </row>
    <row r="984">
      <c r="J984" s="14"/>
    </row>
    <row r="985">
      <c r="J985" s="14"/>
    </row>
    <row r="986">
      <c r="J986" s="14"/>
    </row>
    <row r="987">
      <c r="J987" s="14"/>
    </row>
    <row r="988">
      <c r="J988" s="14"/>
    </row>
    <row r="989">
      <c r="J989" s="14"/>
    </row>
    <row r="990">
      <c r="J990" s="14"/>
    </row>
    <row r="991">
      <c r="J991" s="14"/>
    </row>
    <row r="992">
      <c r="J992" s="14"/>
    </row>
    <row r="993">
      <c r="J993" s="14"/>
    </row>
    <row r="994">
      <c r="J994" s="14"/>
    </row>
    <row r="995">
      <c r="J995" s="14"/>
    </row>
    <row r="996">
      <c r="J996" s="14"/>
    </row>
    <row r="997">
      <c r="J997" s="14"/>
    </row>
    <row r="998">
      <c r="J998" s="14"/>
    </row>
    <row r="999">
      <c r="J999" s="14"/>
    </row>
    <row r="1000">
      <c r="J1000" s="14"/>
    </row>
    <row r="1001">
      <c r="J1001" s="14"/>
    </row>
    <row r="1002">
      <c r="J1002" s="14"/>
    </row>
    <row r="1003">
      <c r="J1003" s="14"/>
    </row>
    <row r="1004">
      <c r="J1004" s="14"/>
    </row>
    <row r="1005">
      <c r="J1005" s="14"/>
    </row>
    <row r="1006">
      <c r="J1006" s="14"/>
    </row>
  </sheetData>
  <mergeCells count="1">
    <mergeCell ref="G95:I9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4.5"/>
    <col customWidth="1" min="4" max="4" width="17.75"/>
    <col customWidth="1" min="5" max="5" width="18.75"/>
    <col customWidth="1" min="6" max="6" width="19.25"/>
    <col customWidth="1" min="7" max="7" width="18.75"/>
    <col customWidth="1" min="8" max="8" width="17.75"/>
    <col customWidth="1" min="9" max="9" width="18.25"/>
    <col customWidth="1" min="10" max="10" width="17.13"/>
    <col customWidth="1" min="11" max="11" width="12.63"/>
  </cols>
  <sheetData>
    <row r="2">
      <c r="E2" s="1" t="s">
        <v>0</v>
      </c>
    </row>
    <row r="4">
      <c r="C4" s="2"/>
      <c r="D4" s="3" t="s">
        <v>51</v>
      </c>
      <c r="E4" s="4"/>
      <c r="F4" s="5" t="s">
        <v>2</v>
      </c>
      <c r="G4" s="4"/>
      <c r="H4" s="2"/>
      <c r="L4" s="6"/>
      <c r="M4" s="6"/>
    </row>
    <row r="5">
      <c r="C5" s="7" t="s">
        <v>3</v>
      </c>
      <c r="D5" s="8" t="s">
        <v>4</v>
      </c>
      <c r="E5" s="9" t="s">
        <v>5</v>
      </c>
      <c r="F5" s="8" t="s">
        <v>4</v>
      </c>
      <c r="G5" s="10" t="s">
        <v>5</v>
      </c>
      <c r="H5" s="11" t="s">
        <v>6</v>
      </c>
      <c r="I5" s="46" t="s">
        <v>52</v>
      </c>
      <c r="J5" s="46" t="s">
        <v>53</v>
      </c>
      <c r="K5" s="11" t="s">
        <v>54</v>
      </c>
      <c r="L5" s="11" t="s">
        <v>55</v>
      </c>
    </row>
    <row r="6">
      <c r="C6" s="7">
        <v>1.0</v>
      </c>
      <c r="D6" s="47">
        <v>-29.16</v>
      </c>
      <c r="E6" s="48">
        <v>29.16</v>
      </c>
      <c r="F6" s="7">
        <v>-20.78</v>
      </c>
      <c r="G6" s="7">
        <v>20.78</v>
      </c>
      <c r="H6" s="12">
        <f t="shared" ref="H6:H9" si="1">if(1 - (ABS(D6)/ABS(F6)+abs(E6)/abs(G6))*0.5 &lt;&gt; 1, 1 - (ABS(D6)/ABS(F6)+abs(E6)/abs(G6))*0.5,0)</f>
        <v>-0.4032723773</v>
      </c>
      <c r="I6" s="49">
        <f t="shared" ref="I6:I20" si="2">AVERAGE(abs(D6),abs(E6))</f>
        <v>29.16</v>
      </c>
      <c r="J6" s="49">
        <f t="shared" ref="J6:J20" si="3">AVERAGE(abs(F6),abs(G6))</f>
        <v>20.78</v>
      </c>
      <c r="K6" s="2">
        <f t="shared" ref="K6:K20" si="4">max(abs(D6),abs(E6))</f>
        <v>29.16</v>
      </c>
      <c r="L6" s="2">
        <f t="shared" ref="L6:L20" si="5">max(abs(F6),abs(G6))</f>
        <v>20.78</v>
      </c>
    </row>
    <row r="7">
      <c r="C7" s="7">
        <v>2.0</v>
      </c>
      <c r="D7" s="48">
        <v>-17.36</v>
      </c>
      <c r="E7" s="48">
        <v>-17.36</v>
      </c>
      <c r="F7" s="7">
        <v>-13.4</v>
      </c>
      <c r="G7" s="7">
        <v>13.4</v>
      </c>
      <c r="H7" s="12">
        <f t="shared" si="1"/>
        <v>-0.2955223881</v>
      </c>
      <c r="I7" s="49">
        <f t="shared" si="2"/>
        <v>17.36</v>
      </c>
      <c r="J7" s="49">
        <f t="shared" si="3"/>
        <v>13.4</v>
      </c>
      <c r="K7" s="2">
        <f t="shared" si="4"/>
        <v>17.36</v>
      </c>
      <c r="L7" s="2">
        <f t="shared" si="5"/>
        <v>13.4</v>
      </c>
    </row>
    <row r="8">
      <c r="C8" s="7">
        <v>3.0</v>
      </c>
      <c r="D8" s="48">
        <v>-14.19</v>
      </c>
      <c r="E8" s="48">
        <v>-14.19</v>
      </c>
      <c r="F8" s="7">
        <v>-10.93</v>
      </c>
      <c r="G8" s="7">
        <v>10.93</v>
      </c>
      <c r="H8" s="12">
        <f t="shared" si="1"/>
        <v>-0.2982616651</v>
      </c>
      <c r="I8" s="49">
        <f t="shared" si="2"/>
        <v>14.19</v>
      </c>
      <c r="J8" s="49">
        <f t="shared" si="3"/>
        <v>10.93</v>
      </c>
      <c r="K8" s="2">
        <f t="shared" si="4"/>
        <v>14.19</v>
      </c>
      <c r="L8" s="2">
        <f t="shared" si="5"/>
        <v>10.93</v>
      </c>
    </row>
    <row r="9">
      <c r="C9" s="7">
        <v>4.0</v>
      </c>
      <c r="D9" s="7">
        <v>27.59</v>
      </c>
      <c r="E9" s="7">
        <v>29.7</v>
      </c>
      <c r="F9" s="7">
        <v>28.01</v>
      </c>
      <c r="G9" s="7">
        <v>29.27</v>
      </c>
      <c r="H9" s="12">
        <f t="shared" si="1"/>
        <v>0.0001519175335</v>
      </c>
      <c r="I9" s="49">
        <f t="shared" si="2"/>
        <v>28.645</v>
      </c>
      <c r="J9" s="49">
        <f t="shared" si="3"/>
        <v>28.64</v>
      </c>
      <c r="K9" s="2">
        <f t="shared" si="4"/>
        <v>29.7</v>
      </c>
      <c r="L9" s="2">
        <f t="shared" si="5"/>
        <v>29.27</v>
      </c>
    </row>
    <row r="10">
      <c r="C10" s="7">
        <v>5.0</v>
      </c>
      <c r="D10" s="7">
        <v>0.0</v>
      </c>
      <c r="E10" s="7">
        <v>0.0</v>
      </c>
      <c r="F10" s="7">
        <v>0.0</v>
      </c>
      <c r="G10" s="7">
        <v>0.0</v>
      </c>
      <c r="H10" s="35">
        <v>0.0</v>
      </c>
      <c r="I10" s="49">
        <f t="shared" si="2"/>
        <v>0</v>
      </c>
      <c r="J10" s="49">
        <f t="shared" si="3"/>
        <v>0</v>
      </c>
      <c r="K10" s="2">
        <f t="shared" si="4"/>
        <v>0</v>
      </c>
      <c r="L10" s="2">
        <f t="shared" si="5"/>
        <v>0</v>
      </c>
    </row>
    <row r="11">
      <c r="C11" s="7">
        <v>6.0</v>
      </c>
      <c r="D11" s="7">
        <v>0.0</v>
      </c>
      <c r="E11" s="7">
        <v>0.0</v>
      </c>
      <c r="F11" s="7">
        <v>0.01</v>
      </c>
      <c r="G11" s="7">
        <v>-0.01</v>
      </c>
      <c r="H11" s="35">
        <v>0.0</v>
      </c>
      <c r="I11" s="49">
        <f t="shared" si="2"/>
        <v>0</v>
      </c>
      <c r="J11" s="49">
        <f t="shared" si="3"/>
        <v>0.01</v>
      </c>
      <c r="K11" s="2">
        <f t="shared" si="4"/>
        <v>0</v>
      </c>
      <c r="L11" s="2">
        <f t="shared" si="5"/>
        <v>0.01</v>
      </c>
    </row>
    <row r="12">
      <c r="C12" s="7">
        <v>7.0</v>
      </c>
      <c r="D12" s="7">
        <v>-0.06</v>
      </c>
      <c r="E12" s="7">
        <v>-0.09</v>
      </c>
      <c r="F12" s="7">
        <v>0.04</v>
      </c>
      <c r="G12" s="7">
        <v>-0.04</v>
      </c>
      <c r="H12" s="35">
        <v>0.0</v>
      </c>
      <c r="I12" s="49">
        <f t="shared" si="2"/>
        <v>0.075</v>
      </c>
      <c r="J12" s="49">
        <f t="shared" si="3"/>
        <v>0.04</v>
      </c>
      <c r="K12" s="2">
        <f t="shared" si="4"/>
        <v>0.09</v>
      </c>
      <c r="L12" s="2">
        <f t="shared" si="5"/>
        <v>0.04</v>
      </c>
    </row>
    <row r="13">
      <c r="C13" s="7">
        <v>8.0</v>
      </c>
      <c r="D13" s="48">
        <v>14.19</v>
      </c>
      <c r="E13" s="48">
        <v>14.19</v>
      </c>
      <c r="F13" s="7">
        <v>10.93</v>
      </c>
      <c r="G13" s="7">
        <v>-10.93</v>
      </c>
      <c r="H13" s="13">
        <f t="shared" ref="H13:H20" si="6">if(1 - (ABS(D13)/ABS(F13)+abs(E13)/abs(G13))*0.5 &lt;&gt; 1, 1 - (ABS(D13)/ABS(F13)+abs(E13)/abs(G13))*0.5,0)</f>
        <v>-0.2982616651</v>
      </c>
      <c r="I13" s="49">
        <f t="shared" si="2"/>
        <v>14.19</v>
      </c>
      <c r="J13" s="49">
        <f t="shared" si="3"/>
        <v>10.93</v>
      </c>
      <c r="K13" s="2">
        <f t="shared" si="4"/>
        <v>14.19</v>
      </c>
      <c r="L13" s="2">
        <f t="shared" si="5"/>
        <v>10.93</v>
      </c>
    </row>
    <row r="14">
      <c r="C14" s="7">
        <v>9.0</v>
      </c>
      <c r="D14" s="48">
        <v>17.36</v>
      </c>
      <c r="E14" s="48">
        <v>17.36</v>
      </c>
      <c r="F14" s="7">
        <v>13.4</v>
      </c>
      <c r="G14" s="7">
        <v>-13.4</v>
      </c>
      <c r="H14" s="13">
        <f t="shared" si="6"/>
        <v>-0.2955223881</v>
      </c>
      <c r="I14" s="49">
        <f t="shared" si="2"/>
        <v>17.36</v>
      </c>
      <c r="J14" s="49">
        <f t="shared" si="3"/>
        <v>13.4</v>
      </c>
      <c r="K14" s="2">
        <f t="shared" si="4"/>
        <v>17.36</v>
      </c>
      <c r="L14" s="2">
        <f t="shared" si="5"/>
        <v>13.4</v>
      </c>
    </row>
    <row r="15">
      <c r="C15" s="7">
        <v>10.0</v>
      </c>
      <c r="D15" s="48">
        <v>29.16</v>
      </c>
      <c r="E15" s="48">
        <v>-29.16</v>
      </c>
      <c r="F15" s="7">
        <v>20.74</v>
      </c>
      <c r="G15" s="7">
        <v>-20.74</v>
      </c>
      <c r="H15" s="12">
        <f t="shared" si="6"/>
        <v>-0.405978785</v>
      </c>
      <c r="I15" s="49">
        <f t="shared" si="2"/>
        <v>29.16</v>
      </c>
      <c r="J15" s="49">
        <f t="shared" si="3"/>
        <v>20.74</v>
      </c>
      <c r="K15" s="2">
        <f t="shared" si="4"/>
        <v>29.16</v>
      </c>
      <c r="L15" s="2">
        <f t="shared" si="5"/>
        <v>20.74</v>
      </c>
    </row>
    <row r="16">
      <c r="C16" s="7">
        <v>11.0</v>
      </c>
      <c r="D16" s="7">
        <v>77.33</v>
      </c>
      <c r="E16" s="7">
        <v>81.06</v>
      </c>
      <c r="F16" s="7">
        <v>77.06</v>
      </c>
      <c r="G16" s="7">
        <v>81.34</v>
      </c>
      <c r="H16" s="12">
        <f t="shared" si="6"/>
        <v>-0.00003071125479</v>
      </c>
      <c r="I16" s="49">
        <f t="shared" si="2"/>
        <v>79.195</v>
      </c>
      <c r="J16" s="49">
        <f t="shared" si="3"/>
        <v>79.2</v>
      </c>
      <c r="K16" s="2">
        <f t="shared" si="4"/>
        <v>81.06</v>
      </c>
      <c r="L16" s="2">
        <f t="shared" si="5"/>
        <v>81.34</v>
      </c>
    </row>
    <row r="17">
      <c r="C17" s="7">
        <v>12.0</v>
      </c>
      <c r="D17" s="7">
        <v>76.63</v>
      </c>
      <c r="E17" s="7">
        <v>81.77</v>
      </c>
      <c r="F17" s="7">
        <v>76.74</v>
      </c>
      <c r="G17" s="7">
        <v>81.66</v>
      </c>
      <c r="H17" s="12">
        <f t="shared" si="6"/>
        <v>0.00004318139037</v>
      </c>
      <c r="I17" s="49">
        <f t="shared" si="2"/>
        <v>79.2</v>
      </c>
      <c r="J17" s="49">
        <f t="shared" si="3"/>
        <v>79.2</v>
      </c>
      <c r="K17" s="2">
        <f t="shared" si="4"/>
        <v>81.77</v>
      </c>
      <c r="L17" s="2">
        <f t="shared" si="5"/>
        <v>81.66</v>
      </c>
    </row>
    <row r="18">
      <c r="C18" s="7">
        <v>13.0</v>
      </c>
      <c r="D18" s="7">
        <v>-29.7</v>
      </c>
      <c r="E18" s="7">
        <v>27.59</v>
      </c>
      <c r="F18" s="7">
        <v>29.27</v>
      </c>
      <c r="G18" s="7">
        <v>28.01</v>
      </c>
      <c r="H18" s="12">
        <f t="shared" si="6"/>
        <v>0.0001519175335</v>
      </c>
      <c r="I18" s="49">
        <f t="shared" si="2"/>
        <v>28.645</v>
      </c>
      <c r="J18" s="49">
        <f t="shared" si="3"/>
        <v>28.64</v>
      </c>
      <c r="K18" s="2">
        <f t="shared" si="4"/>
        <v>29.7</v>
      </c>
      <c r="L18" s="2">
        <f t="shared" si="5"/>
        <v>29.27</v>
      </c>
    </row>
    <row r="19">
      <c r="C19" s="7">
        <v>14.0</v>
      </c>
      <c r="D19" s="7">
        <f>-E17</f>
        <v>-81.77</v>
      </c>
      <c r="E19" s="7">
        <f>-D17</f>
        <v>-76.63</v>
      </c>
      <c r="F19" s="7">
        <v>81.66</v>
      </c>
      <c r="G19" s="7">
        <v>76.74</v>
      </c>
      <c r="H19" s="12">
        <f t="shared" si="6"/>
        <v>0.00004318139037</v>
      </c>
      <c r="I19" s="49">
        <f t="shared" si="2"/>
        <v>79.2</v>
      </c>
      <c r="J19" s="49">
        <f t="shared" si="3"/>
        <v>79.2</v>
      </c>
      <c r="K19" s="2">
        <f t="shared" si="4"/>
        <v>81.77</v>
      </c>
      <c r="L19" s="2">
        <f t="shared" si="5"/>
        <v>81.66</v>
      </c>
    </row>
    <row r="20">
      <c r="C20" s="7">
        <v>15.0</v>
      </c>
      <c r="D20" s="7">
        <f>-E16</f>
        <v>-81.06</v>
      </c>
      <c r="E20" s="7">
        <f>-D16</f>
        <v>-77.33</v>
      </c>
      <c r="F20" s="7">
        <v>81.31</v>
      </c>
      <c r="G20" s="7">
        <v>77.09</v>
      </c>
      <c r="H20" s="12">
        <f t="shared" si="6"/>
        <v>-0.00001929584785</v>
      </c>
      <c r="I20" s="49">
        <f t="shared" si="2"/>
        <v>79.195</v>
      </c>
      <c r="J20" s="49">
        <f t="shared" si="3"/>
        <v>79.2</v>
      </c>
      <c r="K20" s="2">
        <f t="shared" si="4"/>
        <v>81.06</v>
      </c>
      <c r="L20" s="2">
        <f t="shared" si="5"/>
        <v>81.31</v>
      </c>
    </row>
    <row r="21">
      <c r="G21" s="11" t="s">
        <v>7</v>
      </c>
      <c r="H21" s="12">
        <f>AVERAGE(H6:H20)</f>
        <v>-0.1330986052</v>
      </c>
    </row>
    <row r="22">
      <c r="E22" s="1" t="s">
        <v>8</v>
      </c>
    </row>
    <row r="25">
      <c r="C25" s="2"/>
      <c r="D25" s="3" t="s">
        <v>56</v>
      </c>
      <c r="E25" s="4"/>
      <c r="F25" s="5" t="s">
        <v>2</v>
      </c>
      <c r="G25" s="4"/>
      <c r="H25" s="2"/>
    </row>
    <row r="26">
      <c r="C26" s="7" t="s">
        <v>3</v>
      </c>
      <c r="D26" s="8" t="s">
        <v>4</v>
      </c>
      <c r="E26" s="15" t="s">
        <v>5</v>
      </c>
      <c r="F26" s="8" t="s">
        <v>4</v>
      </c>
      <c r="G26" s="10" t="s">
        <v>5</v>
      </c>
      <c r="H26" s="11" t="s">
        <v>6</v>
      </c>
      <c r="I26" s="46" t="s">
        <v>52</v>
      </c>
      <c r="J26" s="46" t="s">
        <v>53</v>
      </c>
      <c r="K26" s="11" t="s">
        <v>54</v>
      </c>
      <c r="L26" s="11" t="s">
        <v>55</v>
      </c>
    </row>
    <row r="27">
      <c r="C27" s="7">
        <v>1.0</v>
      </c>
      <c r="D27" s="3">
        <v>-16.55</v>
      </c>
      <c r="E27" s="16">
        <v>16.55</v>
      </c>
      <c r="F27" s="7">
        <v>-16.4</v>
      </c>
      <c r="G27" s="7">
        <v>16.4</v>
      </c>
      <c r="H27" s="12">
        <f t="shared" ref="H27:H44" si="7">if(1 - (ABS(D27)/ABS(F27)+abs(E27)/abs(G27))*0.5 &lt;&gt; 1, 1 - (ABS(D27)/ABS(F27)+abs(E27)/abs(G27))*0.5,0)</f>
        <v>-0.009146341463</v>
      </c>
      <c r="I27" s="49">
        <f t="shared" ref="I27:I68" si="8">AVERAGE(abs(D27),abs(E27))</f>
        <v>16.55</v>
      </c>
      <c r="J27" s="49">
        <f t="shared" ref="J27:J68" si="9">AVERAGE(abs(F27),abs(G27))</f>
        <v>16.4</v>
      </c>
      <c r="K27" s="2">
        <f t="shared" ref="K27:K68" si="10">max(abs(D27),abs(E27))</f>
        <v>16.55</v>
      </c>
      <c r="L27" s="2">
        <f t="shared" ref="L27:L68" si="11">max(abs(F27),abs(G27))</f>
        <v>16.4</v>
      </c>
    </row>
    <row r="28">
      <c r="C28" s="7">
        <v>2.0</v>
      </c>
      <c r="D28" s="11">
        <v>-8.75</v>
      </c>
      <c r="E28" s="17">
        <v>8.75</v>
      </c>
      <c r="F28" s="7">
        <v>-9.46</v>
      </c>
      <c r="G28" s="7">
        <v>9.46</v>
      </c>
      <c r="H28" s="12">
        <f t="shared" si="7"/>
        <v>0.07505285412</v>
      </c>
      <c r="I28" s="49">
        <f t="shared" si="8"/>
        <v>8.75</v>
      </c>
      <c r="J28" s="49">
        <f t="shared" si="9"/>
        <v>9.46</v>
      </c>
      <c r="K28" s="2">
        <f t="shared" si="10"/>
        <v>8.75</v>
      </c>
      <c r="L28" s="2">
        <f t="shared" si="11"/>
        <v>9.46</v>
      </c>
    </row>
    <row r="29">
      <c r="C29" s="7">
        <v>3.0</v>
      </c>
      <c r="D29" s="11">
        <v>-12.08</v>
      </c>
      <c r="E29" s="11">
        <v>12.08</v>
      </c>
      <c r="F29" s="7">
        <v>-12.07</v>
      </c>
      <c r="G29" s="7">
        <v>12.07</v>
      </c>
      <c r="H29" s="12">
        <f t="shared" si="7"/>
        <v>-0.0008285004143</v>
      </c>
      <c r="I29" s="49">
        <f t="shared" si="8"/>
        <v>12.08</v>
      </c>
      <c r="J29" s="49">
        <f t="shared" si="9"/>
        <v>12.07</v>
      </c>
      <c r="K29" s="2">
        <f t="shared" si="10"/>
        <v>12.08</v>
      </c>
      <c r="L29" s="2">
        <f t="shared" si="11"/>
        <v>12.07</v>
      </c>
    </row>
    <row r="30">
      <c r="C30" s="7">
        <v>4.0</v>
      </c>
      <c r="D30" s="11">
        <v>-0.42</v>
      </c>
      <c r="E30" s="11">
        <v>0.42</v>
      </c>
      <c r="F30" s="7">
        <v>-0.22</v>
      </c>
      <c r="G30" s="7">
        <v>0.22</v>
      </c>
      <c r="H30" s="13">
        <f t="shared" si="7"/>
        <v>-0.9090909091</v>
      </c>
      <c r="I30" s="49">
        <f t="shared" si="8"/>
        <v>0.42</v>
      </c>
      <c r="J30" s="49">
        <f t="shared" si="9"/>
        <v>0.22</v>
      </c>
      <c r="K30" s="2">
        <f t="shared" si="10"/>
        <v>0.42</v>
      </c>
      <c r="L30" s="2">
        <f t="shared" si="11"/>
        <v>0.22</v>
      </c>
    </row>
    <row r="31">
      <c r="C31" s="7">
        <v>5.0</v>
      </c>
      <c r="D31" s="11">
        <v>-0.07</v>
      </c>
      <c r="E31" s="11">
        <v>0.07</v>
      </c>
      <c r="F31" s="7">
        <v>-0.45</v>
      </c>
      <c r="G31" s="7">
        <v>0.45</v>
      </c>
      <c r="H31" s="13">
        <f t="shared" si="7"/>
        <v>0.8444444444</v>
      </c>
      <c r="I31" s="49">
        <f t="shared" si="8"/>
        <v>0.07</v>
      </c>
      <c r="J31" s="49">
        <f t="shared" si="9"/>
        <v>0.45</v>
      </c>
      <c r="K31" s="2">
        <f t="shared" si="10"/>
        <v>0.07</v>
      </c>
      <c r="L31" s="2">
        <f t="shared" si="11"/>
        <v>0.45</v>
      </c>
    </row>
    <row r="32">
      <c r="C32" s="7">
        <v>6.0</v>
      </c>
      <c r="D32" s="11">
        <v>-0.28</v>
      </c>
      <c r="E32" s="11">
        <v>0.28</v>
      </c>
      <c r="F32" s="7">
        <v>-0.11</v>
      </c>
      <c r="G32" s="7">
        <v>0.11</v>
      </c>
      <c r="H32" s="12">
        <f t="shared" si="7"/>
        <v>-1.545454545</v>
      </c>
      <c r="I32" s="49">
        <f t="shared" si="8"/>
        <v>0.28</v>
      </c>
      <c r="J32" s="49">
        <f t="shared" si="9"/>
        <v>0.11</v>
      </c>
      <c r="K32" s="2">
        <f t="shared" si="10"/>
        <v>0.28</v>
      </c>
      <c r="L32" s="2">
        <f t="shared" si="11"/>
        <v>0.11</v>
      </c>
    </row>
    <row r="33">
      <c r="C33" s="7">
        <v>7.0</v>
      </c>
      <c r="D33" s="11">
        <v>-13.06</v>
      </c>
      <c r="E33" s="11">
        <v>13.06</v>
      </c>
      <c r="F33" s="7">
        <v>-13.57</v>
      </c>
      <c r="G33" s="7">
        <v>13.57</v>
      </c>
      <c r="H33" s="12">
        <f t="shared" si="7"/>
        <v>0.03758290346</v>
      </c>
      <c r="I33" s="49">
        <f t="shared" si="8"/>
        <v>13.06</v>
      </c>
      <c r="J33" s="49">
        <f t="shared" si="9"/>
        <v>13.57</v>
      </c>
      <c r="K33" s="2">
        <f t="shared" si="10"/>
        <v>13.06</v>
      </c>
      <c r="L33" s="2">
        <f t="shared" si="11"/>
        <v>13.57</v>
      </c>
    </row>
    <row r="34">
      <c r="C34" s="7">
        <v>8.0</v>
      </c>
      <c r="D34" s="11">
        <v>-15.91</v>
      </c>
      <c r="E34" s="11">
        <v>15.91</v>
      </c>
      <c r="F34" s="7">
        <v>-14.99</v>
      </c>
      <c r="G34" s="7">
        <v>14.99</v>
      </c>
      <c r="H34" s="12">
        <f t="shared" si="7"/>
        <v>-0.0613742495</v>
      </c>
      <c r="I34" s="49">
        <f t="shared" si="8"/>
        <v>15.91</v>
      </c>
      <c r="J34" s="49">
        <f t="shared" si="9"/>
        <v>14.99</v>
      </c>
      <c r="K34" s="2">
        <f t="shared" si="10"/>
        <v>15.91</v>
      </c>
      <c r="L34" s="2">
        <f t="shared" si="11"/>
        <v>14.99</v>
      </c>
    </row>
    <row r="35">
      <c r="C35" s="7">
        <v>9.0</v>
      </c>
      <c r="D35" s="11">
        <v>-16.01</v>
      </c>
      <c r="E35" s="11">
        <v>16.01</v>
      </c>
      <c r="F35" s="7">
        <v>-16.3</v>
      </c>
      <c r="G35" s="7">
        <v>16.3</v>
      </c>
      <c r="H35" s="12">
        <f t="shared" si="7"/>
        <v>0.01779141104</v>
      </c>
      <c r="I35" s="49">
        <f t="shared" si="8"/>
        <v>16.01</v>
      </c>
      <c r="J35" s="49">
        <f t="shared" si="9"/>
        <v>16.3</v>
      </c>
      <c r="K35" s="2">
        <f t="shared" si="10"/>
        <v>16.01</v>
      </c>
      <c r="L35" s="2">
        <f t="shared" si="11"/>
        <v>16.3</v>
      </c>
    </row>
    <row r="36">
      <c r="C36" s="7">
        <v>10.0</v>
      </c>
      <c r="D36" s="11">
        <v>-21.69</v>
      </c>
      <c r="E36" s="11">
        <v>21.69</v>
      </c>
      <c r="F36" s="7">
        <v>-19.52</v>
      </c>
      <c r="G36" s="7">
        <v>19.52</v>
      </c>
      <c r="H36" s="12">
        <f t="shared" si="7"/>
        <v>-0.1111680328</v>
      </c>
      <c r="I36" s="49">
        <f t="shared" si="8"/>
        <v>21.69</v>
      </c>
      <c r="J36" s="49">
        <f t="shared" si="9"/>
        <v>19.52</v>
      </c>
      <c r="K36" s="2">
        <f t="shared" si="10"/>
        <v>21.69</v>
      </c>
      <c r="L36" s="2">
        <f t="shared" si="11"/>
        <v>19.52</v>
      </c>
    </row>
    <row r="37">
      <c r="C37" s="7">
        <v>11.0</v>
      </c>
      <c r="D37" s="11">
        <v>7.32</v>
      </c>
      <c r="E37" s="11">
        <v>-7.32</v>
      </c>
      <c r="F37" s="7">
        <v>7.3</v>
      </c>
      <c r="G37" s="7">
        <v>-7.3</v>
      </c>
      <c r="H37" s="12">
        <f t="shared" si="7"/>
        <v>-0.002739726027</v>
      </c>
      <c r="I37" s="49">
        <f t="shared" si="8"/>
        <v>7.32</v>
      </c>
      <c r="J37" s="49">
        <f t="shared" si="9"/>
        <v>7.3</v>
      </c>
      <c r="K37" s="2">
        <f t="shared" si="10"/>
        <v>7.32</v>
      </c>
      <c r="L37" s="2">
        <f t="shared" si="11"/>
        <v>7.3</v>
      </c>
    </row>
    <row r="38">
      <c r="C38" s="7">
        <v>12.0</v>
      </c>
      <c r="D38" s="11">
        <v>13.06</v>
      </c>
      <c r="E38" s="11">
        <v>-13.06</v>
      </c>
      <c r="F38" s="7">
        <v>13.5</v>
      </c>
      <c r="G38" s="7">
        <v>-13.5</v>
      </c>
      <c r="H38" s="12">
        <f t="shared" si="7"/>
        <v>0.03259259259</v>
      </c>
      <c r="I38" s="49">
        <f t="shared" si="8"/>
        <v>13.06</v>
      </c>
      <c r="J38" s="49">
        <f t="shared" si="9"/>
        <v>13.5</v>
      </c>
      <c r="K38" s="2">
        <f t="shared" si="10"/>
        <v>13.06</v>
      </c>
      <c r="L38" s="2">
        <f t="shared" si="11"/>
        <v>13.5</v>
      </c>
    </row>
    <row r="39">
      <c r="C39" s="7">
        <v>13.0</v>
      </c>
      <c r="D39" s="11">
        <v>15.91</v>
      </c>
      <c r="E39" s="11">
        <v>-15.91</v>
      </c>
      <c r="F39" s="7">
        <v>14.91</v>
      </c>
      <c r="G39" s="7">
        <v>-14.91</v>
      </c>
      <c r="H39" s="12">
        <f t="shared" si="7"/>
        <v>-0.06706908115</v>
      </c>
      <c r="I39" s="49">
        <f t="shared" si="8"/>
        <v>15.91</v>
      </c>
      <c r="J39" s="49">
        <f t="shared" si="9"/>
        <v>14.91</v>
      </c>
      <c r="K39" s="2">
        <f t="shared" si="10"/>
        <v>15.91</v>
      </c>
      <c r="L39" s="2">
        <f t="shared" si="11"/>
        <v>14.91</v>
      </c>
    </row>
    <row r="40">
      <c r="C40" s="7">
        <v>14.0</v>
      </c>
      <c r="D40" s="11">
        <v>16.01</v>
      </c>
      <c r="E40" s="11">
        <v>-16.01</v>
      </c>
      <c r="F40" s="7">
        <v>16.32</v>
      </c>
      <c r="G40" s="7">
        <v>-16.32</v>
      </c>
      <c r="H40" s="12">
        <f t="shared" si="7"/>
        <v>0.01899509804</v>
      </c>
      <c r="I40" s="49">
        <f t="shared" si="8"/>
        <v>16.01</v>
      </c>
      <c r="J40" s="49">
        <f t="shared" si="9"/>
        <v>16.32</v>
      </c>
      <c r="K40" s="2">
        <f t="shared" si="10"/>
        <v>16.01</v>
      </c>
      <c r="L40" s="2">
        <f t="shared" si="11"/>
        <v>16.32</v>
      </c>
    </row>
    <row r="41">
      <c r="C41" s="7">
        <v>15.0</v>
      </c>
      <c r="D41" s="11">
        <v>21.69</v>
      </c>
      <c r="E41" s="11">
        <v>-21.69</v>
      </c>
      <c r="F41" s="7">
        <v>19.54</v>
      </c>
      <c r="G41" s="7">
        <v>-19.54</v>
      </c>
      <c r="H41" s="13">
        <f t="shared" si="7"/>
        <v>-0.1100307062</v>
      </c>
      <c r="I41" s="49">
        <f t="shared" si="8"/>
        <v>21.69</v>
      </c>
      <c r="J41" s="49">
        <f t="shared" si="9"/>
        <v>19.54</v>
      </c>
      <c r="K41" s="2">
        <f t="shared" si="10"/>
        <v>21.69</v>
      </c>
      <c r="L41" s="2">
        <f t="shared" si="11"/>
        <v>19.54</v>
      </c>
    </row>
    <row r="42">
      <c r="C42" s="7">
        <v>16.0</v>
      </c>
      <c r="D42" s="11">
        <v>-6.32</v>
      </c>
      <c r="E42" s="11">
        <v>6.32</v>
      </c>
      <c r="F42" s="7">
        <v>-7.31</v>
      </c>
      <c r="G42" s="7">
        <v>7.31</v>
      </c>
      <c r="H42" s="12">
        <f t="shared" si="7"/>
        <v>0.1354309166</v>
      </c>
      <c r="I42" s="49">
        <f t="shared" si="8"/>
        <v>6.32</v>
      </c>
      <c r="J42" s="49">
        <f t="shared" si="9"/>
        <v>7.31</v>
      </c>
      <c r="K42" s="2">
        <f t="shared" si="10"/>
        <v>6.32</v>
      </c>
      <c r="L42" s="2">
        <f t="shared" si="11"/>
        <v>7.31</v>
      </c>
    </row>
    <row r="43">
      <c r="C43" s="7">
        <v>17.0</v>
      </c>
      <c r="D43" s="11">
        <v>0.42</v>
      </c>
      <c r="E43" s="11">
        <v>-0.42</v>
      </c>
      <c r="F43" s="7">
        <v>0.27</v>
      </c>
      <c r="G43" s="7">
        <v>-0.27</v>
      </c>
      <c r="H43" s="13">
        <f t="shared" si="7"/>
        <v>-0.5555555556</v>
      </c>
      <c r="I43" s="49">
        <f t="shared" si="8"/>
        <v>0.42</v>
      </c>
      <c r="J43" s="49">
        <f t="shared" si="9"/>
        <v>0.27</v>
      </c>
      <c r="K43" s="2">
        <f t="shared" si="10"/>
        <v>0.42</v>
      </c>
      <c r="L43" s="2">
        <f t="shared" si="11"/>
        <v>0.27</v>
      </c>
    </row>
    <row r="44">
      <c r="C44" s="7">
        <v>18.0</v>
      </c>
      <c r="D44" s="11">
        <v>0.07</v>
      </c>
      <c r="E44" s="11">
        <v>-0.07</v>
      </c>
      <c r="F44" s="7">
        <v>0.45</v>
      </c>
      <c r="G44" s="7">
        <v>-0.45</v>
      </c>
      <c r="H44" s="13">
        <f t="shared" si="7"/>
        <v>0.8444444444</v>
      </c>
      <c r="I44" s="49">
        <f t="shared" si="8"/>
        <v>0.07</v>
      </c>
      <c r="J44" s="49">
        <f t="shared" si="9"/>
        <v>0.45</v>
      </c>
      <c r="K44" s="2">
        <f t="shared" si="10"/>
        <v>0.07</v>
      </c>
      <c r="L44" s="2">
        <f t="shared" si="11"/>
        <v>0.45</v>
      </c>
    </row>
    <row r="45">
      <c r="C45" s="7">
        <v>19.0</v>
      </c>
      <c r="D45" s="11">
        <v>0.0</v>
      </c>
      <c r="E45" s="11">
        <v>0.0</v>
      </c>
      <c r="F45" s="7">
        <v>0.12</v>
      </c>
      <c r="G45" s="7">
        <v>-0.12</v>
      </c>
      <c r="H45" s="35">
        <v>0.0</v>
      </c>
      <c r="I45" s="49">
        <f t="shared" si="8"/>
        <v>0</v>
      </c>
      <c r="J45" s="49">
        <f t="shared" si="9"/>
        <v>0.12</v>
      </c>
      <c r="K45" s="2">
        <f t="shared" si="10"/>
        <v>0</v>
      </c>
      <c r="L45" s="2">
        <f t="shared" si="11"/>
        <v>0.12</v>
      </c>
    </row>
    <row r="46">
      <c r="C46" s="7">
        <v>20.0</v>
      </c>
      <c r="D46" s="11">
        <v>12.08</v>
      </c>
      <c r="E46" s="11">
        <v>-12.08</v>
      </c>
      <c r="F46" s="7">
        <v>12.09</v>
      </c>
      <c r="G46" s="7">
        <v>-12.09</v>
      </c>
      <c r="H46" s="12">
        <f t="shared" ref="H46:H61" si="12">if(1 - (ABS(D46)/ABS(F46)+abs(E46)/abs(G46))*0.5 &lt;&gt; 1, 1 - (ABS(D46)/ABS(F46)+abs(E46)/abs(G46))*0.5,0)</f>
        <v>0.0008271298594</v>
      </c>
      <c r="I46" s="49">
        <f t="shared" si="8"/>
        <v>12.08</v>
      </c>
      <c r="J46" s="49">
        <f t="shared" si="9"/>
        <v>12.09</v>
      </c>
      <c r="K46" s="2">
        <f t="shared" si="10"/>
        <v>12.08</v>
      </c>
      <c r="L46" s="2">
        <f t="shared" si="11"/>
        <v>12.09</v>
      </c>
    </row>
    <row r="47">
      <c r="C47" s="7">
        <v>21.0</v>
      </c>
      <c r="D47" s="11">
        <v>8.75</v>
      </c>
      <c r="E47" s="17">
        <v>-8.75</v>
      </c>
      <c r="F47" s="7">
        <v>9.46</v>
      </c>
      <c r="G47" s="7">
        <v>-9.46</v>
      </c>
      <c r="H47" s="12">
        <f t="shared" si="12"/>
        <v>0.07505285412</v>
      </c>
      <c r="I47" s="49">
        <f t="shared" si="8"/>
        <v>8.75</v>
      </c>
      <c r="J47" s="49">
        <f t="shared" si="9"/>
        <v>9.46</v>
      </c>
      <c r="K47" s="2">
        <f t="shared" si="10"/>
        <v>8.75</v>
      </c>
      <c r="L47" s="2">
        <f t="shared" si="11"/>
        <v>9.46</v>
      </c>
    </row>
    <row r="48">
      <c r="C48" s="7">
        <v>22.0</v>
      </c>
      <c r="D48" s="11">
        <v>16.57</v>
      </c>
      <c r="E48" s="11">
        <v>-16.57</v>
      </c>
      <c r="F48" s="7">
        <v>16.4</v>
      </c>
      <c r="G48" s="7">
        <v>-16.4</v>
      </c>
      <c r="H48" s="12">
        <f t="shared" si="12"/>
        <v>-0.01036585366</v>
      </c>
      <c r="I48" s="49">
        <f t="shared" si="8"/>
        <v>16.57</v>
      </c>
      <c r="J48" s="49">
        <f t="shared" si="9"/>
        <v>16.4</v>
      </c>
      <c r="K48" s="2">
        <f t="shared" si="10"/>
        <v>16.57</v>
      </c>
      <c r="L48" s="2">
        <f t="shared" si="11"/>
        <v>16.4</v>
      </c>
    </row>
    <row r="49">
      <c r="C49" s="7">
        <v>23.0</v>
      </c>
      <c r="D49" s="11">
        <v>-3.97</v>
      </c>
      <c r="E49" s="11">
        <v>3.97</v>
      </c>
      <c r="F49" s="7">
        <v>-5.68</v>
      </c>
      <c r="G49" s="7">
        <v>5.68</v>
      </c>
      <c r="H49" s="13">
        <f t="shared" si="12"/>
        <v>0.301056338</v>
      </c>
      <c r="I49" s="49">
        <f t="shared" si="8"/>
        <v>3.97</v>
      </c>
      <c r="J49" s="49">
        <f t="shared" si="9"/>
        <v>5.68</v>
      </c>
      <c r="K49" s="2">
        <f t="shared" si="10"/>
        <v>3.97</v>
      </c>
      <c r="L49" s="2">
        <f t="shared" si="11"/>
        <v>5.68</v>
      </c>
    </row>
    <row r="50">
      <c r="C50" s="7">
        <v>24.0</v>
      </c>
      <c r="D50" s="11">
        <v>3.97</v>
      </c>
      <c r="E50" s="11">
        <v>-3.97</v>
      </c>
      <c r="F50" s="7">
        <v>5.68</v>
      </c>
      <c r="G50" s="7">
        <v>-5.68</v>
      </c>
      <c r="H50" s="13">
        <f t="shared" si="12"/>
        <v>0.301056338</v>
      </c>
      <c r="I50" s="49">
        <f t="shared" si="8"/>
        <v>3.97</v>
      </c>
      <c r="J50" s="49">
        <f t="shared" si="9"/>
        <v>5.68</v>
      </c>
      <c r="K50" s="2">
        <f t="shared" si="10"/>
        <v>3.97</v>
      </c>
      <c r="L50" s="2">
        <f t="shared" si="11"/>
        <v>5.68</v>
      </c>
    </row>
    <row r="51">
      <c r="C51" s="7">
        <v>25.0</v>
      </c>
      <c r="D51" s="11">
        <v>31.63</v>
      </c>
      <c r="E51" s="11">
        <v>36.67</v>
      </c>
      <c r="F51" s="7">
        <v>31.71</v>
      </c>
      <c r="G51" s="7">
        <v>36.59</v>
      </c>
      <c r="H51" s="12">
        <f t="shared" si="12"/>
        <v>0.000168236863</v>
      </c>
      <c r="I51" s="49">
        <f t="shared" si="8"/>
        <v>34.15</v>
      </c>
      <c r="J51" s="49">
        <f t="shared" si="9"/>
        <v>34.15</v>
      </c>
      <c r="K51" s="2">
        <f t="shared" si="10"/>
        <v>36.67</v>
      </c>
      <c r="L51" s="2">
        <f t="shared" si="11"/>
        <v>36.59</v>
      </c>
    </row>
    <row r="52">
      <c r="C52" s="7">
        <v>26.0</v>
      </c>
      <c r="D52" s="11">
        <v>40.97</v>
      </c>
      <c r="E52" s="11">
        <v>43.93</v>
      </c>
      <c r="F52" s="7">
        <v>40.95</v>
      </c>
      <c r="G52" s="7">
        <v>43.59</v>
      </c>
      <c r="H52" s="12">
        <f t="shared" si="12"/>
        <v>-0.004144177303</v>
      </c>
      <c r="I52" s="49">
        <f t="shared" si="8"/>
        <v>42.45</v>
      </c>
      <c r="J52" s="49">
        <f t="shared" si="9"/>
        <v>42.27</v>
      </c>
      <c r="K52" s="2">
        <f t="shared" si="10"/>
        <v>43.93</v>
      </c>
      <c r="L52" s="2">
        <f t="shared" si="11"/>
        <v>43.59</v>
      </c>
    </row>
    <row r="53">
      <c r="C53" s="7">
        <v>27.0</v>
      </c>
      <c r="D53" s="11">
        <v>40.78</v>
      </c>
      <c r="E53" s="11">
        <v>43.77</v>
      </c>
      <c r="F53" s="7">
        <v>40.99</v>
      </c>
      <c r="G53" s="7">
        <v>43.55</v>
      </c>
      <c r="H53" s="12">
        <f t="shared" si="12"/>
        <v>0.00003576801376</v>
      </c>
      <c r="I53" s="49">
        <f t="shared" si="8"/>
        <v>42.275</v>
      </c>
      <c r="J53" s="49">
        <f t="shared" si="9"/>
        <v>42.27</v>
      </c>
      <c r="K53" s="2">
        <f t="shared" si="10"/>
        <v>43.77</v>
      </c>
      <c r="L53" s="2">
        <f t="shared" si="11"/>
        <v>43.55</v>
      </c>
    </row>
    <row r="54">
      <c r="C54" s="7">
        <v>28.0</v>
      </c>
      <c r="D54" s="11">
        <v>35.6</v>
      </c>
      <c r="E54" s="11">
        <v>32.7</v>
      </c>
      <c r="F54" s="7">
        <v>36.23</v>
      </c>
      <c r="G54" s="7">
        <v>32.07</v>
      </c>
      <c r="H54" s="12">
        <f t="shared" si="12"/>
        <v>-0.001127811686</v>
      </c>
      <c r="I54" s="49">
        <f t="shared" si="8"/>
        <v>34.15</v>
      </c>
      <c r="J54" s="49">
        <f t="shared" si="9"/>
        <v>34.15</v>
      </c>
      <c r="K54" s="2">
        <f t="shared" si="10"/>
        <v>35.6</v>
      </c>
      <c r="L54" s="2">
        <f t="shared" si="11"/>
        <v>36.23</v>
      </c>
    </row>
    <row r="55">
      <c r="C55" s="7">
        <v>29.0</v>
      </c>
      <c r="D55" s="11">
        <v>44.91</v>
      </c>
      <c r="E55" s="11">
        <v>40.41</v>
      </c>
      <c r="F55" s="7">
        <v>44.17</v>
      </c>
      <c r="G55" s="7">
        <v>40.37</v>
      </c>
      <c r="H55" s="12">
        <f t="shared" si="12"/>
        <v>-0.008872143674</v>
      </c>
      <c r="I55" s="49">
        <f t="shared" si="8"/>
        <v>42.66</v>
      </c>
      <c r="J55" s="49">
        <f t="shared" si="9"/>
        <v>42.27</v>
      </c>
      <c r="K55" s="2">
        <f t="shared" si="10"/>
        <v>44.91</v>
      </c>
      <c r="L55" s="2">
        <f t="shared" si="11"/>
        <v>44.17</v>
      </c>
    </row>
    <row r="56">
      <c r="C56" s="7">
        <v>30.0</v>
      </c>
      <c r="D56" s="11">
        <v>43.27</v>
      </c>
      <c r="E56" s="11">
        <v>41.28</v>
      </c>
      <c r="F56" s="7">
        <v>43.42</v>
      </c>
      <c r="G56" s="7">
        <v>41.12</v>
      </c>
      <c r="H56" s="12">
        <f t="shared" si="12"/>
        <v>-0.0002182106903</v>
      </c>
      <c r="I56" s="49">
        <f t="shared" si="8"/>
        <v>42.275</v>
      </c>
      <c r="J56" s="49">
        <f t="shared" si="9"/>
        <v>42.27</v>
      </c>
      <c r="K56" s="2">
        <f t="shared" si="10"/>
        <v>43.27</v>
      </c>
      <c r="L56" s="2">
        <f t="shared" si="11"/>
        <v>43.42</v>
      </c>
    </row>
    <row r="57">
      <c r="C57" s="7">
        <v>31.0</v>
      </c>
      <c r="D57" s="11">
        <v>27.04</v>
      </c>
      <c r="E57" s="11">
        <v>27.04</v>
      </c>
      <c r="F57" s="7">
        <v>26.94</v>
      </c>
      <c r="G57" s="7">
        <v>27.08</v>
      </c>
      <c r="H57" s="12">
        <f t="shared" si="12"/>
        <v>-0.001117423806</v>
      </c>
      <c r="I57" s="49">
        <f t="shared" si="8"/>
        <v>27.04</v>
      </c>
      <c r="J57" s="49">
        <f t="shared" si="9"/>
        <v>27.01</v>
      </c>
      <c r="K57" s="2">
        <f t="shared" si="10"/>
        <v>27.04</v>
      </c>
      <c r="L57" s="2">
        <f t="shared" si="11"/>
        <v>27.08</v>
      </c>
    </row>
    <row r="58">
      <c r="C58" s="7">
        <v>32.0</v>
      </c>
      <c r="D58" s="11">
        <v>69.47</v>
      </c>
      <c r="E58" s="11">
        <v>69.47</v>
      </c>
      <c r="F58" s="7">
        <v>68.51</v>
      </c>
      <c r="G58" s="7">
        <v>68.51</v>
      </c>
      <c r="H58" s="12">
        <f t="shared" si="12"/>
        <v>-0.01401255291</v>
      </c>
      <c r="I58" s="49">
        <f t="shared" si="8"/>
        <v>69.47</v>
      </c>
      <c r="J58" s="49">
        <f t="shared" si="9"/>
        <v>68.51</v>
      </c>
      <c r="K58" s="2">
        <f t="shared" si="10"/>
        <v>69.47</v>
      </c>
      <c r="L58" s="2">
        <f t="shared" si="11"/>
        <v>68.51</v>
      </c>
    </row>
    <row r="59">
      <c r="C59" s="7">
        <v>33.0</v>
      </c>
      <c r="D59" s="11">
        <v>36.78</v>
      </c>
      <c r="E59" s="11">
        <v>36.78</v>
      </c>
      <c r="F59" s="7">
        <v>36.77</v>
      </c>
      <c r="G59" s="7">
        <v>36.77</v>
      </c>
      <c r="H59" s="12">
        <f t="shared" si="12"/>
        <v>-0.0002719608376</v>
      </c>
      <c r="I59" s="49">
        <f t="shared" si="8"/>
        <v>36.78</v>
      </c>
      <c r="J59" s="49">
        <f t="shared" si="9"/>
        <v>36.77</v>
      </c>
      <c r="K59" s="2">
        <f t="shared" si="10"/>
        <v>36.78</v>
      </c>
      <c r="L59" s="2">
        <f t="shared" si="11"/>
        <v>36.77</v>
      </c>
    </row>
    <row r="60">
      <c r="C60" s="7">
        <v>34.0</v>
      </c>
      <c r="D60" s="11">
        <v>75.67</v>
      </c>
      <c r="E60" s="11">
        <v>75.67</v>
      </c>
      <c r="F60" s="7">
        <v>74.73</v>
      </c>
      <c r="G60" s="7">
        <v>74.73</v>
      </c>
      <c r="H60" s="12">
        <f t="shared" si="12"/>
        <v>-0.01257861635</v>
      </c>
      <c r="I60" s="49">
        <f t="shared" si="8"/>
        <v>75.67</v>
      </c>
      <c r="J60" s="49">
        <f t="shared" si="9"/>
        <v>74.73</v>
      </c>
      <c r="K60" s="2">
        <f t="shared" si="10"/>
        <v>75.67</v>
      </c>
      <c r="L60" s="2">
        <f t="shared" si="11"/>
        <v>74.73</v>
      </c>
    </row>
    <row r="61">
      <c r="C61" s="7">
        <v>35.0</v>
      </c>
      <c r="D61" s="11">
        <v>36.78</v>
      </c>
      <c r="E61" s="11">
        <v>36.78</v>
      </c>
      <c r="F61" s="7">
        <v>36.77</v>
      </c>
      <c r="G61" s="7">
        <v>36.77</v>
      </c>
      <c r="H61" s="12">
        <f t="shared" si="12"/>
        <v>-0.0002719608376</v>
      </c>
      <c r="I61" s="49">
        <f t="shared" si="8"/>
        <v>36.78</v>
      </c>
      <c r="J61" s="49">
        <f t="shared" si="9"/>
        <v>36.77</v>
      </c>
      <c r="K61" s="2">
        <f t="shared" si="10"/>
        <v>36.78</v>
      </c>
      <c r="L61" s="2">
        <f t="shared" si="11"/>
        <v>36.77</v>
      </c>
    </row>
    <row r="62">
      <c r="C62" s="7">
        <v>36.0</v>
      </c>
      <c r="D62" s="11">
        <v>32.7</v>
      </c>
      <c r="E62" s="11">
        <v>35.6</v>
      </c>
      <c r="F62" s="7">
        <v>32.02</v>
      </c>
      <c r="G62" s="7">
        <v>36.28</v>
      </c>
      <c r="H62" s="12">
        <f t="shared" ref="H62:H67" si="13">if(1 - (ABS(E62)/ABS(F62)+abs(D62)/abs(G62))*0.5 &lt;&gt; 1, 1 - (ABS(E62)/ABS(F62)+abs(D62)/abs(G62))*0.5,0)</f>
        <v>-0.006564082399</v>
      </c>
      <c r="I62" s="49">
        <f t="shared" si="8"/>
        <v>34.15</v>
      </c>
      <c r="J62" s="49">
        <f t="shared" si="9"/>
        <v>34.15</v>
      </c>
      <c r="K62" s="2">
        <f t="shared" si="10"/>
        <v>35.6</v>
      </c>
      <c r="L62" s="2">
        <f t="shared" si="11"/>
        <v>36.28</v>
      </c>
    </row>
    <row r="63">
      <c r="C63" s="7">
        <v>37.0</v>
      </c>
      <c r="D63" s="11">
        <v>40.41</v>
      </c>
      <c r="E63" s="11">
        <v>44.91</v>
      </c>
      <c r="F63" s="7">
        <v>40.37</v>
      </c>
      <c r="G63" s="7">
        <v>44.17</v>
      </c>
      <c r="H63" s="12">
        <f t="shared" si="13"/>
        <v>-0.01366704822</v>
      </c>
      <c r="I63" s="49">
        <f t="shared" si="8"/>
        <v>42.66</v>
      </c>
      <c r="J63" s="49">
        <f t="shared" si="9"/>
        <v>42.27</v>
      </c>
      <c r="K63" s="2">
        <f t="shared" si="10"/>
        <v>44.91</v>
      </c>
      <c r="L63" s="2">
        <f t="shared" si="11"/>
        <v>44.17</v>
      </c>
    </row>
    <row r="64">
      <c r="C64" s="7">
        <v>38.0</v>
      </c>
      <c r="D64" s="11">
        <v>41.28</v>
      </c>
      <c r="E64" s="11">
        <v>43.27</v>
      </c>
      <c r="F64" s="7">
        <v>41.12</v>
      </c>
      <c r="G64" s="7">
        <v>43.42</v>
      </c>
      <c r="H64" s="12">
        <f t="shared" si="13"/>
        <v>-0.00149997446</v>
      </c>
      <c r="I64" s="49">
        <f t="shared" si="8"/>
        <v>42.275</v>
      </c>
      <c r="J64" s="49">
        <f t="shared" si="9"/>
        <v>42.27</v>
      </c>
      <c r="K64" s="2">
        <f t="shared" si="10"/>
        <v>43.27</v>
      </c>
      <c r="L64" s="2">
        <f t="shared" si="11"/>
        <v>43.42</v>
      </c>
    </row>
    <row r="65">
      <c r="C65" s="7">
        <v>39.0</v>
      </c>
      <c r="D65" s="11">
        <v>36.67</v>
      </c>
      <c r="E65" s="11">
        <v>31.63</v>
      </c>
      <c r="F65" s="7">
        <v>36.58</v>
      </c>
      <c r="G65" s="7">
        <v>31.72</v>
      </c>
      <c r="H65" s="12">
        <f t="shared" si="13"/>
        <v>-0.01036655826</v>
      </c>
      <c r="I65" s="49">
        <f t="shared" si="8"/>
        <v>34.15</v>
      </c>
      <c r="J65" s="49">
        <f t="shared" si="9"/>
        <v>34.15</v>
      </c>
      <c r="K65" s="2">
        <f t="shared" si="10"/>
        <v>36.67</v>
      </c>
      <c r="L65" s="2">
        <f t="shared" si="11"/>
        <v>36.58</v>
      </c>
    </row>
    <row r="66">
      <c r="C66" s="7">
        <v>40.0</v>
      </c>
      <c r="D66" s="11">
        <v>43.93</v>
      </c>
      <c r="E66" s="11">
        <v>40.97</v>
      </c>
      <c r="F66" s="7">
        <v>43.58</v>
      </c>
      <c r="G66" s="7">
        <v>40.96</v>
      </c>
      <c r="H66" s="12">
        <f t="shared" si="13"/>
        <v>-0.006309953946</v>
      </c>
      <c r="I66" s="49">
        <f t="shared" si="8"/>
        <v>42.45</v>
      </c>
      <c r="J66" s="49">
        <f t="shared" si="9"/>
        <v>42.27</v>
      </c>
      <c r="K66" s="2">
        <f t="shared" si="10"/>
        <v>43.93</v>
      </c>
      <c r="L66" s="2">
        <f t="shared" si="11"/>
        <v>43.58</v>
      </c>
    </row>
    <row r="67">
      <c r="C67" s="7">
        <v>41.0</v>
      </c>
      <c r="D67" s="11">
        <v>43.77</v>
      </c>
      <c r="E67" s="11">
        <v>40.78</v>
      </c>
      <c r="F67" s="7">
        <v>43.55</v>
      </c>
      <c r="G67" s="7">
        <v>40.99</v>
      </c>
      <c r="H67" s="12">
        <f t="shared" si="13"/>
        <v>-0.002108184097</v>
      </c>
      <c r="I67" s="49">
        <f t="shared" si="8"/>
        <v>42.275</v>
      </c>
      <c r="J67" s="49">
        <f t="shared" si="9"/>
        <v>42.27</v>
      </c>
      <c r="K67" s="2">
        <f t="shared" si="10"/>
        <v>43.77</v>
      </c>
      <c r="L67" s="2">
        <f t="shared" si="11"/>
        <v>43.55</v>
      </c>
    </row>
    <row r="68">
      <c r="C68" s="7">
        <v>42.0</v>
      </c>
      <c r="D68" s="11">
        <v>29.67</v>
      </c>
      <c r="E68" s="11">
        <v>29.67</v>
      </c>
      <c r="F68" s="7">
        <v>29.63</v>
      </c>
      <c r="G68" s="7">
        <v>29.65</v>
      </c>
      <c r="H68" s="12">
        <f>if(1 - (ABS(D68)/ABS(F68)+abs(E68)/abs(G68))*0.5 &lt;&gt; 1, 1 - (ABS(D68)/ABS(F68)+abs(E68)/abs(G68))*0.5,0)</f>
        <v>-0.001012259691</v>
      </c>
      <c r="I68" s="49">
        <f t="shared" si="8"/>
        <v>29.67</v>
      </c>
      <c r="J68" s="49">
        <f t="shared" si="9"/>
        <v>29.64</v>
      </c>
      <c r="K68" s="2">
        <f t="shared" si="10"/>
        <v>29.67</v>
      </c>
      <c r="L68" s="2">
        <f t="shared" si="11"/>
        <v>29.65</v>
      </c>
    </row>
    <row r="69">
      <c r="G69" s="11" t="s">
        <v>7</v>
      </c>
      <c r="H69" s="12">
        <f>AVERAGE(H54:H68)</f>
        <v>-0.005333249458</v>
      </c>
    </row>
    <row r="70">
      <c r="E70" s="1" t="s">
        <v>10</v>
      </c>
    </row>
    <row r="72">
      <c r="C72" s="2"/>
      <c r="D72" s="3" t="s">
        <v>57</v>
      </c>
      <c r="E72" s="4"/>
      <c r="F72" s="5" t="s">
        <v>2</v>
      </c>
      <c r="G72" s="4"/>
      <c r="H72" s="2"/>
    </row>
    <row r="73" ht="19.5" customHeight="1">
      <c r="C73" s="7" t="s">
        <v>3</v>
      </c>
      <c r="D73" s="8" t="s">
        <v>4</v>
      </c>
      <c r="E73" s="8" t="s">
        <v>5</v>
      </c>
      <c r="F73" s="8" t="s">
        <v>4</v>
      </c>
      <c r="G73" s="10" t="s">
        <v>5</v>
      </c>
      <c r="H73" s="11" t="s">
        <v>6</v>
      </c>
      <c r="I73" s="46" t="s">
        <v>52</v>
      </c>
      <c r="J73" s="46" t="s">
        <v>53</v>
      </c>
      <c r="K73" s="11" t="s">
        <v>58</v>
      </c>
      <c r="L73" s="11" t="s">
        <v>59</v>
      </c>
    </row>
    <row r="74">
      <c r="C74" s="7">
        <v>1.0</v>
      </c>
      <c r="D74" s="11">
        <v>-35.22</v>
      </c>
      <c r="E74" s="11">
        <v>35.38</v>
      </c>
      <c r="F74" s="7">
        <v>-35.84</v>
      </c>
      <c r="G74" s="7">
        <v>35.84</v>
      </c>
      <c r="H74" s="12">
        <f t="shared" ref="H74:H88" si="14">if(1 - (ABS(D74)/ABS(F74)+abs(E74)/abs(G74))*0.5 &lt;&gt; 1, 1 - (ABS(D74)/ABS(F74)+abs(E74)/abs(G74))*0.5,0)</f>
        <v>0.01506696429</v>
      </c>
      <c r="I74" s="49">
        <f t="shared" ref="I74:I88" si="15">AVERAGE(abs(D74),abs(E74))</f>
        <v>35.3</v>
      </c>
      <c r="J74" s="49">
        <f t="shared" ref="J74:J88" si="16">AVERAGE(abs(F74),abs(G74))</f>
        <v>35.84</v>
      </c>
      <c r="K74" s="2">
        <f t="shared" ref="K74:K88" si="17">max(abs(D74),abs(E74))</f>
        <v>35.38</v>
      </c>
      <c r="L74" s="2">
        <f t="shared" ref="L74:L88" si="18">max(abs(F74),abs(G74))</f>
        <v>35.84</v>
      </c>
      <c r="M74" s="50">
        <f t="shared" ref="M74:M89" si="19">K74-L74</f>
        <v>-0.46</v>
      </c>
    </row>
    <row r="75">
      <c r="C75" s="7">
        <v>2.0</v>
      </c>
      <c r="D75" s="11">
        <v>-21.14</v>
      </c>
      <c r="E75" s="11">
        <v>21.14</v>
      </c>
      <c r="F75" s="7">
        <v>-22.45</v>
      </c>
      <c r="G75" s="7">
        <v>22.45</v>
      </c>
      <c r="H75" s="12">
        <f t="shared" si="14"/>
        <v>0.0583518931</v>
      </c>
      <c r="I75" s="49">
        <f t="shared" si="15"/>
        <v>21.14</v>
      </c>
      <c r="J75" s="49">
        <f t="shared" si="16"/>
        <v>22.45</v>
      </c>
      <c r="K75" s="2">
        <f t="shared" si="17"/>
        <v>21.14</v>
      </c>
      <c r="L75" s="2">
        <f t="shared" si="18"/>
        <v>22.45</v>
      </c>
      <c r="M75" s="50">
        <f t="shared" si="19"/>
        <v>-1.31</v>
      </c>
    </row>
    <row r="76">
      <c r="C76" s="7">
        <v>3.0</v>
      </c>
      <c r="D76" s="11">
        <v>-19.43</v>
      </c>
      <c r="E76" s="11">
        <v>19.43</v>
      </c>
      <c r="F76" s="7">
        <v>-19.8</v>
      </c>
      <c r="G76" s="7">
        <v>19.8</v>
      </c>
      <c r="H76" s="12">
        <f t="shared" si="14"/>
        <v>0.01868686869</v>
      </c>
      <c r="I76" s="49">
        <f t="shared" si="15"/>
        <v>19.43</v>
      </c>
      <c r="J76" s="49">
        <f t="shared" si="16"/>
        <v>19.8</v>
      </c>
      <c r="K76" s="2">
        <f t="shared" si="17"/>
        <v>19.43</v>
      </c>
      <c r="L76" s="2">
        <f t="shared" si="18"/>
        <v>19.8</v>
      </c>
      <c r="M76" s="50">
        <f t="shared" si="19"/>
        <v>-0.37</v>
      </c>
    </row>
    <row r="77">
      <c r="C77" s="7">
        <v>4.0</v>
      </c>
      <c r="D77" s="11">
        <v>46.15</v>
      </c>
      <c r="E77" s="11">
        <v>52.9</v>
      </c>
      <c r="F77" s="7">
        <v>48.29</v>
      </c>
      <c r="G77" s="7">
        <v>50.75</v>
      </c>
      <c r="H77" s="12">
        <f t="shared" si="14"/>
        <v>0.0009755306354</v>
      </c>
      <c r="I77" s="49">
        <f t="shared" si="15"/>
        <v>49.525</v>
      </c>
      <c r="J77" s="49">
        <f t="shared" si="16"/>
        <v>49.52</v>
      </c>
      <c r="K77" s="2">
        <f t="shared" si="17"/>
        <v>52.9</v>
      </c>
      <c r="L77" s="2">
        <f t="shared" si="18"/>
        <v>50.75</v>
      </c>
      <c r="M77" s="50">
        <f t="shared" si="19"/>
        <v>2.15</v>
      </c>
    </row>
    <row r="78">
      <c r="C78" s="7">
        <v>5.0</v>
      </c>
      <c r="D78" s="11">
        <v>0.0</v>
      </c>
      <c r="E78" s="11">
        <v>0.0</v>
      </c>
      <c r="F78" s="7">
        <v>-0.68</v>
      </c>
      <c r="G78" s="7">
        <v>0.68</v>
      </c>
      <c r="H78" s="12">
        <f t="shared" si="14"/>
        <v>0</v>
      </c>
      <c r="I78" s="49">
        <f t="shared" si="15"/>
        <v>0</v>
      </c>
      <c r="J78" s="49">
        <f t="shared" si="16"/>
        <v>0.68</v>
      </c>
      <c r="K78" s="2">
        <f t="shared" si="17"/>
        <v>0</v>
      </c>
      <c r="L78" s="2">
        <f t="shared" si="18"/>
        <v>0.68</v>
      </c>
      <c r="M78" s="50">
        <f t="shared" si="19"/>
        <v>-0.68</v>
      </c>
    </row>
    <row r="79">
      <c r="C79" s="7">
        <v>6.0</v>
      </c>
      <c r="D79" s="11">
        <v>0.0</v>
      </c>
      <c r="E79" s="11">
        <v>0.0</v>
      </c>
      <c r="F79" s="7">
        <v>0.11</v>
      </c>
      <c r="G79" s="7">
        <v>-0.11</v>
      </c>
      <c r="H79" s="12">
        <f t="shared" si="14"/>
        <v>0</v>
      </c>
      <c r="I79" s="49">
        <f t="shared" si="15"/>
        <v>0</v>
      </c>
      <c r="J79" s="49">
        <f t="shared" si="16"/>
        <v>0.11</v>
      </c>
      <c r="K79" s="2">
        <f t="shared" si="17"/>
        <v>0</v>
      </c>
      <c r="L79" s="2">
        <f t="shared" si="18"/>
        <v>0.11</v>
      </c>
      <c r="M79" s="50">
        <f t="shared" si="19"/>
        <v>-0.11</v>
      </c>
    </row>
    <row r="80">
      <c r="C80" s="7">
        <v>7.0</v>
      </c>
      <c r="D80" s="11">
        <v>-0.07</v>
      </c>
      <c r="E80" s="11">
        <v>0.07</v>
      </c>
      <c r="F80" s="7">
        <v>-0.07</v>
      </c>
      <c r="G80" s="7">
        <v>0.07</v>
      </c>
      <c r="H80" s="12">
        <f t="shared" si="14"/>
        <v>0</v>
      </c>
      <c r="I80" s="49">
        <f t="shared" si="15"/>
        <v>0.07</v>
      </c>
      <c r="J80" s="49">
        <f t="shared" si="16"/>
        <v>0.07</v>
      </c>
      <c r="K80" s="2">
        <f t="shared" si="17"/>
        <v>0.07</v>
      </c>
      <c r="L80" s="2">
        <f t="shared" si="18"/>
        <v>0.07</v>
      </c>
      <c r="M80" s="50">
        <f t="shared" si="19"/>
        <v>0</v>
      </c>
    </row>
    <row r="81">
      <c r="C81" s="7">
        <v>8.0</v>
      </c>
      <c r="D81" s="11">
        <v>19.43</v>
      </c>
      <c r="E81" s="11">
        <v>-19.43</v>
      </c>
      <c r="F81" s="7">
        <v>20.48</v>
      </c>
      <c r="G81" s="7">
        <v>-20.48</v>
      </c>
      <c r="H81" s="12">
        <f t="shared" si="14"/>
        <v>0.05126953125</v>
      </c>
      <c r="I81" s="49">
        <f t="shared" si="15"/>
        <v>19.43</v>
      </c>
      <c r="J81" s="49">
        <f t="shared" si="16"/>
        <v>20.48</v>
      </c>
      <c r="K81" s="2">
        <f t="shared" si="17"/>
        <v>19.43</v>
      </c>
      <c r="L81" s="2">
        <f t="shared" si="18"/>
        <v>20.48</v>
      </c>
      <c r="M81" s="50">
        <f t="shared" si="19"/>
        <v>-1.05</v>
      </c>
    </row>
    <row r="82">
      <c r="C82" s="7">
        <v>9.0</v>
      </c>
      <c r="D82" s="11">
        <v>17.09</v>
      </c>
      <c r="E82" s="11">
        <v>-17.09</v>
      </c>
      <c r="F82" s="7">
        <v>22.34</v>
      </c>
      <c r="G82" s="7">
        <v>-22.34</v>
      </c>
      <c r="H82" s="13">
        <f t="shared" si="14"/>
        <v>0.2350044763</v>
      </c>
      <c r="I82" s="49">
        <f t="shared" si="15"/>
        <v>17.09</v>
      </c>
      <c r="J82" s="49">
        <f t="shared" si="16"/>
        <v>22.34</v>
      </c>
      <c r="K82" s="2">
        <f t="shared" si="17"/>
        <v>17.09</v>
      </c>
      <c r="L82" s="2">
        <f t="shared" si="18"/>
        <v>22.34</v>
      </c>
      <c r="M82" s="50">
        <f t="shared" si="19"/>
        <v>-5.25</v>
      </c>
    </row>
    <row r="83">
      <c r="C83" s="7">
        <v>10.0</v>
      </c>
      <c r="D83" s="11">
        <v>35.9</v>
      </c>
      <c r="E83" s="11">
        <v>-35.2</v>
      </c>
      <c r="F83" s="7">
        <v>35.91</v>
      </c>
      <c r="G83" s="7">
        <v>-35.91</v>
      </c>
      <c r="H83" s="12">
        <f t="shared" si="14"/>
        <v>0.01002506266</v>
      </c>
      <c r="I83" s="49">
        <f t="shared" si="15"/>
        <v>35.55</v>
      </c>
      <c r="J83" s="49">
        <f t="shared" si="16"/>
        <v>35.91</v>
      </c>
      <c r="K83" s="2">
        <f t="shared" si="17"/>
        <v>35.9</v>
      </c>
      <c r="L83" s="2">
        <f t="shared" si="18"/>
        <v>35.91</v>
      </c>
      <c r="M83" s="50">
        <f t="shared" si="19"/>
        <v>-0.01</v>
      </c>
    </row>
    <row r="84">
      <c r="C84" s="7">
        <v>11.0</v>
      </c>
      <c r="D84" s="11">
        <v>102.58</v>
      </c>
      <c r="E84" s="11">
        <v>110.85</v>
      </c>
      <c r="F84" s="7">
        <v>103.17</v>
      </c>
      <c r="G84" s="7">
        <v>110.23</v>
      </c>
      <c r="H84" s="12">
        <f t="shared" si="14"/>
        <v>0.0000470567893</v>
      </c>
      <c r="I84" s="49">
        <f t="shared" si="15"/>
        <v>106.715</v>
      </c>
      <c r="J84" s="49">
        <f t="shared" si="16"/>
        <v>106.7</v>
      </c>
      <c r="K84" s="2">
        <f t="shared" si="17"/>
        <v>110.85</v>
      </c>
      <c r="L84" s="2">
        <f t="shared" si="18"/>
        <v>110.23</v>
      </c>
      <c r="M84" s="50">
        <f t="shared" si="19"/>
        <v>0.62</v>
      </c>
    </row>
    <row r="85">
      <c r="C85" s="7">
        <v>12.0</v>
      </c>
      <c r="D85" s="11">
        <v>101.46</v>
      </c>
      <c r="E85" s="11">
        <v>111.98</v>
      </c>
      <c r="F85" s="7">
        <v>102.96</v>
      </c>
      <c r="G85" s="7">
        <v>110.44</v>
      </c>
      <c r="H85" s="12">
        <f t="shared" si="14"/>
        <v>0.0003122707306</v>
      </c>
      <c r="I85" s="49">
        <f t="shared" si="15"/>
        <v>106.72</v>
      </c>
      <c r="J85" s="49">
        <f t="shared" si="16"/>
        <v>106.7</v>
      </c>
      <c r="K85" s="2">
        <f t="shared" si="17"/>
        <v>111.98</v>
      </c>
      <c r="L85" s="2">
        <f t="shared" si="18"/>
        <v>110.44</v>
      </c>
      <c r="M85" s="50">
        <f t="shared" si="19"/>
        <v>1.54</v>
      </c>
    </row>
    <row r="86">
      <c r="C86" s="7">
        <v>13.0</v>
      </c>
      <c r="D86" s="11">
        <v>52.9</v>
      </c>
      <c r="E86" s="11">
        <v>46.15</v>
      </c>
      <c r="F86" s="7">
        <v>51.65</v>
      </c>
      <c r="G86" s="7">
        <v>47.39</v>
      </c>
      <c r="H86" s="12">
        <f t="shared" si="14"/>
        <v>0.00098225125</v>
      </c>
      <c r="I86" s="49">
        <f t="shared" si="15"/>
        <v>49.525</v>
      </c>
      <c r="J86" s="49">
        <f t="shared" si="16"/>
        <v>49.52</v>
      </c>
      <c r="K86" s="2">
        <f t="shared" si="17"/>
        <v>52.9</v>
      </c>
      <c r="L86" s="2">
        <f t="shared" si="18"/>
        <v>51.65</v>
      </c>
      <c r="M86" s="50">
        <f t="shared" si="19"/>
        <v>1.25</v>
      </c>
    </row>
    <row r="87">
      <c r="C87" s="7">
        <v>14.0</v>
      </c>
      <c r="D87" s="11">
        <v>111.98</v>
      </c>
      <c r="E87" s="11">
        <v>101.45</v>
      </c>
      <c r="F87" s="7">
        <v>110.63</v>
      </c>
      <c r="G87" s="7">
        <v>102.77</v>
      </c>
      <c r="H87" s="12">
        <f t="shared" si="14"/>
        <v>0.0003206884741</v>
      </c>
      <c r="I87" s="49">
        <f t="shared" si="15"/>
        <v>106.715</v>
      </c>
      <c r="J87" s="49">
        <f t="shared" si="16"/>
        <v>106.7</v>
      </c>
      <c r="K87" s="2">
        <f t="shared" si="17"/>
        <v>111.98</v>
      </c>
      <c r="L87" s="2">
        <f t="shared" si="18"/>
        <v>110.63</v>
      </c>
      <c r="M87" s="50">
        <f t="shared" si="19"/>
        <v>1.35</v>
      </c>
    </row>
    <row r="88">
      <c r="C88" s="7">
        <v>15.0</v>
      </c>
      <c r="D88" s="11">
        <v>110.85</v>
      </c>
      <c r="E88" s="11">
        <v>102.58</v>
      </c>
      <c r="F88" s="7">
        <v>110.25</v>
      </c>
      <c r="G88" s="7">
        <v>103.15</v>
      </c>
      <c r="H88" s="12">
        <f t="shared" si="14"/>
        <v>0.00004187811819</v>
      </c>
      <c r="I88" s="49">
        <f t="shared" si="15"/>
        <v>106.715</v>
      </c>
      <c r="J88" s="49">
        <f t="shared" si="16"/>
        <v>106.7</v>
      </c>
      <c r="K88" s="2">
        <f t="shared" si="17"/>
        <v>110.85</v>
      </c>
      <c r="L88" s="2">
        <f t="shared" si="18"/>
        <v>110.25</v>
      </c>
      <c r="M88" s="50">
        <f t="shared" si="19"/>
        <v>0.6</v>
      </c>
    </row>
    <row r="89">
      <c r="G89" s="11" t="s">
        <v>7</v>
      </c>
      <c r="H89" s="12">
        <f>AVERAGE(H74:H88)</f>
        <v>0.02607229815</v>
      </c>
      <c r="K89" s="50">
        <f t="shared" ref="K89:L89" si="20">AVERAGE(K74:K88)</f>
        <v>46.66</v>
      </c>
      <c r="L89" s="50">
        <f t="shared" si="20"/>
        <v>46.77533333</v>
      </c>
      <c r="M89" s="50">
        <f t="shared" si="19"/>
        <v>-0.1153333333</v>
      </c>
    </row>
    <row r="90">
      <c r="M90" s="50">
        <f>STDEV(M74:M88)</f>
        <v>1.734691684</v>
      </c>
    </row>
    <row r="91">
      <c r="E91" s="1" t="s">
        <v>12</v>
      </c>
      <c r="L91" s="6" t="s">
        <v>60</v>
      </c>
      <c r="M91" s="51">
        <f>M89/(M90/SQRT(COUNT(M74:M88)))</f>
        <v>-0.2575005596</v>
      </c>
    </row>
    <row r="93">
      <c r="C93" s="2"/>
      <c r="D93" s="3" t="s">
        <v>61</v>
      </c>
      <c r="E93" s="4"/>
      <c r="F93" s="5" t="s">
        <v>2</v>
      </c>
      <c r="G93" s="4"/>
      <c r="H93" s="2"/>
    </row>
    <row r="94">
      <c r="C94" s="7" t="s">
        <v>3</v>
      </c>
      <c r="D94" s="8" t="s">
        <v>4</v>
      </c>
      <c r="E94" s="8" t="s">
        <v>5</v>
      </c>
      <c r="F94" s="8" t="s">
        <v>4</v>
      </c>
      <c r="G94" s="10" t="s">
        <v>5</v>
      </c>
      <c r="H94" s="52" t="s">
        <v>6</v>
      </c>
      <c r="I94" s="46" t="s">
        <v>52</v>
      </c>
      <c r="J94" s="46" t="s">
        <v>53</v>
      </c>
      <c r="K94" s="11" t="s">
        <v>54</v>
      </c>
      <c r="L94" s="11" t="s">
        <v>55</v>
      </c>
    </row>
    <row r="95">
      <c r="C95" s="7">
        <v>1.0</v>
      </c>
      <c r="D95" s="11">
        <v>-27.99</v>
      </c>
      <c r="E95" s="11">
        <v>27.92</v>
      </c>
      <c r="F95" s="7">
        <v>-27.69</v>
      </c>
      <c r="G95" s="7">
        <v>27.69</v>
      </c>
      <c r="H95" s="12">
        <f t="shared" ref="H95:H130" si="21">if(1 - (ABS(D95)/ABS(F95)+abs(E95)/abs(G95))*0.5 &lt;&gt; 1, 1 - (ABS(D95)/ABS(F95)+abs(E95)/abs(G95))*0.5,0)</f>
        <v>-0.009570241965</v>
      </c>
      <c r="I95" s="49">
        <f t="shared" ref="I95:I130" si="22">AVERAGE(abs(D95),abs(E95))</f>
        <v>27.955</v>
      </c>
      <c r="J95" s="49">
        <f>AVERAGE(abs(F95),abs(G95))</f>
        <v>27.69</v>
      </c>
      <c r="K95" s="2">
        <f t="shared" ref="K95:K130" si="23">max(abs(D95),abs(E95))</f>
        <v>27.99</v>
      </c>
      <c r="L95" s="2">
        <f t="shared" ref="L95:L130" si="24">max(abs(F95),abs(G95))</f>
        <v>27.69</v>
      </c>
    </row>
    <row r="96">
      <c r="C96" s="7">
        <v>2.0</v>
      </c>
      <c r="D96" s="11">
        <v>-15.87</v>
      </c>
      <c r="E96" s="11">
        <v>15.87</v>
      </c>
      <c r="F96" s="7">
        <v>-17.43</v>
      </c>
      <c r="G96" s="7">
        <v>17.43</v>
      </c>
      <c r="H96" s="12">
        <f t="shared" si="21"/>
        <v>0.08950086059</v>
      </c>
      <c r="I96" s="49">
        <f t="shared" si="22"/>
        <v>15.87</v>
      </c>
      <c r="J96" s="49">
        <f t="shared" ref="J96:J130" si="25">ABS(AVERAGE(F96:G96))</f>
        <v>0</v>
      </c>
      <c r="K96" s="2">
        <f t="shared" si="23"/>
        <v>15.87</v>
      </c>
      <c r="L96" s="2">
        <f t="shared" si="24"/>
        <v>17.43</v>
      </c>
    </row>
    <row r="97">
      <c r="C97" s="7">
        <v>3.0</v>
      </c>
      <c r="D97" s="11">
        <v>-21.55</v>
      </c>
      <c r="E97" s="11">
        <v>21.55</v>
      </c>
      <c r="F97" s="7">
        <v>-21.66</v>
      </c>
      <c r="G97" s="7">
        <v>21.66</v>
      </c>
      <c r="H97" s="12">
        <f t="shared" si="21"/>
        <v>0.005078485688</v>
      </c>
      <c r="I97" s="49">
        <f t="shared" si="22"/>
        <v>21.55</v>
      </c>
      <c r="J97" s="49">
        <f t="shared" si="25"/>
        <v>0</v>
      </c>
      <c r="K97" s="2">
        <f t="shared" si="23"/>
        <v>21.55</v>
      </c>
      <c r="L97" s="2">
        <f t="shared" si="24"/>
        <v>21.66</v>
      </c>
    </row>
    <row r="98">
      <c r="C98" s="7">
        <v>4.0</v>
      </c>
      <c r="D98" s="11">
        <v>0.55</v>
      </c>
      <c r="E98" s="11">
        <v>-0.55</v>
      </c>
      <c r="F98" s="7">
        <v>1.8</v>
      </c>
      <c r="G98" s="7">
        <v>-1.8</v>
      </c>
      <c r="H98" s="13">
        <f t="shared" si="21"/>
        <v>0.6944444444</v>
      </c>
      <c r="I98" s="49">
        <f t="shared" si="22"/>
        <v>0.55</v>
      </c>
      <c r="J98" s="49">
        <f t="shared" si="25"/>
        <v>0</v>
      </c>
      <c r="K98" s="2">
        <f t="shared" si="23"/>
        <v>0.55</v>
      </c>
      <c r="L98" s="2">
        <f t="shared" si="24"/>
        <v>1.8</v>
      </c>
    </row>
    <row r="99">
      <c r="C99" s="7">
        <v>5.0</v>
      </c>
      <c r="D99" s="11">
        <v>-0.98</v>
      </c>
      <c r="E99" s="11">
        <v>0.98</v>
      </c>
      <c r="F99" s="7">
        <v>-0.11</v>
      </c>
      <c r="G99" s="7">
        <v>0.11</v>
      </c>
      <c r="H99" s="12">
        <f t="shared" si="21"/>
        <v>-7.909090909</v>
      </c>
      <c r="I99" s="49">
        <f t="shared" si="22"/>
        <v>0.98</v>
      </c>
      <c r="J99" s="49">
        <f t="shared" si="25"/>
        <v>0</v>
      </c>
      <c r="K99" s="2">
        <f t="shared" si="23"/>
        <v>0.98</v>
      </c>
      <c r="L99" s="2">
        <f t="shared" si="24"/>
        <v>0.11</v>
      </c>
    </row>
    <row r="100">
      <c r="C100" s="7">
        <v>6.0</v>
      </c>
      <c r="D100" s="11">
        <v>3.62</v>
      </c>
      <c r="E100" s="11">
        <v>-3.62</v>
      </c>
      <c r="F100" s="7">
        <v>3.64</v>
      </c>
      <c r="G100" s="7">
        <v>-3.64</v>
      </c>
      <c r="H100" s="12">
        <f t="shared" si="21"/>
        <v>0.005494505495</v>
      </c>
      <c r="I100" s="49">
        <f t="shared" si="22"/>
        <v>3.62</v>
      </c>
      <c r="J100" s="49">
        <f t="shared" si="25"/>
        <v>0</v>
      </c>
      <c r="K100" s="2">
        <f t="shared" si="23"/>
        <v>3.62</v>
      </c>
      <c r="L100" s="2">
        <f t="shared" si="24"/>
        <v>3.64</v>
      </c>
    </row>
    <row r="101">
      <c r="C101" s="7">
        <v>7.0</v>
      </c>
      <c r="D101" s="11">
        <v>-3.05</v>
      </c>
      <c r="E101" s="11">
        <v>3.05</v>
      </c>
      <c r="F101" s="7">
        <v>-3.3</v>
      </c>
      <c r="G101" s="7">
        <v>3.3</v>
      </c>
      <c r="H101" s="12">
        <f t="shared" si="21"/>
        <v>0.07575757576</v>
      </c>
      <c r="I101" s="49">
        <f t="shared" si="22"/>
        <v>3.05</v>
      </c>
      <c r="J101" s="49">
        <f t="shared" si="25"/>
        <v>0</v>
      </c>
      <c r="K101" s="2">
        <f t="shared" si="23"/>
        <v>3.05</v>
      </c>
      <c r="L101" s="2">
        <f t="shared" si="24"/>
        <v>3.3</v>
      </c>
    </row>
    <row r="102">
      <c r="C102" s="7">
        <v>8.0</v>
      </c>
      <c r="D102" s="11">
        <v>-1.47</v>
      </c>
      <c r="E102" s="11">
        <v>1.47</v>
      </c>
      <c r="F102" s="7">
        <v>-1.95</v>
      </c>
      <c r="G102" s="7">
        <v>1.95</v>
      </c>
      <c r="H102" s="12">
        <f t="shared" si="21"/>
        <v>0.2461538462</v>
      </c>
      <c r="I102" s="49">
        <f t="shared" si="22"/>
        <v>1.47</v>
      </c>
      <c r="J102" s="49">
        <f t="shared" si="25"/>
        <v>0</v>
      </c>
      <c r="K102" s="2">
        <f t="shared" si="23"/>
        <v>1.47</v>
      </c>
      <c r="L102" s="2">
        <f t="shared" si="24"/>
        <v>1.95</v>
      </c>
    </row>
    <row r="103">
      <c r="C103" s="7">
        <v>9.0</v>
      </c>
      <c r="D103" s="11">
        <v>-3.0</v>
      </c>
      <c r="E103" s="11">
        <v>3.0</v>
      </c>
      <c r="F103" s="7">
        <v>-3.0</v>
      </c>
      <c r="G103" s="7">
        <v>3.0</v>
      </c>
      <c r="H103" s="12">
        <f t="shared" si="21"/>
        <v>0</v>
      </c>
      <c r="I103" s="49">
        <f t="shared" si="22"/>
        <v>3</v>
      </c>
      <c r="J103" s="49">
        <f t="shared" si="25"/>
        <v>0</v>
      </c>
      <c r="K103" s="2">
        <f t="shared" si="23"/>
        <v>3</v>
      </c>
      <c r="L103" s="2">
        <f t="shared" si="24"/>
        <v>3</v>
      </c>
    </row>
    <row r="104">
      <c r="C104" s="7">
        <v>10.0</v>
      </c>
      <c r="D104" s="11">
        <v>3.05</v>
      </c>
      <c r="E104" s="11">
        <v>-3.05</v>
      </c>
      <c r="F104" s="7">
        <v>3.3</v>
      </c>
      <c r="G104" s="7">
        <v>-3.3</v>
      </c>
      <c r="H104" s="12">
        <f t="shared" si="21"/>
        <v>0.07575757576</v>
      </c>
      <c r="I104" s="49">
        <f t="shared" si="22"/>
        <v>3.05</v>
      </c>
      <c r="J104" s="49">
        <f t="shared" si="25"/>
        <v>0</v>
      </c>
      <c r="K104" s="2">
        <f t="shared" si="23"/>
        <v>3.05</v>
      </c>
      <c r="L104" s="2">
        <f t="shared" si="24"/>
        <v>3.3</v>
      </c>
    </row>
    <row r="105">
      <c r="C105" s="7">
        <v>11.0</v>
      </c>
      <c r="D105" s="11">
        <v>1.47</v>
      </c>
      <c r="E105" s="11">
        <v>-1.47</v>
      </c>
      <c r="F105" s="7">
        <v>1.95</v>
      </c>
      <c r="G105" s="7">
        <v>-1.95</v>
      </c>
      <c r="H105" s="12">
        <f t="shared" si="21"/>
        <v>0.2461538462</v>
      </c>
      <c r="I105" s="49">
        <f t="shared" si="22"/>
        <v>1.47</v>
      </c>
      <c r="J105" s="49">
        <f t="shared" si="25"/>
        <v>0</v>
      </c>
      <c r="K105" s="2">
        <f t="shared" si="23"/>
        <v>1.47</v>
      </c>
      <c r="L105" s="2">
        <f t="shared" si="24"/>
        <v>1.95</v>
      </c>
    </row>
    <row r="106">
      <c r="C106" s="7">
        <v>12.0</v>
      </c>
      <c r="D106" s="11">
        <v>3.0</v>
      </c>
      <c r="E106" s="11">
        <v>-3.0</v>
      </c>
      <c r="F106" s="7">
        <v>3.0</v>
      </c>
      <c r="G106" s="7">
        <v>-3.0</v>
      </c>
      <c r="H106" s="12">
        <f t="shared" si="21"/>
        <v>0</v>
      </c>
      <c r="I106" s="49">
        <f t="shared" si="22"/>
        <v>3</v>
      </c>
      <c r="J106" s="49">
        <f t="shared" si="25"/>
        <v>0</v>
      </c>
      <c r="K106" s="2">
        <f t="shared" si="23"/>
        <v>3</v>
      </c>
      <c r="L106" s="2">
        <f t="shared" si="24"/>
        <v>3</v>
      </c>
    </row>
    <row r="107">
      <c r="C107" s="7">
        <v>13.0</v>
      </c>
      <c r="D107" s="11">
        <v>-0.55</v>
      </c>
      <c r="E107" s="11">
        <v>0.55</v>
      </c>
      <c r="F107" s="7">
        <v>-1.8</v>
      </c>
      <c r="G107" s="7">
        <v>1.8</v>
      </c>
      <c r="H107" s="18">
        <f t="shared" si="21"/>
        <v>0.6944444444</v>
      </c>
      <c r="I107" s="49">
        <f t="shared" si="22"/>
        <v>0.55</v>
      </c>
      <c r="J107" s="49">
        <f t="shared" si="25"/>
        <v>0</v>
      </c>
      <c r="K107" s="2">
        <f t="shared" si="23"/>
        <v>0.55</v>
      </c>
      <c r="L107" s="2">
        <f t="shared" si="24"/>
        <v>1.8</v>
      </c>
    </row>
    <row r="108">
      <c r="C108" s="7">
        <v>14.0</v>
      </c>
      <c r="D108" s="11">
        <v>0.98</v>
      </c>
      <c r="E108" s="11">
        <v>-0.98</v>
      </c>
      <c r="F108" s="7">
        <v>0.11</v>
      </c>
      <c r="G108" s="7">
        <v>-0.11</v>
      </c>
      <c r="H108" s="12">
        <f t="shared" si="21"/>
        <v>-7.909090909</v>
      </c>
      <c r="I108" s="49">
        <f t="shared" si="22"/>
        <v>0.98</v>
      </c>
      <c r="J108" s="49">
        <f t="shared" si="25"/>
        <v>0</v>
      </c>
      <c r="K108" s="2">
        <f t="shared" si="23"/>
        <v>0.98</v>
      </c>
      <c r="L108" s="2">
        <f t="shared" si="24"/>
        <v>0.11</v>
      </c>
    </row>
    <row r="109">
      <c r="C109" s="7">
        <v>15.0</v>
      </c>
      <c r="D109" s="11">
        <v>-3.62</v>
      </c>
      <c r="E109" s="11">
        <v>3.62</v>
      </c>
      <c r="F109" s="7">
        <v>-3.64</v>
      </c>
      <c r="G109" s="7">
        <v>3.64</v>
      </c>
      <c r="H109" s="12">
        <f t="shared" si="21"/>
        <v>0.005494505495</v>
      </c>
      <c r="I109" s="49">
        <f t="shared" si="22"/>
        <v>3.62</v>
      </c>
      <c r="J109" s="49">
        <f t="shared" si="25"/>
        <v>0</v>
      </c>
      <c r="K109" s="2">
        <f t="shared" si="23"/>
        <v>3.62</v>
      </c>
      <c r="L109" s="2">
        <f t="shared" si="24"/>
        <v>3.64</v>
      </c>
    </row>
    <row r="110">
      <c r="C110" s="7">
        <v>16.0</v>
      </c>
      <c r="D110" s="11">
        <v>21.55</v>
      </c>
      <c r="E110" s="11">
        <v>-21.55</v>
      </c>
      <c r="F110" s="7">
        <v>21.66</v>
      </c>
      <c r="G110" s="7">
        <v>-21.66</v>
      </c>
      <c r="H110" s="12">
        <f t="shared" si="21"/>
        <v>0.005078485688</v>
      </c>
      <c r="I110" s="49">
        <f t="shared" si="22"/>
        <v>21.55</v>
      </c>
      <c r="J110" s="49">
        <f t="shared" si="25"/>
        <v>0</v>
      </c>
      <c r="K110" s="2">
        <f t="shared" si="23"/>
        <v>21.55</v>
      </c>
      <c r="L110" s="2">
        <f t="shared" si="24"/>
        <v>21.66</v>
      </c>
    </row>
    <row r="111">
      <c r="C111" s="7">
        <v>17.0</v>
      </c>
      <c r="D111" s="11">
        <v>15.87</v>
      </c>
      <c r="E111" s="11">
        <v>-15.87</v>
      </c>
      <c r="F111" s="7">
        <v>17.43</v>
      </c>
      <c r="G111" s="7">
        <v>-17.43</v>
      </c>
      <c r="H111" s="12">
        <f t="shared" si="21"/>
        <v>0.08950086059</v>
      </c>
      <c r="I111" s="49">
        <f t="shared" si="22"/>
        <v>15.87</v>
      </c>
      <c r="J111" s="49">
        <f t="shared" si="25"/>
        <v>0</v>
      </c>
      <c r="K111" s="2">
        <f t="shared" si="23"/>
        <v>15.87</v>
      </c>
      <c r="L111" s="2">
        <f t="shared" si="24"/>
        <v>17.43</v>
      </c>
    </row>
    <row r="112">
      <c r="C112" s="7">
        <v>18.0</v>
      </c>
      <c r="D112" s="11">
        <v>27.99</v>
      </c>
      <c r="E112" s="11">
        <v>-27.99</v>
      </c>
      <c r="F112" s="7">
        <v>27.69</v>
      </c>
      <c r="G112" s="7">
        <v>-27.69</v>
      </c>
      <c r="H112" s="12">
        <f t="shared" si="21"/>
        <v>-0.01083423619</v>
      </c>
      <c r="I112" s="49">
        <f t="shared" si="22"/>
        <v>27.99</v>
      </c>
      <c r="J112" s="49">
        <f t="shared" si="25"/>
        <v>0</v>
      </c>
      <c r="K112" s="2">
        <f t="shared" si="23"/>
        <v>27.99</v>
      </c>
      <c r="L112" s="2">
        <f t="shared" si="24"/>
        <v>27.69</v>
      </c>
    </row>
    <row r="113">
      <c r="C113" s="7">
        <v>19.0</v>
      </c>
      <c r="D113" s="11">
        <v>-8.05</v>
      </c>
      <c r="E113" s="11">
        <v>8.05</v>
      </c>
      <c r="F113" s="7">
        <v>-9.69</v>
      </c>
      <c r="G113" s="7">
        <v>9.69</v>
      </c>
      <c r="H113" s="12">
        <f t="shared" si="21"/>
        <v>0.169246646</v>
      </c>
      <c r="I113" s="49">
        <f t="shared" si="22"/>
        <v>8.05</v>
      </c>
      <c r="J113" s="49">
        <f t="shared" si="25"/>
        <v>0</v>
      </c>
      <c r="K113" s="2">
        <f t="shared" si="23"/>
        <v>8.05</v>
      </c>
      <c r="L113" s="2">
        <f t="shared" si="24"/>
        <v>9.69</v>
      </c>
    </row>
    <row r="114">
      <c r="C114" s="7">
        <v>20.0</v>
      </c>
      <c r="D114" s="11">
        <v>8.05</v>
      </c>
      <c r="E114" s="11">
        <v>-8.05</v>
      </c>
      <c r="F114" s="7">
        <v>9.69</v>
      </c>
      <c r="G114" s="7">
        <v>-9.69</v>
      </c>
      <c r="H114" s="12">
        <f t="shared" si="21"/>
        <v>0.169246646</v>
      </c>
      <c r="I114" s="49">
        <f t="shared" si="22"/>
        <v>8.05</v>
      </c>
      <c r="J114" s="49">
        <f t="shared" si="25"/>
        <v>0</v>
      </c>
      <c r="K114" s="2">
        <f t="shared" si="23"/>
        <v>8.05</v>
      </c>
      <c r="L114" s="2">
        <f t="shared" si="24"/>
        <v>9.69</v>
      </c>
    </row>
    <row r="115">
      <c r="C115" s="7">
        <v>21.0</v>
      </c>
      <c r="D115" s="11">
        <v>55.62</v>
      </c>
      <c r="E115" s="11">
        <v>63.78</v>
      </c>
      <c r="F115" s="7">
        <v>55.96</v>
      </c>
      <c r="G115" s="7">
        <v>63.44</v>
      </c>
      <c r="H115" s="12">
        <f t="shared" si="21"/>
        <v>0.0003581868512</v>
      </c>
      <c r="I115" s="49">
        <f t="shared" si="22"/>
        <v>59.7</v>
      </c>
      <c r="J115" s="49">
        <f t="shared" si="25"/>
        <v>59.7</v>
      </c>
      <c r="K115" s="2">
        <f t="shared" si="23"/>
        <v>63.78</v>
      </c>
      <c r="L115" s="2">
        <f t="shared" si="24"/>
        <v>63.44</v>
      </c>
    </row>
    <row r="116">
      <c r="C116" s="7">
        <v>22.0</v>
      </c>
      <c r="D116" s="11">
        <v>73.38</v>
      </c>
      <c r="E116" s="11">
        <v>78.52</v>
      </c>
      <c r="F116" s="7">
        <v>73.9</v>
      </c>
      <c r="G116" s="7">
        <v>77.68</v>
      </c>
      <c r="H116" s="12">
        <f t="shared" si="21"/>
        <v>-0.001888529187</v>
      </c>
      <c r="I116" s="49">
        <f t="shared" si="22"/>
        <v>75.95</v>
      </c>
      <c r="J116" s="49">
        <f t="shared" si="25"/>
        <v>75.79</v>
      </c>
      <c r="K116" s="2">
        <f t="shared" si="23"/>
        <v>78.52</v>
      </c>
      <c r="L116" s="2">
        <f t="shared" si="24"/>
        <v>77.68</v>
      </c>
    </row>
    <row r="117">
      <c r="C117" s="7">
        <v>23.0</v>
      </c>
      <c r="D117" s="11">
        <v>73.38</v>
      </c>
      <c r="E117" s="11">
        <v>78.52</v>
      </c>
      <c r="F117" s="7">
        <v>73.59</v>
      </c>
      <c r="G117" s="7">
        <v>77.99</v>
      </c>
      <c r="H117" s="12">
        <f t="shared" si="21"/>
        <v>-0.001971047225</v>
      </c>
      <c r="I117" s="49">
        <f t="shared" si="22"/>
        <v>75.95</v>
      </c>
      <c r="J117" s="49">
        <f t="shared" si="25"/>
        <v>75.79</v>
      </c>
      <c r="K117" s="2">
        <f t="shared" si="23"/>
        <v>78.52</v>
      </c>
      <c r="L117" s="2">
        <f t="shared" si="24"/>
        <v>77.99</v>
      </c>
    </row>
    <row r="118">
      <c r="C118" s="7">
        <v>24.0</v>
      </c>
      <c r="D118" s="11">
        <v>59.58</v>
      </c>
      <c r="E118" s="11">
        <v>59.82</v>
      </c>
      <c r="F118" s="7">
        <v>59.84</v>
      </c>
      <c r="G118" s="7">
        <v>59.56</v>
      </c>
      <c r="H118" s="12">
        <f t="shared" si="21"/>
        <v>-0.00001021304181</v>
      </c>
      <c r="I118" s="49">
        <f t="shared" si="22"/>
        <v>59.7</v>
      </c>
      <c r="J118" s="49">
        <f t="shared" si="25"/>
        <v>59.7</v>
      </c>
      <c r="K118" s="2">
        <f t="shared" si="23"/>
        <v>59.82</v>
      </c>
      <c r="L118" s="2">
        <f t="shared" si="24"/>
        <v>59.84</v>
      </c>
    </row>
    <row r="119">
      <c r="C119" s="7">
        <v>25.0</v>
      </c>
      <c r="D119" s="11">
        <v>76.04</v>
      </c>
      <c r="E119" s="11">
        <v>75.86</v>
      </c>
      <c r="F119" s="7">
        <v>76.14</v>
      </c>
      <c r="G119" s="7">
        <v>75.44</v>
      </c>
      <c r="H119" s="12">
        <f t="shared" si="21"/>
        <v>-0.002126984087</v>
      </c>
      <c r="I119" s="49">
        <f t="shared" si="22"/>
        <v>75.95</v>
      </c>
      <c r="J119" s="49">
        <f t="shared" si="25"/>
        <v>75.79</v>
      </c>
      <c r="K119" s="2">
        <f t="shared" si="23"/>
        <v>76.04</v>
      </c>
      <c r="L119" s="2">
        <f t="shared" si="24"/>
        <v>76.14</v>
      </c>
    </row>
    <row r="120">
      <c r="C120" s="7">
        <v>26.0</v>
      </c>
      <c r="D120" s="11">
        <v>76.04</v>
      </c>
      <c r="E120" s="11">
        <v>75.86</v>
      </c>
      <c r="F120" s="7">
        <v>75.92</v>
      </c>
      <c r="G120" s="7">
        <v>75.66</v>
      </c>
      <c r="H120" s="12">
        <f t="shared" si="21"/>
        <v>-0.002112007937</v>
      </c>
      <c r="I120" s="49">
        <f t="shared" si="22"/>
        <v>75.95</v>
      </c>
      <c r="J120" s="49">
        <f t="shared" si="25"/>
        <v>75.79</v>
      </c>
      <c r="K120" s="2">
        <f t="shared" si="23"/>
        <v>76.04</v>
      </c>
      <c r="L120" s="2">
        <f t="shared" si="24"/>
        <v>75.92</v>
      </c>
    </row>
    <row r="121">
      <c r="C121" s="7">
        <v>27.0</v>
      </c>
      <c r="D121" s="11">
        <v>97.33</v>
      </c>
      <c r="E121" s="11">
        <v>97.33</v>
      </c>
      <c r="F121" s="7">
        <v>97.33</v>
      </c>
      <c r="G121" s="7">
        <v>97.33</v>
      </c>
      <c r="H121" s="12">
        <f t="shared" si="21"/>
        <v>0</v>
      </c>
      <c r="I121" s="49">
        <f t="shared" si="22"/>
        <v>97.33</v>
      </c>
      <c r="J121" s="49">
        <f t="shared" si="25"/>
        <v>97.33</v>
      </c>
      <c r="K121" s="2">
        <f t="shared" si="23"/>
        <v>97.33</v>
      </c>
      <c r="L121" s="2">
        <f t="shared" si="24"/>
        <v>97.33</v>
      </c>
    </row>
    <row r="122">
      <c r="C122" s="7">
        <v>28.0</v>
      </c>
      <c r="D122" s="11">
        <v>97.33</v>
      </c>
      <c r="E122" s="11">
        <v>97.33</v>
      </c>
      <c r="F122" s="7">
        <v>97.33</v>
      </c>
      <c r="G122" s="7">
        <v>97.33</v>
      </c>
      <c r="H122" s="12">
        <f t="shared" si="21"/>
        <v>0</v>
      </c>
      <c r="I122" s="49">
        <f t="shared" si="22"/>
        <v>97.33</v>
      </c>
      <c r="J122" s="49">
        <f t="shared" si="25"/>
        <v>97.33</v>
      </c>
      <c r="K122" s="2">
        <f t="shared" si="23"/>
        <v>97.33</v>
      </c>
      <c r="L122" s="2">
        <f t="shared" si="24"/>
        <v>97.33</v>
      </c>
    </row>
    <row r="123">
      <c r="C123" s="7">
        <v>29.0</v>
      </c>
      <c r="D123" s="11">
        <v>97.33</v>
      </c>
      <c r="E123" s="11">
        <v>97.33</v>
      </c>
      <c r="F123" s="7">
        <v>97.33</v>
      </c>
      <c r="G123" s="7">
        <v>97.33</v>
      </c>
      <c r="H123" s="12">
        <f t="shared" si="21"/>
        <v>0</v>
      </c>
      <c r="I123" s="49">
        <f t="shared" si="22"/>
        <v>97.33</v>
      </c>
      <c r="J123" s="49">
        <f t="shared" si="25"/>
        <v>97.33</v>
      </c>
      <c r="K123" s="2">
        <f t="shared" si="23"/>
        <v>97.33</v>
      </c>
      <c r="L123" s="2">
        <f t="shared" si="24"/>
        <v>97.33</v>
      </c>
    </row>
    <row r="124">
      <c r="C124" s="7">
        <v>30.0</v>
      </c>
      <c r="D124" s="11">
        <v>59.58</v>
      </c>
      <c r="E124" s="11">
        <v>59.82</v>
      </c>
      <c r="F124" s="7">
        <v>59.56</v>
      </c>
      <c r="G124" s="7">
        <v>59.84</v>
      </c>
      <c r="H124" s="12">
        <f t="shared" si="21"/>
        <v>-0.0000007856186006</v>
      </c>
      <c r="I124" s="49">
        <f t="shared" si="22"/>
        <v>59.7</v>
      </c>
      <c r="J124" s="49">
        <f t="shared" si="25"/>
        <v>59.7</v>
      </c>
      <c r="K124" s="2">
        <f t="shared" si="23"/>
        <v>59.82</v>
      </c>
      <c r="L124" s="2">
        <f t="shared" si="24"/>
        <v>59.84</v>
      </c>
    </row>
    <row r="125">
      <c r="C125" s="7">
        <v>31.0</v>
      </c>
      <c r="D125" s="11">
        <v>76.04</v>
      </c>
      <c r="E125" s="11">
        <v>75.86</v>
      </c>
      <c r="F125" s="7">
        <v>75.76</v>
      </c>
      <c r="G125" s="7">
        <v>75.82</v>
      </c>
      <c r="H125" s="12">
        <f t="shared" si="21"/>
        <v>-0.002111723509</v>
      </c>
      <c r="I125" s="49">
        <f t="shared" si="22"/>
        <v>75.95</v>
      </c>
      <c r="J125" s="49">
        <f t="shared" si="25"/>
        <v>75.79</v>
      </c>
      <c r="K125" s="2">
        <f t="shared" si="23"/>
        <v>76.04</v>
      </c>
      <c r="L125" s="2">
        <f t="shared" si="24"/>
        <v>75.82</v>
      </c>
    </row>
    <row r="126">
      <c r="C126" s="7">
        <v>32.0</v>
      </c>
      <c r="D126" s="11">
        <v>76.04</v>
      </c>
      <c r="E126" s="11">
        <v>75.86</v>
      </c>
      <c r="F126" s="7">
        <v>75.98</v>
      </c>
      <c r="G126" s="7">
        <v>75.6</v>
      </c>
      <c r="H126" s="12">
        <f t="shared" si="21"/>
        <v>-0.002114417467</v>
      </c>
      <c r="I126" s="49">
        <f t="shared" si="22"/>
        <v>75.95</v>
      </c>
      <c r="J126" s="49">
        <f t="shared" si="25"/>
        <v>75.79</v>
      </c>
      <c r="K126" s="2">
        <f t="shared" si="23"/>
        <v>76.04</v>
      </c>
      <c r="L126" s="2">
        <f t="shared" si="24"/>
        <v>75.98</v>
      </c>
    </row>
    <row r="127">
      <c r="C127" s="7">
        <v>33.0</v>
      </c>
      <c r="D127" s="11">
        <v>63.78</v>
      </c>
      <c r="E127" s="11">
        <v>55.62</v>
      </c>
      <c r="F127" s="7">
        <v>63.44</v>
      </c>
      <c r="G127" s="7">
        <v>55.96</v>
      </c>
      <c r="H127" s="12">
        <f t="shared" si="21"/>
        <v>0.0003581868512</v>
      </c>
      <c r="I127" s="49">
        <f t="shared" si="22"/>
        <v>59.7</v>
      </c>
      <c r="J127" s="49">
        <f t="shared" si="25"/>
        <v>59.7</v>
      </c>
      <c r="K127" s="2">
        <f t="shared" si="23"/>
        <v>63.78</v>
      </c>
      <c r="L127" s="2">
        <f t="shared" si="24"/>
        <v>63.44</v>
      </c>
    </row>
    <row r="128">
      <c r="C128" s="7">
        <v>34.0</v>
      </c>
      <c r="D128" s="11">
        <v>78.52</v>
      </c>
      <c r="E128" s="11">
        <v>73.38</v>
      </c>
      <c r="F128" s="7">
        <v>78.0</v>
      </c>
      <c r="G128" s="7">
        <v>73.58</v>
      </c>
      <c r="H128" s="12">
        <f t="shared" si="21"/>
        <v>-0.00197426837</v>
      </c>
      <c r="I128" s="49">
        <f t="shared" si="22"/>
        <v>75.95</v>
      </c>
      <c r="J128" s="49">
        <f t="shared" si="25"/>
        <v>75.79</v>
      </c>
      <c r="K128" s="2">
        <f t="shared" si="23"/>
        <v>78.52</v>
      </c>
      <c r="L128" s="2">
        <f t="shared" si="24"/>
        <v>78</v>
      </c>
    </row>
    <row r="129">
      <c r="C129" s="7">
        <v>35.0</v>
      </c>
      <c r="D129" s="11">
        <v>78.52</v>
      </c>
      <c r="E129" s="11">
        <v>73.38</v>
      </c>
      <c r="F129" s="7">
        <v>78.31</v>
      </c>
      <c r="G129" s="7">
        <v>73.27</v>
      </c>
      <c r="H129" s="12">
        <f t="shared" si="21"/>
        <v>-0.002091473214</v>
      </c>
      <c r="I129" s="49">
        <f t="shared" si="22"/>
        <v>75.95</v>
      </c>
      <c r="J129" s="49">
        <f t="shared" si="25"/>
        <v>75.79</v>
      </c>
      <c r="K129" s="2">
        <f t="shared" si="23"/>
        <v>78.52</v>
      </c>
      <c r="L129" s="2">
        <f t="shared" si="24"/>
        <v>78.31</v>
      </c>
    </row>
    <row r="130">
      <c r="C130" s="7">
        <v>36.0</v>
      </c>
      <c r="D130" s="11">
        <v>29.67</v>
      </c>
      <c r="E130" s="11">
        <v>29.67</v>
      </c>
      <c r="F130" s="7">
        <v>29.67</v>
      </c>
      <c r="G130" s="7">
        <v>29.67</v>
      </c>
      <c r="H130" s="12">
        <f t="shared" si="21"/>
        <v>0</v>
      </c>
      <c r="I130" s="49">
        <f t="shared" si="22"/>
        <v>29.67</v>
      </c>
      <c r="J130" s="49">
        <f t="shared" si="25"/>
        <v>29.67</v>
      </c>
      <c r="K130" s="2">
        <f t="shared" si="23"/>
        <v>29.67</v>
      </c>
      <c r="L130" s="2">
        <f t="shared" si="24"/>
        <v>29.67</v>
      </c>
    </row>
    <row r="131">
      <c r="G131" s="11" t="s">
        <v>7</v>
      </c>
      <c r="H131" s="12">
        <f>AVERAGE(H95:H130)</f>
        <v>-0.3689699623</v>
      </c>
    </row>
    <row r="133">
      <c r="E133" s="1" t="s">
        <v>14</v>
      </c>
    </row>
    <row r="135">
      <c r="C135" s="2"/>
      <c r="D135" s="3" t="s">
        <v>62</v>
      </c>
      <c r="E135" s="4"/>
      <c r="F135" s="5" t="s">
        <v>2</v>
      </c>
      <c r="G135" s="4"/>
      <c r="H135" s="2"/>
    </row>
    <row r="136">
      <c r="C136" s="7" t="s">
        <v>3</v>
      </c>
      <c r="D136" s="8" t="s">
        <v>4</v>
      </c>
      <c r="E136" s="8" t="s">
        <v>5</v>
      </c>
      <c r="F136" s="8" t="s">
        <v>4</v>
      </c>
      <c r="G136" s="10" t="s">
        <v>5</v>
      </c>
      <c r="H136" s="11" t="s">
        <v>6</v>
      </c>
      <c r="I136" s="46" t="s">
        <v>52</v>
      </c>
      <c r="J136" s="46" t="s">
        <v>53</v>
      </c>
      <c r="K136" s="11" t="s">
        <v>54</v>
      </c>
      <c r="L136" s="11" t="s">
        <v>55</v>
      </c>
    </row>
    <row r="137">
      <c r="C137" s="7">
        <v>1.0</v>
      </c>
      <c r="D137" s="11">
        <v>-35.98</v>
      </c>
      <c r="E137" s="11">
        <v>35.98</v>
      </c>
      <c r="F137" s="7">
        <v>-35.8</v>
      </c>
      <c r="G137" s="7">
        <v>35.8</v>
      </c>
      <c r="H137" s="12">
        <f t="shared" ref="H137:H154" si="26">if(1 - (ABS(D137)/ABS(F137)+abs(E137)/abs(G137))*0.5 &lt;&gt; 1, 1 - (ABS(D137)/ABS(F137)+abs(E137)/abs(G137))*0.5,0)</f>
        <v>-0.005027932961</v>
      </c>
      <c r="I137" s="49">
        <f t="shared" ref="I137:I154" si="27">AVERAGE(abs(D137),abs(E137))</f>
        <v>35.98</v>
      </c>
      <c r="J137" s="49">
        <f t="shared" ref="J137:J154" si="28">AVERAGE(abs(F137),abs(G137))</f>
        <v>35.8</v>
      </c>
      <c r="K137" s="2">
        <f t="shared" ref="K137:K154" si="29">max(abs(D137),abs(E137))</f>
        <v>35.98</v>
      </c>
      <c r="L137" s="2">
        <f t="shared" ref="L137:L154" si="30">max(abs(F137),abs(G137))</f>
        <v>35.8</v>
      </c>
    </row>
    <row r="138">
      <c r="C138" s="7">
        <v>2.0</v>
      </c>
      <c r="D138" s="11">
        <v>-20.92</v>
      </c>
      <c r="E138" s="11">
        <v>20.92</v>
      </c>
      <c r="F138" s="7">
        <v>-22.67</v>
      </c>
      <c r="G138" s="7">
        <v>22.67</v>
      </c>
      <c r="H138" s="12">
        <f t="shared" si="26"/>
        <v>0.07719453022</v>
      </c>
      <c r="I138" s="49">
        <f t="shared" si="27"/>
        <v>20.92</v>
      </c>
      <c r="J138" s="49">
        <f t="shared" si="28"/>
        <v>22.67</v>
      </c>
      <c r="K138" s="2">
        <f t="shared" si="29"/>
        <v>20.92</v>
      </c>
      <c r="L138" s="2">
        <f t="shared" si="30"/>
        <v>22.67</v>
      </c>
    </row>
    <row r="139">
      <c r="C139" s="7">
        <v>3.0</v>
      </c>
      <c r="D139" s="11">
        <v>-15.3</v>
      </c>
      <c r="E139" s="11">
        <v>15.3</v>
      </c>
      <c r="F139" s="7">
        <v>-19.17</v>
      </c>
      <c r="G139" s="7">
        <v>19.17</v>
      </c>
      <c r="H139" s="12">
        <f t="shared" si="26"/>
        <v>0.2018779343</v>
      </c>
      <c r="I139" s="49">
        <f t="shared" si="27"/>
        <v>15.3</v>
      </c>
      <c r="J139" s="49">
        <f t="shared" si="28"/>
        <v>19.17</v>
      </c>
      <c r="K139" s="2">
        <f t="shared" si="29"/>
        <v>15.3</v>
      </c>
      <c r="L139" s="2">
        <f t="shared" si="30"/>
        <v>19.17</v>
      </c>
    </row>
    <row r="140">
      <c r="C140" s="7">
        <v>4.0</v>
      </c>
      <c r="D140" s="11">
        <v>47.87</v>
      </c>
      <c r="E140" s="11">
        <v>51.18</v>
      </c>
      <c r="F140" s="7">
        <v>47.74</v>
      </c>
      <c r="G140" s="7">
        <v>51.3</v>
      </c>
      <c r="H140" s="12">
        <f t="shared" si="26"/>
        <v>-0.0001919510408</v>
      </c>
      <c r="I140" s="49">
        <f t="shared" si="27"/>
        <v>49.525</v>
      </c>
      <c r="J140" s="49">
        <f t="shared" si="28"/>
        <v>49.52</v>
      </c>
      <c r="K140" s="2">
        <f t="shared" si="29"/>
        <v>51.18</v>
      </c>
      <c r="L140" s="2">
        <f t="shared" si="30"/>
        <v>51.3</v>
      </c>
    </row>
    <row r="141">
      <c r="C141" s="7">
        <v>5.0</v>
      </c>
      <c r="D141" s="11">
        <v>-2.07</v>
      </c>
      <c r="E141" s="11">
        <v>2.07</v>
      </c>
      <c r="F141" s="7">
        <v>-2.12</v>
      </c>
      <c r="G141" s="7">
        <v>2.12</v>
      </c>
      <c r="H141" s="12">
        <f t="shared" si="26"/>
        <v>0.02358490566</v>
      </c>
      <c r="I141" s="49">
        <f t="shared" si="27"/>
        <v>2.07</v>
      </c>
      <c r="J141" s="49">
        <f t="shared" si="28"/>
        <v>2.12</v>
      </c>
      <c r="K141" s="2">
        <f t="shared" si="29"/>
        <v>2.07</v>
      </c>
      <c r="L141" s="2">
        <f t="shared" si="30"/>
        <v>2.12</v>
      </c>
    </row>
    <row r="142">
      <c r="C142" s="7">
        <v>6.0</v>
      </c>
      <c r="D142" s="11">
        <v>0.24</v>
      </c>
      <c r="E142" s="11">
        <v>-0.24</v>
      </c>
      <c r="F142" s="7">
        <v>0.42</v>
      </c>
      <c r="G142" s="7">
        <v>-0.42</v>
      </c>
      <c r="H142" s="12">
        <f t="shared" si="26"/>
        <v>0.4285714286</v>
      </c>
      <c r="I142" s="49">
        <f t="shared" si="27"/>
        <v>0.24</v>
      </c>
      <c r="J142" s="49">
        <f t="shared" si="28"/>
        <v>0.42</v>
      </c>
      <c r="K142" s="2">
        <f t="shared" si="29"/>
        <v>0.24</v>
      </c>
      <c r="L142" s="2">
        <f t="shared" si="30"/>
        <v>0.42</v>
      </c>
    </row>
    <row r="143">
      <c r="C143" s="7">
        <v>7.0</v>
      </c>
      <c r="D143" s="11">
        <v>0.24</v>
      </c>
      <c r="E143" s="19">
        <v>0.24</v>
      </c>
      <c r="F143" s="7">
        <v>-0.24</v>
      </c>
      <c r="G143" s="7">
        <v>0.24</v>
      </c>
      <c r="H143" s="12">
        <f t="shared" si="26"/>
        <v>0</v>
      </c>
      <c r="I143" s="49">
        <f t="shared" si="27"/>
        <v>0.24</v>
      </c>
      <c r="J143" s="49">
        <f t="shared" si="28"/>
        <v>0.24</v>
      </c>
      <c r="K143" s="2">
        <f t="shared" si="29"/>
        <v>0.24</v>
      </c>
      <c r="L143" s="2">
        <f t="shared" si="30"/>
        <v>0.24</v>
      </c>
    </row>
    <row r="144">
      <c r="C144" s="7">
        <v>8.0</v>
      </c>
      <c r="D144" s="6">
        <v>25.9</v>
      </c>
      <c r="E144" s="11">
        <v>-25.9</v>
      </c>
      <c r="F144" s="7">
        <v>21.28</v>
      </c>
      <c r="G144" s="7">
        <v>-21.28</v>
      </c>
      <c r="H144" s="12">
        <f t="shared" si="26"/>
        <v>-0.2171052632</v>
      </c>
      <c r="I144" s="49">
        <f t="shared" si="27"/>
        <v>25.9</v>
      </c>
      <c r="J144" s="49">
        <f t="shared" si="28"/>
        <v>21.28</v>
      </c>
      <c r="K144" s="2">
        <f t="shared" si="29"/>
        <v>25.9</v>
      </c>
      <c r="L144" s="2">
        <f t="shared" si="30"/>
        <v>21.28</v>
      </c>
    </row>
    <row r="145">
      <c r="C145" s="7">
        <v>9.0</v>
      </c>
      <c r="D145" s="11">
        <v>22.87</v>
      </c>
      <c r="E145" s="17">
        <v>-22.87</v>
      </c>
      <c r="F145" s="7">
        <v>22.25</v>
      </c>
      <c r="G145" s="7">
        <v>-22.25</v>
      </c>
      <c r="H145" s="12">
        <f t="shared" si="26"/>
        <v>-0.02786516854</v>
      </c>
      <c r="I145" s="49">
        <f t="shared" si="27"/>
        <v>22.87</v>
      </c>
      <c r="J145" s="49">
        <f t="shared" si="28"/>
        <v>22.25</v>
      </c>
      <c r="K145" s="2">
        <f t="shared" si="29"/>
        <v>22.87</v>
      </c>
      <c r="L145" s="2">
        <f t="shared" si="30"/>
        <v>22.25</v>
      </c>
    </row>
    <row r="146">
      <c r="C146" s="7">
        <v>10.0</v>
      </c>
      <c r="D146" s="11">
        <v>36.99</v>
      </c>
      <c r="E146" s="11">
        <v>-36.56</v>
      </c>
      <c r="F146" s="7">
        <v>36.03</v>
      </c>
      <c r="G146" s="7">
        <v>-36.03</v>
      </c>
      <c r="H146" s="12">
        <f t="shared" si="26"/>
        <v>-0.02067721343</v>
      </c>
      <c r="I146" s="49">
        <f t="shared" si="27"/>
        <v>36.775</v>
      </c>
      <c r="J146" s="49">
        <f t="shared" si="28"/>
        <v>36.03</v>
      </c>
      <c r="K146" s="2">
        <f t="shared" si="29"/>
        <v>36.99</v>
      </c>
      <c r="L146" s="2">
        <f t="shared" si="30"/>
        <v>36.03</v>
      </c>
    </row>
    <row r="147">
      <c r="C147" s="7">
        <v>11.0</v>
      </c>
      <c r="D147" s="11">
        <v>101.81</v>
      </c>
      <c r="E147" s="11">
        <v>111.62</v>
      </c>
      <c r="F147" s="7">
        <v>103.2</v>
      </c>
      <c r="G147" s="7">
        <v>110.2</v>
      </c>
      <c r="H147" s="12">
        <f t="shared" si="26"/>
        <v>0.0002916649081</v>
      </c>
      <c r="I147" s="49">
        <f t="shared" si="27"/>
        <v>106.715</v>
      </c>
      <c r="J147" s="49">
        <f t="shared" si="28"/>
        <v>106.7</v>
      </c>
      <c r="K147" s="2">
        <f t="shared" si="29"/>
        <v>111.62</v>
      </c>
      <c r="L147" s="2">
        <f t="shared" si="30"/>
        <v>110.2</v>
      </c>
    </row>
    <row r="148">
      <c r="C148" s="7">
        <v>12.0</v>
      </c>
      <c r="D148" s="11">
        <v>100.19</v>
      </c>
      <c r="E148" s="11">
        <v>113.24</v>
      </c>
      <c r="F148" s="7">
        <v>103.06</v>
      </c>
      <c r="G148" s="7">
        <v>110.34</v>
      </c>
      <c r="H148" s="12">
        <f t="shared" si="26"/>
        <v>0.0007827278815</v>
      </c>
      <c r="I148" s="49">
        <f t="shared" si="27"/>
        <v>106.715</v>
      </c>
      <c r="J148" s="49">
        <f t="shared" si="28"/>
        <v>106.7</v>
      </c>
      <c r="K148" s="2">
        <f t="shared" si="29"/>
        <v>113.24</v>
      </c>
      <c r="L148" s="2">
        <f t="shared" si="30"/>
        <v>110.34</v>
      </c>
    </row>
    <row r="149">
      <c r="C149" s="7">
        <v>13.0</v>
      </c>
      <c r="D149" s="11">
        <v>50.02</v>
      </c>
      <c r="E149" s="11">
        <v>49.03</v>
      </c>
      <c r="F149" s="7">
        <v>50.53</v>
      </c>
      <c r="G149" s="7">
        <v>48.51</v>
      </c>
      <c r="H149" s="12">
        <f t="shared" si="26"/>
        <v>-0.0003132126199</v>
      </c>
      <c r="I149" s="49">
        <f t="shared" si="27"/>
        <v>49.525</v>
      </c>
      <c r="J149" s="49">
        <f t="shared" si="28"/>
        <v>49.52</v>
      </c>
      <c r="K149" s="2">
        <f t="shared" si="29"/>
        <v>50.02</v>
      </c>
      <c r="L149" s="2">
        <f t="shared" si="30"/>
        <v>50.53</v>
      </c>
    </row>
    <row r="150">
      <c r="C150" s="7">
        <v>14.0</v>
      </c>
      <c r="D150" s="11">
        <v>109.79</v>
      </c>
      <c r="E150" s="11">
        <v>103.67</v>
      </c>
      <c r="F150" s="7">
        <v>110.46</v>
      </c>
      <c r="G150" s="7">
        <v>102.94</v>
      </c>
      <c r="H150" s="12">
        <f t="shared" si="26"/>
        <v>-0.0005129827644</v>
      </c>
      <c r="I150" s="49">
        <f t="shared" si="27"/>
        <v>106.73</v>
      </c>
      <c r="J150" s="49">
        <f t="shared" si="28"/>
        <v>106.7</v>
      </c>
      <c r="K150" s="2">
        <f t="shared" si="29"/>
        <v>109.79</v>
      </c>
      <c r="L150" s="2">
        <f t="shared" si="30"/>
        <v>110.46</v>
      </c>
    </row>
    <row r="151">
      <c r="C151" s="7">
        <v>15.0</v>
      </c>
      <c r="D151" s="11">
        <v>111.46</v>
      </c>
      <c r="E151" s="11">
        <v>101.97</v>
      </c>
      <c r="F151" s="7">
        <v>110.18</v>
      </c>
      <c r="G151" s="7">
        <v>103.22</v>
      </c>
      <c r="H151" s="12">
        <f t="shared" si="26"/>
        <v>0.0002463513845</v>
      </c>
      <c r="I151" s="49">
        <f t="shared" si="27"/>
        <v>106.715</v>
      </c>
      <c r="J151" s="49">
        <f t="shared" si="28"/>
        <v>106.7</v>
      </c>
      <c r="K151" s="2">
        <f t="shared" si="29"/>
        <v>111.46</v>
      </c>
      <c r="L151" s="2">
        <f t="shared" si="30"/>
        <v>110.18</v>
      </c>
    </row>
    <row r="152">
      <c r="C152" s="7">
        <v>16.0</v>
      </c>
      <c r="D152" s="11">
        <v>-11.41</v>
      </c>
      <c r="E152" s="11">
        <v>11.41</v>
      </c>
      <c r="F152" s="7">
        <v>-5.53</v>
      </c>
      <c r="G152" s="7">
        <v>5.53</v>
      </c>
      <c r="H152" s="12">
        <f t="shared" si="26"/>
        <v>-1.063291139</v>
      </c>
      <c r="I152" s="49">
        <f t="shared" si="27"/>
        <v>11.41</v>
      </c>
      <c r="J152" s="49">
        <f t="shared" si="28"/>
        <v>5.53</v>
      </c>
      <c r="K152" s="2">
        <f t="shared" si="29"/>
        <v>11.41</v>
      </c>
      <c r="L152" s="2">
        <f t="shared" si="30"/>
        <v>5.53</v>
      </c>
    </row>
    <row r="153">
      <c r="C153" s="7">
        <v>17.0</v>
      </c>
      <c r="D153" s="11">
        <v>7.5</v>
      </c>
      <c r="E153" s="11">
        <v>-7.5</v>
      </c>
      <c r="F153" s="7">
        <v>5.53</v>
      </c>
      <c r="G153" s="7">
        <v>-5.53</v>
      </c>
      <c r="H153" s="12">
        <f t="shared" si="26"/>
        <v>-0.356238698</v>
      </c>
      <c r="I153" s="49">
        <f t="shared" si="27"/>
        <v>7.5</v>
      </c>
      <c r="J153" s="49">
        <f t="shared" si="28"/>
        <v>5.53</v>
      </c>
      <c r="K153" s="2">
        <f t="shared" si="29"/>
        <v>7.5</v>
      </c>
      <c r="L153" s="2">
        <f t="shared" si="30"/>
        <v>5.53</v>
      </c>
    </row>
    <row r="154">
      <c r="C154" s="7">
        <v>18.0</v>
      </c>
      <c r="D154" s="11">
        <v>29.43</v>
      </c>
      <c r="E154" s="11">
        <v>30.42</v>
      </c>
      <c r="F154" s="7">
        <v>25.58</v>
      </c>
      <c r="G154" s="7">
        <v>34.31</v>
      </c>
      <c r="H154" s="12">
        <f t="shared" si="26"/>
        <v>-0.01856509282</v>
      </c>
      <c r="I154" s="49">
        <f t="shared" si="27"/>
        <v>29.925</v>
      </c>
      <c r="J154" s="49">
        <f t="shared" si="28"/>
        <v>29.945</v>
      </c>
      <c r="K154" s="2">
        <f t="shared" si="29"/>
        <v>30.42</v>
      </c>
      <c r="L154" s="2">
        <f t="shared" si="30"/>
        <v>34.31</v>
      </c>
    </row>
    <row r="155">
      <c r="G155" s="11" t="s">
        <v>7</v>
      </c>
      <c r="H155" s="12">
        <f>AVERAGE(H137:H154)</f>
        <v>-0.05429106176</v>
      </c>
    </row>
    <row r="156">
      <c r="E156" s="1" t="s">
        <v>16</v>
      </c>
    </row>
    <row r="158">
      <c r="C158" s="2"/>
      <c r="D158" s="3" t="s">
        <v>63</v>
      </c>
      <c r="E158" s="4"/>
      <c r="F158" s="5" t="s">
        <v>2</v>
      </c>
      <c r="G158" s="4"/>
      <c r="H158" s="2"/>
    </row>
    <row r="159">
      <c r="C159" s="7" t="s">
        <v>3</v>
      </c>
      <c r="D159" s="8" t="s">
        <v>4</v>
      </c>
      <c r="E159" s="8" t="s">
        <v>5</v>
      </c>
      <c r="F159" s="8" t="s">
        <v>4</v>
      </c>
      <c r="G159" s="10" t="s">
        <v>5</v>
      </c>
      <c r="H159" s="11" t="s">
        <v>6</v>
      </c>
      <c r="I159" s="46" t="s">
        <v>52</v>
      </c>
      <c r="J159" s="46" t="s">
        <v>53</v>
      </c>
      <c r="K159" s="11" t="s">
        <v>58</v>
      </c>
      <c r="L159" s="11" t="s">
        <v>59</v>
      </c>
    </row>
    <row r="160">
      <c r="C160" s="7">
        <v>1.0</v>
      </c>
      <c r="D160" s="11">
        <v>-15.45</v>
      </c>
      <c r="E160" s="11">
        <v>15.49</v>
      </c>
      <c r="F160" s="7">
        <v>-15.48</v>
      </c>
      <c r="G160" s="7">
        <v>15.48</v>
      </c>
      <c r="H160" s="12">
        <f t="shared" ref="H160:H168" si="31">if(1 - (ABS(D160)/ABS(F160)+abs(E160)/abs(G160))*0.5 &lt;&gt; 1, 1 - (ABS(D160)/ABS(F160)+abs(E160)/abs(G160))*0.5,0)</f>
        <v>0.000645994832</v>
      </c>
      <c r="I160" s="49">
        <f>AVERAGE(abs(D160),abs(E160))</f>
        <v>15.47</v>
      </c>
      <c r="J160" s="49">
        <f t="shared" ref="J160:J192" si="32">AVERAGE(abs(F160),abs(G160))</f>
        <v>15.48</v>
      </c>
      <c r="K160" s="2">
        <f t="shared" ref="K160:K186" si="33">max(abs(D160),abs(E160))</f>
        <v>15.49</v>
      </c>
      <c r="L160" s="2">
        <f t="shared" ref="L160:L192" si="34">max(abs(F160),abs(G160))</f>
        <v>15.48</v>
      </c>
      <c r="M160" s="50">
        <f t="shared" ref="M160:M193" si="35">K160-L160</f>
        <v>0.01</v>
      </c>
    </row>
    <row r="161">
      <c r="C161" s="7">
        <v>2.0</v>
      </c>
      <c r="D161" s="11">
        <v>-8.7</v>
      </c>
      <c r="E161" s="11">
        <v>8.7</v>
      </c>
      <c r="F161" s="7">
        <v>-9.65</v>
      </c>
      <c r="G161" s="7">
        <v>9.65</v>
      </c>
      <c r="H161" s="12">
        <f t="shared" si="31"/>
        <v>0.09844559585</v>
      </c>
      <c r="I161" s="49">
        <f t="shared" ref="I161:I186" si="36">abs(AVERAGE(D161:E161))</f>
        <v>0</v>
      </c>
      <c r="J161" s="49">
        <f t="shared" si="32"/>
        <v>9.65</v>
      </c>
      <c r="K161" s="2">
        <f t="shared" si="33"/>
        <v>8.7</v>
      </c>
      <c r="L161" s="2">
        <f t="shared" si="34"/>
        <v>9.65</v>
      </c>
      <c r="M161" s="50">
        <f t="shared" si="35"/>
        <v>-0.95</v>
      </c>
    </row>
    <row r="162">
      <c r="C162" s="7">
        <v>3.0</v>
      </c>
      <c r="D162" s="11">
        <v>-12.12</v>
      </c>
      <c r="E162" s="11">
        <v>12.12</v>
      </c>
      <c r="F162" s="7">
        <v>-12.27</v>
      </c>
      <c r="G162" s="7">
        <v>12.27</v>
      </c>
      <c r="H162" s="12">
        <f t="shared" si="31"/>
        <v>0.01222493888</v>
      </c>
      <c r="I162" s="49">
        <f t="shared" si="36"/>
        <v>0</v>
      </c>
      <c r="J162" s="49">
        <f t="shared" si="32"/>
        <v>12.27</v>
      </c>
      <c r="K162" s="2">
        <f t="shared" si="33"/>
        <v>12.12</v>
      </c>
      <c r="L162" s="2">
        <f t="shared" si="34"/>
        <v>12.27</v>
      </c>
      <c r="M162" s="50">
        <f t="shared" si="35"/>
        <v>-0.15</v>
      </c>
    </row>
    <row r="163">
      <c r="C163" s="7">
        <v>4.0</v>
      </c>
      <c r="D163" s="11">
        <v>1.13</v>
      </c>
      <c r="E163" s="11">
        <v>-1.13</v>
      </c>
      <c r="F163" s="7">
        <v>1.08</v>
      </c>
      <c r="G163" s="7">
        <v>-1.08</v>
      </c>
      <c r="H163" s="12">
        <f t="shared" si="31"/>
        <v>-0.0462962963</v>
      </c>
      <c r="I163" s="49">
        <f t="shared" si="36"/>
        <v>0</v>
      </c>
      <c r="J163" s="49">
        <f t="shared" si="32"/>
        <v>1.08</v>
      </c>
      <c r="K163" s="2">
        <f t="shared" si="33"/>
        <v>1.13</v>
      </c>
      <c r="L163" s="2">
        <f t="shared" si="34"/>
        <v>1.08</v>
      </c>
      <c r="M163" s="50">
        <f t="shared" si="35"/>
        <v>0.05</v>
      </c>
    </row>
    <row r="164">
      <c r="C164" s="7">
        <v>5.0</v>
      </c>
      <c r="D164" s="11">
        <v>-0.33</v>
      </c>
      <c r="E164" s="11">
        <v>0.33</v>
      </c>
      <c r="F164" s="7">
        <v>-0.16</v>
      </c>
      <c r="G164" s="7">
        <v>0.16</v>
      </c>
      <c r="H164" s="12">
        <f t="shared" si="31"/>
        <v>-1.0625</v>
      </c>
      <c r="I164" s="49">
        <f t="shared" si="36"/>
        <v>0</v>
      </c>
      <c r="J164" s="49">
        <f t="shared" si="32"/>
        <v>0.16</v>
      </c>
      <c r="K164" s="2">
        <f t="shared" si="33"/>
        <v>0.33</v>
      </c>
      <c r="L164" s="2">
        <f t="shared" si="34"/>
        <v>0.16</v>
      </c>
      <c r="M164" s="50">
        <f t="shared" si="35"/>
        <v>0.17</v>
      </c>
    </row>
    <row r="165">
      <c r="C165" s="7">
        <v>6.0</v>
      </c>
      <c r="D165" s="11">
        <v>1.55</v>
      </c>
      <c r="E165" s="11">
        <v>-1.55</v>
      </c>
      <c r="F165" s="7">
        <v>1.71</v>
      </c>
      <c r="G165" s="7">
        <v>-1.71</v>
      </c>
      <c r="H165" s="12">
        <f t="shared" si="31"/>
        <v>0.09356725146</v>
      </c>
      <c r="I165" s="49">
        <f t="shared" si="36"/>
        <v>0</v>
      </c>
      <c r="J165" s="49">
        <f t="shared" si="32"/>
        <v>1.71</v>
      </c>
      <c r="K165" s="2">
        <f t="shared" si="33"/>
        <v>1.55</v>
      </c>
      <c r="L165" s="2">
        <f t="shared" si="34"/>
        <v>1.71</v>
      </c>
      <c r="M165" s="50">
        <f t="shared" si="35"/>
        <v>-0.16</v>
      </c>
    </row>
    <row r="166">
      <c r="C166" s="7">
        <v>7.0</v>
      </c>
      <c r="D166" s="11">
        <v>1.27</v>
      </c>
      <c r="E166" s="11">
        <v>-1.27</v>
      </c>
      <c r="F166" s="7">
        <v>1.46</v>
      </c>
      <c r="G166" s="7">
        <v>-1.46</v>
      </c>
      <c r="H166" s="12">
        <f t="shared" si="31"/>
        <v>0.1301369863</v>
      </c>
      <c r="I166" s="49">
        <f t="shared" si="36"/>
        <v>0</v>
      </c>
      <c r="J166" s="49">
        <f t="shared" si="32"/>
        <v>1.46</v>
      </c>
      <c r="K166" s="2">
        <f t="shared" si="33"/>
        <v>1.27</v>
      </c>
      <c r="L166" s="2">
        <f t="shared" si="34"/>
        <v>1.46</v>
      </c>
      <c r="M166" s="50">
        <f t="shared" si="35"/>
        <v>-0.19</v>
      </c>
    </row>
    <row r="167">
      <c r="C167" s="7">
        <v>8.0</v>
      </c>
      <c r="D167" s="11">
        <v>2.2</v>
      </c>
      <c r="E167" s="11">
        <v>-2.2</v>
      </c>
      <c r="F167" s="7">
        <v>2.16</v>
      </c>
      <c r="G167" s="7">
        <v>-2.16</v>
      </c>
      <c r="H167" s="12">
        <f t="shared" si="31"/>
        <v>-0.01851851852</v>
      </c>
      <c r="I167" s="49">
        <f t="shared" si="36"/>
        <v>0</v>
      </c>
      <c r="J167" s="49">
        <f t="shared" si="32"/>
        <v>2.16</v>
      </c>
      <c r="K167" s="2">
        <f t="shared" si="33"/>
        <v>2.2</v>
      </c>
      <c r="L167" s="2">
        <f t="shared" si="34"/>
        <v>2.16</v>
      </c>
      <c r="M167" s="50">
        <f t="shared" si="35"/>
        <v>0.04</v>
      </c>
    </row>
    <row r="168">
      <c r="C168" s="7">
        <v>9.0</v>
      </c>
      <c r="D168" s="11">
        <v>3.85</v>
      </c>
      <c r="E168" s="11">
        <v>-3.85</v>
      </c>
      <c r="F168" s="7">
        <v>3.86</v>
      </c>
      <c r="G168" s="7">
        <v>-3.86</v>
      </c>
      <c r="H168" s="12">
        <f t="shared" si="31"/>
        <v>0.002590673575</v>
      </c>
      <c r="I168" s="49">
        <f t="shared" si="36"/>
        <v>0</v>
      </c>
      <c r="J168" s="49">
        <f t="shared" si="32"/>
        <v>3.86</v>
      </c>
      <c r="K168" s="2">
        <f t="shared" si="33"/>
        <v>3.85</v>
      </c>
      <c r="L168" s="2">
        <f t="shared" si="34"/>
        <v>3.86</v>
      </c>
      <c r="M168" s="50">
        <f t="shared" si="35"/>
        <v>-0.01</v>
      </c>
    </row>
    <row r="169">
      <c r="C169" s="7">
        <v>10.0</v>
      </c>
      <c r="D169" s="11">
        <v>-1.27</v>
      </c>
      <c r="E169" s="11">
        <v>1.27</v>
      </c>
      <c r="F169" s="7">
        <v>-1.46</v>
      </c>
      <c r="G169" s="7">
        <v>1.46</v>
      </c>
      <c r="H169" s="12">
        <f t="shared" ref="H169:H176" si="37">if(1 - (ABS(E169)/ABS(F169)+abs(D169)/abs(G169))*0.5 &lt;&gt; 1, 1 - (ABS(E169)/ABS(F169)+abs(D169)/abs(G169))*0.5,0)</f>
        <v>0.1301369863</v>
      </c>
      <c r="I169" s="49">
        <f t="shared" si="36"/>
        <v>0</v>
      </c>
      <c r="J169" s="49">
        <f t="shared" si="32"/>
        <v>1.46</v>
      </c>
      <c r="K169" s="2">
        <f t="shared" si="33"/>
        <v>1.27</v>
      </c>
      <c r="L169" s="2">
        <f t="shared" si="34"/>
        <v>1.46</v>
      </c>
      <c r="M169" s="50">
        <f t="shared" si="35"/>
        <v>-0.19</v>
      </c>
    </row>
    <row r="170">
      <c r="C170" s="7">
        <v>11.0</v>
      </c>
      <c r="D170" s="11">
        <v>-2.2</v>
      </c>
      <c r="E170" s="11">
        <v>2.2</v>
      </c>
      <c r="F170" s="7">
        <v>-2.16</v>
      </c>
      <c r="G170" s="7">
        <v>2.16</v>
      </c>
      <c r="H170" s="12">
        <f t="shared" si="37"/>
        <v>-0.01851851852</v>
      </c>
      <c r="I170" s="49">
        <f t="shared" si="36"/>
        <v>0</v>
      </c>
      <c r="J170" s="49">
        <f t="shared" si="32"/>
        <v>2.16</v>
      </c>
      <c r="K170" s="2">
        <f t="shared" si="33"/>
        <v>2.2</v>
      </c>
      <c r="L170" s="2">
        <f t="shared" si="34"/>
        <v>2.16</v>
      </c>
      <c r="M170" s="50">
        <f t="shared" si="35"/>
        <v>0.04</v>
      </c>
    </row>
    <row r="171">
      <c r="C171" s="7">
        <v>12.0</v>
      </c>
      <c r="D171" s="11">
        <v>-3.85</v>
      </c>
      <c r="E171" s="11">
        <v>3.85</v>
      </c>
      <c r="F171" s="7">
        <v>-3.86</v>
      </c>
      <c r="G171" s="7">
        <v>3.86</v>
      </c>
      <c r="H171" s="12">
        <f t="shared" si="37"/>
        <v>0.002590673575</v>
      </c>
      <c r="I171" s="49">
        <f t="shared" si="36"/>
        <v>0</v>
      </c>
      <c r="J171" s="49">
        <f t="shared" si="32"/>
        <v>3.86</v>
      </c>
      <c r="K171" s="2">
        <f t="shared" si="33"/>
        <v>3.85</v>
      </c>
      <c r="L171" s="2">
        <f t="shared" si="34"/>
        <v>3.86</v>
      </c>
      <c r="M171" s="50">
        <f t="shared" si="35"/>
        <v>-0.01</v>
      </c>
    </row>
    <row r="172">
      <c r="C172" s="7">
        <v>13.0</v>
      </c>
      <c r="D172" s="11">
        <v>-1.13</v>
      </c>
      <c r="E172" s="11">
        <v>1.13</v>
      </c>
      <c r="F172" s="7">
        <v>-1.08</v>
      </c>
      <c r="G172" s="7">
        <v>1.08</v>
      </c>
      <c r="H172" s="12">
        <f t="shared" si="37"/>
        <v>-0.0462962963</v>
      </c>
      <c r="I172" s="49">
        <f t="shared" si="36"/>
        <v>0</v>
      </c>
      <c r="J172" s="49">
        <f t="shared" si="32"/>
        <v>1.08</v>
      </c>
      <c r="K172" s="2">
        <f t="shared" si="33"/>
        <v>1.13</v>
      </c>
      <c r="L172" s="2">
        <f t="shared" si="34"/>
        <v>1.08</v>
      </c>
      <c r="M172" s="50">
        <f t="shared" si="35"/>
        <v>0.05</v>
      </c>
    </row>
    <row r="173">
      <c r="C173" s="7">
        <v>14.0</v>
      </c>
      <c r="D173" s="11">
        <v>0.33</v>
      </c>
      <c r="E173" s="11">
        <v>-0.33</v>
      </c>
      <c r="F173" s="7">
        <v>0.16</v>
      </c>
      <c r="G173" s="7">
        <v>-0.16</v>
      </c>
      <c r="H173" s="12">
        <f t="shared" si="37"/>
        <v>-1.0625</v>
      </c>
      <c r="I173" s="49">
        <f t="shared" si="36"/>
        <v>0</v>
      </c>
      <c r="J173" s="49">
        <f t="shared" si="32"/>
        <v>0.16</v>
      </c>
      <c r="K173" s="2">
        <f t="shared" si="33"/>
        <v>0.33</v>
      </c>
      <c r="L173" s="2">
        <f t="shared" si="34"/>
        <v>0.16</v>
      </c>
      <c r="M173" s="50">
        <f t="shared" si="35"/>
        <v>0.17</v>
      </c>
    </row>
    <row r="174">
      <c r="C174" s="7">
        <v>15.0</v>
      </c>
      <c r="D174" s="11">
        <v>1.55</v>
      </c>
      <c r="E174" s="11">
        <v>1.59</v>
      </c>
      <c r="F174" s="7">
        <v>-1.71</v>
      </c>
      <c r="G174" s="7">
        <v>1.71</v>
      </c>
      <c r="H174" s="12">
        <f t="shared" si="37"/>
        <v>0.08187134503</v>
      </c>
      <c r="I174" s="49">
        <f t="shared" si="36"/>
        <v>1.57</v>
      </c>
      <c r="J174" s="49">
        <f t="shared" si="32"/>
        <v>1.71</v>
      </c>
      <c r="K174" s="2">
        <f t="shared" si="33"/>
        <v>1.59</v>
      </c>
      <c r="L174" s="2">
        <f t="shared" si="34"/>
        <v>1.71</v>
      </c>
      <c r="M174" s="50">
        <f t="shared" si="35"/>
        <v>-0.12</v>
      </c>
    </row>
    <row r="175">
      <c r="C175" s="7">
        <v>16.0</v>
      </c>
      <c r="D175" s="11">
        <v>12.12</v>
      </c>
      <c r="E175" s="11">
        <v>-12.12</v>
      </c>
      <c r="F175" s="7">
        <v>12.27</v>
      </c>
      <c r="G175" s="7">
        <v>-12.27</v>
      </c>
      <c r="H175" s="12">
        <f t="shared" si="37"/>
        <v>0.01222493888</v>
      </c>
      <c r="I175" s="49">
        <f t="shared" si="36"/>
        <v>0</v>
      </c>
      <c r="J175" s="49">
        <f t="shared" si="32"/>
        <v>12.27</v>
      </c>
      <c r="K175" s="2">
        <f t="shared" si="33"/>
        <v>12.12</v>
      </c>
      <c r="L175" s="2">
        <f t="shared" si="34"/>
        <v>12.27</v>
      </c>
      <c r="M175" s="50">
        <f t="shared" si="35"/>
        <v>-0.15</v>
      </c>
    </row>
    <row r="176">
      <c r="C176" s="7">
        <v>17.0</v>
      </c>
      <c r="D176" s="11">
        <v>8.7</v>
      </c>
      <c r="E176" s="11">
        <v>-8.7</v>
      </c>
      <c r="F176" s="7">
        <v>9.65</v>
      </c>
      <c r="G176" s="7">
        <v>-9.65</v>
      </c>
      <c r="H176" s="12">
        <f t="shared" si="37"/>
        <v>0.09844559585</v>
      </c>
      <c r="I176" s="49">
        <f t="shared" si="36"/>
        <v>0</v>
      </c>
      <c r="J176" s="49">
        <f t="shared" si="32"/>
        <v>9.65</v>
      </c>
      <c r="K176" s="2">
        <f t="shared" si="33"/>
        <v>8.7</v>
      </c>
      <c r="L176" s="2">
        <f t="shared" si="34"/>
        <v>9.65</v>
      </c>
      <c r="M176" s="50">
        <f t="shared" si="35"/>
        <v>-0.95</v>
      </c>
    </row>
    <row r="177">
      <c r="C177" s="7">
        <v>18.0</v>
      </c>
      <c r="D177" s="11">
        <v>15.45</v>
      </c>
      <c r="E177" s="11">
        <v>-15.49</v>
      </c>
      <c r="F177" s="7">
        <v>15.48</v>
      </c>
      <c r="G177" s="7">
        <v>-15.48</v>
      </c>
      <c r="H177" s="12">
        <f t="shared" ref="H177:H186" si="38">if(1 - (ABS(D177)/ABS(F177)+abs(E177)/abs(G177))*0.5 &lt;&gt; 1, 1 - (ABS(D177)/ABS(F177)+abs(E177)/abs(G177))*0.5,0)</f>
        <v>0.000645994832</v>
      </c>
      <c r="I177" s="49">
        <f t="shared" si="36"/>
        <v>0.02</v>
      </c>
      <c r="J177" s="49">
        <f t="shared" si="32"/>
        <v>15.48</v>
      </c>
      <c r="K177" s="2">
        <f t="shared" si="33"/>
        <v>15.49</v>
      </c>
      <c r="L177" s="2">
        <f t="shared" si="34"/>
        <v>15.48</v>
      </c>
      <c r="M177" s="50">
        <f t="shared" si="35"/>
        <v>0.01</v>
      </c>
    </row>
    <row r="178">
      <c r="C178" s="7">
        <v>19.0</v>
      </c>
      <c r="D178" s="11">
        <v>30.93</v>
      </c>
      <c r="E178" s="11">
        <v>35.73</v>
      </c>
      <c r="F178" s="7">
        <v>32.01</v>
      </c>
      <c r="G178" s="7">
        <v>36.29</v>
      </c>
      <c r="H178" s="12">
        <f t="shared" si="38"/>
        <v>0.02458535235</v>
      </c>
      <c r="I178" s="49">
        <f t="shared" si="36"/>
        <v>33.33</v>
      </c>
      <c r="J178" s="49">
        <f t="shared" si="32"/>
        <v>34.15</v>
      </c>
      <c r="K178" s="2">
        <f t="shared" si="33"/>
        <v>35.73</v>
      </c>
      <c r="L178" s="2">
        <f t="shared" si="34"/>
        <v>36.29</v>
      </c>
      <c r="M178" s="50">
        <f t="shared" si="35"/>
        <v>-0.56</v>
      </c>
    </row>
    <row r="179">
      <c r="C179" s="7">
        <v>20.0</v>
      </c>
      <c r="D179" s="11">
        <v>40.7</v>
      </c>
      <c r="E179" s="11">
        <v>43.85</v>
      </c>
      <c r="F179" s="7">
        <v>41.13</v>
      </c>
      <c r="G179" s="7">
        <v>43.41</v>
      </c>
      <c r="H179" s="12">
        <f t="shared" si="38"/>
        <v>0.0001593712924</v>
      </c>
      <c r="I179" s="49">
        <f t="shared" si="36"/>
        <v>42.275</v>
      </c>
      <c r="J179" s="49">
        <f t="shared" si="32"/>
        <v>42.27</v>
      </c>
      <c r="K179" s="2">
        <f t="shared" si="33"/>
        <v>43.85</v>
      </c>
      <c r="L179" s="2">
        <f t="shared" si="34"/>
        <v>43.41</v>
      </c>
      <c r="M179" s="50">
        <f t="shared" si="35"/>
        <v>0.44</v>
      </c>
    </row>
    <row r="180">
      <c r="C180" s="7">
        <v>21.0</v>
      </c>
      <c r="D180" s="11">
        <v>40.81</v>
      </c>
      <c r="E180" s="11">
        <v>43.74</v>
      </c>
      <c r="F180" s="7">
        <v>40.94</v>
      </c>
      <c r="G180" s="7">
        <v>43.6</v>
      </c>
      <c r="H180" s="12">
        <f t="shared" si="38"/>
        <v>-0.00001781528574</v>
      </c>
      <c r="I180" s="49">
        <f t="shared" si="36"/>
        <v>42.275</v>
      </c>
      <c r="J180" s="49">
        <f t="shared" si="32"/>
        <v>42.27</v>
      </c>
      <c r="K180" s="2">
        <f t="shared" si="33"/>
        <v>43.74</v>
      </c>
      <c r="L180" s="2">
        <f t="shared" si="34"/>
        <v>43.6</v>
      </c>
      <c r="M180" s="50">
        <f t="shared" si="35"/>
        <v>0.14</v>
      </c>
    </row>
    <row r="181">
      <c r="C181" s="7">
        <v>22.0</v>
      </c>
      <c r="D181" s="11">
        <v>34.51</v>
      </c>
      <c r="E181" s="11">
        <v>33.79</v>
      </c>
      <c r="F181" s="7">
        <v>34.32</v>
      </c>
      <c r="G181" s="7">
        <v>33.98</v>
      </c>
      <c r="H181" s="12">
        <f t="shared" si="38"/>
        <v>0.000027696945</v>
      </c>
      <c r="I181" s="49">
        <f t="shared" si="36"/>
        <v>34.15</v>
      </c>
      <c r="J181" s="49">
        <f t="shared" si="32"/>
        <v>34.15</v>
      </c>
      <c r="K181" s="2">
        <f t="shared" si="33"/>
        <v>34.51</v>
      </c>
      <c r="L181" s="2">
        <f t="shared" si="34"/>
        <v>34.32</v>
      </c>
      <c r="M181" s="50">
        <f t="shared" si="35"/>
        <v>0.19</v>
      </c>
    </row>
    <row r="182">
      <c r="C182" s="7">
        <v>23.0</v>
      </c>
      <c r="D182" s="11">
        <v>42.78</v>
      </c>
      <c r="E182" s="11">
        <v>41.77</v>
      </c>
      <c r="F182" s="7">
        <v>42.66</v>
      </c>
      <c r="G182" s="7">
        <v>41.88</v>
      </c>
      <c r="H182" s="12">
        <f t="shared" si="38"/>
        <v>-0.00009319373416</v>
      </c>
      <c r="I182" s="49">
        <f t="shared" si="36"/>
        <v>42.275</v>
      </c>
      <c r="J182" s="49">
        <f t="shared" si="32"/>
        <v>42.27</v>
      </c>
      <c r="K182" s="2">
        <f t="shared" si="33"/>
        <v>42.78</v>
      </c>
      <c r="L182" s="2">
        <f t="shared" si="34"/>
        <v>42.66</v>
      </c>
      <c r="M182" s="50">
        <f t="shared" si="35"/>
        <v>0.12</v>
      </c>
    </row>
    <row r="183">
      <c r="C183" s="7">
        <v>24.0</v>
      </c>
      <c r="D183" s="11">
        <v>42.68</v>
      </c>
      <c r="E183" s="11">
        <v>41.87</v>
      </c>
      <c r="F183" s="7">
        <v>42.62</v>
      </c>
      <c r="G183" s="7">
        <v>41.92</v>
      </c>
      <c r="H183" s="12">
        <f t="shared" si="38"/>
        <v>-0.0001075208392</v>
      </c>
      <c r="I183" s="49">
        <f t="shared" si="36"/>
        <v>42.275</v>
      </c>
      <c r="J183" s="49">
        <f t="shared" si="32"/>
        <v>42.27</v>
      </c>
      <c r="K183" s="2">
        <f t="shared" si="33"/>
        <v>42.68</v>
      </c>
      <c r="L183" s="2">
        <f t="shared" si="34"/>
        <v>42.62</v>
      </c>
      <c r="M183" s="50">
        <f t="shared" si="35"/>
        <v>0.06</v>
      </c>
    </row>
    <row r="184">
      <c r="C184" s="7">
        <v>25.0</v>
      </c>
      <c r="D184" s="11">
        <v>42.28</v>
      </c>
      <c r="E184" s="11">
        <v>42.28</v>
      </c>
      <c r="F184" s="7">
        <v>36.77</v>
      </c>
      <c r="G184" s="7">
        <v>36.77</v>
      </c>
      <c r="H184" s="12">
        <f t="shared" si="38"/>
        <v>-0.1498504215</v>
      </c>
      <c r="I184" s="49">
        <f t="shared" si="36"/>
        <v>42.28</v>
      </c>
      <c r="J184" s="49">
        <f t="shared" si="32"/>
        <v>36.77</v>
      </c>
      <c r="K184" s="2">
        <f t="shared" si="33"/>
        <v>42.28</v>
      </c>
      <c r="L184" s="2">
        <f t="shared" si="34"/>
        <v>36.77</v>
      </c>
      <c r="M184" s="50">
        <f t="shared" si="35"/>
        <v>5.51</v>
      </c>
    </row>
    <row r="185">
      <c r="C185" s="7">
        <v>26.0</v>
      </c>
      <c r="D185" s="11">
        <v>42.28</v>
      </c>
      <c r="E185" s="11">
        <v>42.28</v>
      </c>
      <c r="F185" s="7">
        <v>36.77</v>
      </c>
      <c r="G185" s="7">
        <v>36.77</v>
      </c>
      <c r="H185" s="12">
        <f t="shared" si="38"/>
        <v>-0.1498504215</v>
      </c>
      <c r="I185" s="49">
        <f t="shared" si="36"/>
        <v>42.28</v>
      </c>
      <c r="J185" s="49">
        <f t="shared" si="32"/>
        <v>36.77</v>
      </c>
      <c r="K185" s="2">
        <f t="shared" si="33"/>
        <v>42.28</v>
      </c>
      <c r="L185" s="2">
        <f t="shared" si="34"/>
        <v>36.77</v>
      </c>
      <c r="M185" s="50">
        <f t="shared" si="35"/>
        <v>5.51</v>
      </c>
    </row>
    <row r="186">
      <c r="C186" s="7">
        <v>27.0</v>
      </c>
      <c r="D186" s="11">
        <v>42.28</v>
      </c>
      <c r="E186" s="11">
        <v>42.28</v>
      </c>
      <c r="F186" s="7">
        <v>36.77</v>
      </c>
      <c r="G186" s="7">
        <v>36.77</v>
      </c>
      <c r="H186" s="12">
        <f t="shared" si="38"/>
        <v>-0.1498504215</v>
      </c>
      <c r="I186" s="49">
        <f t="shared" si="36"/>
        <v>42.28</v>
      </c>
      <c r="J186" s="49">
        <f t="shared" si="32"/>
        <v>36.77</v>
      </c>
      <c r="K186" s="2">
        <f t="shared" si="33"/>
        <v>42.28</v>
      </c>
      <c r="L186" s="2">
        <f t="shared" si="34"/>
        <v>36.77</v>
      </c>
      <c r="M186" s="50">
        <f t="shared" si="35"/>
        <v>5.51</v>
      </c>
    </row>
    <row r="187">
      <c r="C187" s="7">
        <v>28.0</v>
      </c>
      <c r="D187" s="11">
        <v>33.79</v>
      </c>
      <c r="E187" s="11">
        <v>34.51</v>
      </c>
      <c r="F187" s="7">
        <v>33.98</v>
      </c>
      <c r="G187" s="7">
        <v>34.32</v>
      </c>
      <c r="H187" s="12">
        <f>if(1 - (ABS(E187)/ABS(F187)+abs(D187)/abs(G187))*0.5 &lt;&gt; 1, 1 - (ABS(E187)/ABS(F187)+abs(D187)/abs(G187))*0.5,0)</f>
        <v>-0.00007725989921</v>
      </c>
      <c r="I187" s="49">
        <f>abs(AVERAGE(D187))</f>
        <v>33.79</v>
      </c>
      <c r="J187" s="49">
        <f t="shared" si="32"/>
        <v>34.15</v>
      </c>
      <c r="K187" s="2">
        <f>max(abs(E187),abs(D187))</f>
        <v>34.51</v>
      </c>
      <c r="L187" s="2">
        <f t="shared" si="34"/>
        <v>34.32</v>
      </c>
      <c r="M187" s="50">
        <f t="shared" si="35"/>
        <v>0.19</v>
      </c>
    </row>
    <row r="188">
      <c r="C188" s="7">
        <v>29.0</v>
      </c>
      <c r="D188" s="11">
        <v>41.77</v>
      </c>
      <c r="E188" s="11">
        <v>42.78</v>
      </c>
      <c r="F188" s="7">
        <v>41.88</v>
      </c>
      <c r="G188" s="7">
        <v>42.66</v>
      </c>
      <c r="H188" s="12">
        <f t="shared" ref="H188:H192" si="39">if(1 - (ABS(D188)/ABS(F188)+abs(E188)/abs(G188))*0.5 &lt;&gt; 1, 1 - (ABS(D188)/ABS(F188)+abs(E188)/abs(G188))*0.5,0)</f>
        <v>-0.00009319373416</v>
      </c>
      <c r="I188" s="49">
        <f t="shared" ref="I188:I192" si="40">abs(AVERAGE(D188:E188))</f>
        <v>42.275</v>
      </c>
      <c r="J188" s="49">
        <f t="shared" si="32"/>
        <v>42.27</v>
      </c>
      <c r="K188" s="2">
        <f t="shared" ref="K188:K192" si="41">max(abs(D188),abs(E188))</f>
        <v>42.78</v>
      </c>
      <c r="L188" s="2">
        <f t="shared" si="34"/>
        <v>42.66</v>
      </c>
      <c r="M188" s="50">
        <f t="shared" si="35"/>
        <v>0.12</v>
      </c>
    </row>
    <row r="189">
      <c r="C189" s="7">
        <v>30.0</v>
      </c>
      <c r="D189" s="11">
        <v>41.87</v>
      </c>
      <c r="E189" s="11">
        <v>42.68</v>
      </c>
      <c r="F189" s="7">
        <v>41.92</v>
      </c>
      <c r="G189" s="7">
        <v>42.62</v>
      </c>
      <c r="H189" s="12">
        <f t="shared" si="39"/>
        <v>-0.0001075208392</v>
      </c>
      <c r="I189" s="49">
        <f t="shared" si="40"/>
        <v>42.275</v>
      </c>
      <c r="J189" s="49">
        <f t="shared" si="32"/>
        <v>42.27</v>
      </c>
      <c r="K189" s="2">
        <f t="shared" si="41"/>
        <v>42.68</v>
      </c>
      <c r="L189" s="2">
        <f t="shared" si="34"/>
        <v>42.62</v>
      </c>
      <c r="M189" s="50">
        <f t="shared" si="35"/>
        <v>0.06</v>
      </c>
    </row>
    <row r="190">
      <c r="C190" s="7">
        <v>31.0</v>
      </c>
      <c r="D190" s="11">
        <v>35.73</v>
      </c>
      <c r="E190" s="11">
        <v>30.93</v>
      </c>
      <c r="F190" s="7">
        <v>36.29</v>
      </c>
      <c r="G190" s="7">
        <v>32.01</v>
      </c>
      <c r="H190" s="12">
        <f t="shared" si="39"/>
        <v>0.02458535235</v>
      </c>
      <c r="I190" s="49">
        <f t="shared" si="40"/>
        <v>33.33</v>
      </c>
      <c r="J190" s="49">
        <f t="shared" si="32"/>
        <v>34.15</v>
      </c>
      <c r="K190" s="2">
        <f t="shared" si="41"/>
        <v>35.73</v>
      </c>
      <c r="L190" s="2">
        <f t="shared" si="34"/>
        <v>36.29</v>
      </c>
      <c r="M190" s="50">
        <f t="shared" si="35"/>
        <v>-0.56</v>
      </c>
    </row>
    <row r="191">
      <c r="C191" s="7">
        <v>32.0</v>
      </c>
      <c r="D191" s="11">
        <v>43.85</v>
      </c>
      <c r="E191" s="11">
        <v>40.7</v>
      </c>
      <c r="F191" s="7">
        <v>43.41</v>
      </c>
      <c r="G191" s="7">
        <v>41.13</v>
      </c>
      <c r="H191" s="12">
        <f t="shared" si="39"/>
        <v>0.0001593712924</v>
      </c>
      <c r="I191" s="49">
        <f t="shared" si="40"/>
        <v>42.275</v>
      </c>
      <c r="J191" s="49">
        <f t="shared" si="32"/>
        <v>42.27</v>
      </c>
      <c r="K191" s="2">
        <f t="shared" si="41"/>
        <v>43.85</v>
      </c>
      <c r="L191" s="2">
        <f t="shared" si="34"/>
        <v>43.41</v>
      </c>
      <c r="M191" s="50">
        <f t="shared" si="35"/>
        <v>0.44</v>
      </c>
    </row>
    <row r="192">
      <c r="C192" s="7">
        <v>33.0</v>
      </c>
      <c r="D192" s="11">
        <v>43.74</v>
      </c>
      <c r="E192" s="11">
        <v>40.81</v>
      </c>
      <c r="F192" s="7">
        <v>43.6</v>
      </c>
      <c r="G192" s="7">
        <v>40.94</v>
      </c>
      <c r="H192" s="12">
        <f t="shared" si="39"/>
        <v>-0.00001781528574</v>
      </c>
      <c r="I192" s="49">
        <f t="shared" si="40"/>
        <v>42.275</v>
      </c>
      <c r="J192" s="49">
        <f t="shared" si="32"/>
        <v>42.27</v>
      </c>
      <c r="K192" s="2">
        <f t="shared" si="41"/>
        <v>43.74</v>
      </c>
      <c r="L192" s="2">
        <f t="shared" si="34"/>
        <v>43.6</v>
      </c>
      <c r="M192" s="50">
        <f t="shared" si="35"/>
        <v>0.14</v>
      </c>
    </row>
    <row r="193">
      <c r="G193" s="11" t="s">
        <v>7</v>
      </c>
      <c r="H193" s="12">
        <f>AVERAGE(H160:H192)</f>
        <v>-0.06035306346</v>
      </c>
      <c r="K193" s="50">
        <f t="shared" ref="K193:L193" si="42">AVERAGE(K160:K192)</f>
        <v>21.41636364</v>
      </c>
      <c r="L193" s="50">
        <f t="shared" si="42"/>
        <v>20.96272727</v>
      </c>
      <c r="M193" s="50">
        <f t="shared" si="35"/>
        <v>0.4536363636</v>
      </c>
    </row>
    <row r="194">
      <c r="M194" s="50">
        <f>STDEV(M160:M192)</f>
        <v>1.653403343</v>
      </c>
    </row>
    <row r="195">
      <c r="M195" s="51">
        <f>M193/(M194/SQRT(COUNT(M160:M192)))</f>
        <v>1.576108166</v>
      </c>
    </row>
    <row r="197">
      <c r="F197" s="53" t="s">
        <v>64</v>
      </c>
    </row>
    <row r="200">
      <c r="C200" s="2"/>
      <c r="D200" s="3" t="s">
        <v>65</v>
      </c>
      <c r="E200" s="4"/>
      <c r="F200" s="5" t="s">
        <v>2</v>
      </c>
      <c r="G200" s="4"/>
      <c r="H200" s="2"/>
    </row>
    <row r="201">
      <c r="C201" s="7" t="s">
        <v>3</v>
      </c>
      <c r="D201" s="8" t="s">
        <v>4</v>
      </c>
      <c r="E201" s="8" t="s">
        <v>5</v>
      </c>
      <c r="F201" s="8" t="s">
        <v>4</v>
      </c>
      <c r="G201" s="10" t="s">
        <v>5</v>
      </c>
      <c r="H201" s="11" t="s">
        <v>6</v>
      </c>
    </row>
    <row r="202">
      <c r="C202" s="11" t="s">
        <v>66</v>
      </c>
      <c r="D202" s="7">
        <v>-4.0</v>
      </c>
      <c r="E202" s="7">
        <v>-4.0</v>
      </c>
      <c r="F202" s="7">
        <v>-4.0</v>
      </c>
      <c r="G202" s="7">
        <v>-4.0</v>
      </c>
      <c r="H202" s="12">
        <f t="shared" ref="H202:H204" si="43">if(1 - (ABS(D202)/ABS(F202)+abs(E202)/abs(G202))*0.5 &lt;&gt; 1, 1 - (ABS(D202)/ABS(F202)+abs(E202)/abs(G202))*0.5,0)</f>
        <v>0</v>
      </c>
    </row>
    <row r="203">
      <c r="C203" s="11" t="s">
        <v>67</v>
      </c>
      <c r="D203" s="7">
        <v>24.0</v>
      </c>
      <c r="E203" s="7">
        <v>-24.0</v>
      </c>
      <c r="F203" s="7">
        <v>24.0</v>
      </c>
      <c r="G203" s="7">
        <v>-24.0</v>
      </c>
      <c r="H203" s="12">
        <f t="shared" si="43"/>
        <v>0</v>
      </c>
    </row>
    <row r="204">
      <c r="C204" s="11" t="s">
        <v>68</v>
      </c>
      <c r="D204" s="7">
        <v>4.0</v>
      </c>
      <c r="E204" s="7">
        <v>4.0</v>
      </c>
      <c r="F204" s="7">
        <v>4.0</v>
      </c>
      <c r="G204" s="7">
        <v>4.0</v>
      </c>
      <c r="H204" s="12">
        <f t="shared" si="43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0.63"/>
    <col customWidth="1" min="4" max="4" width="24.5"/>
    <col customWidth="1" min="5" max="5" width="21.13"/>
    <col customWidth="1" min="6" max="6" width="24.0"/>
    <col customWidth="1" min="7" max="7" width="23.38"/>
    <col customWidth="1" min="8" max="8" width="21.88"/>
    <col customWidth="1" min="9" max="9" width="24.0"/>
    <col customWidth="1" min="11" max="12" width="15.25"/>
    <col customWidth="1" min="13" max="13" width="15.63"/>
  </cols>
  <sheetData>
    <row r="1">
      <c r="J1" s="14"/>
    </row>
    <row r="2">
      <c r="F2" s="1" t="s">
        <v>0</v>
      </c>
      <c r="J2" s="14"/>
      <c r="P2" s="2"/>
    </row>
    <row r="3">
      <c r="J3" s="14"/>
      <c r="P3" s="2"/>
    </row>
    <row r="4">
      <c r="C4" s="32"/>
      <c r="D4" s="3"/>
      <c r="E4" s="33" t="s">
        <v>69</v>
      </c>
      <c r="F4" s="4"/>
      <c r="G4" s="5"/>
      <c r="H4" s="5" t="s">
        <v>41</v>
      </c>
      <c r="I4" s="4"/>
      <c r="J4" s="12"/>
      <c r="K4" s="2"/>
    </row>
    <row r="5">
      <c r="C5" s="7" t="s">
        <v>3</v>
      </c>
      <c r="D5" s="10" t="s">
        <v>42</v>
      </c>
      <c r="E5" s="7" t="s">
        <v>43</v>
      </c>
      <c r="F5" s="7" t="s">
        <v>44</v>
      </c>
      <c r="G5" s="7" t="s">
        <v>42</v>
      </c>
      <c r="H5" s="7" t="s">
        <v>43</v>
      </c>
      <c r="I5" s="7" t="s">
        <v>44</v>
      </c>
      <c r="J5" s="35" t="s">
        <v>45</v>
      </c>
      <c r="K5" s="46"/>
      <c r="L5" s="46" t="s">
        <v>52</v>
      </c>
      <c r="M5" s="46" t="s">
        <v>53</v>
      </c>
      <c r="N5" s="11" t="s">
        <v>54</v>
      </c>
      <c r="O5" s="11" t="s">
        <v>55</v>
      </c>
    </row>
    <row r="6">
      <c r="C6" s="7">
        <v>1.0</v>
      </c>
      <c r="D6" s="47">
        <v>-14.58</v>
      </c>
      <c r="E6" s="54">
        <f t="shared" ref="E6:E8" si="1">D6+(F6-D6)*0.5</f>
        <v>-21.87</v>
      </c>
      <c r="F6" s="47">
        <v>-29.16</v>
      </c>
      <c r="G6" s="7">
        <v>-9.88</v>
      </c>
      <c r="H6" s="7">
        <v>-15.59</v>
      </c>
      <c r="I6" s="7">
        <v>-21.3</v>
      </c>
      <c r="J6" s="35">
        <f t="shared" ref="J6:J9" si="2">IF(1-(abs(F6)/abs(I6)+abs(E6)/abs(H6)+abs(D6)/abs(G6))*0.333 &lt;&gt; 1,1-(abs(F6)/abs(I6)+abs(E6)/abs(H6)+abs(D6)/abs(G6))*0.333, 0)</f>
        <v>-0.4144324545</v>
      </c>
      <c r="K6" s="49"/>
      <c r="L6" s="49">
        <f t="shared" ref="L6:L20" si="3">AVERAGE(ABS(D6),ABS(E6),ABS(F6))</f>
        <v>21.87</v>
      </c>
      <c r="M6" s="49">
        <f t="shared" ref="M6:M20" si="4">AVERAGE(ABS(G6),ABS(H6),ABS(I6))</f>
        <v>15.59</v>
      </c>
      <c r="N6" s="2">
        <f t="shared" ref="N6:N20" si="5">max(abs(D6),abs(E6),abs(F6))</f>
        <v>29.16</v>
      </c>
      <c r="O6" s="2">
        <f t="shared" ref="O6:O20" si="6">max(abs(G6),abs(H6),abs(I6))</f>
        <v>21.3</v>
      </c>
      <c r="Q6" s="50">
        <f t="shared" ref="Q6:Q21" si="7">N6-O6</f>
        <v>7.86</v>
      </c>
    </row>
    <row r="7">
      <c r="C7" s="7">
        <v>2.0</v>
      </c>
      <c r="D7" s="47">
        <v>-24.65</v>
      </c>
      <c r="E7" s="54">
        <f t="shared" si="1"/>
        <v>-26.035</v>
      </c>
      <c r="F7" s="47">
        <v>-27.42</v>
      </c>
      <c r="G7" s="7">
        <v>-19.23</v>
      </c>
      <c r="H7" s="7">
        <v>-20.16</v>
      </c>
      <c r="I7" s="7">
        <v>-21.08</v>
      </c>
      <c r="J7" s="35">
        <f t="shared" si="2"/>
        <v>-0.2900516364</v>
      </c>
      <c r="K7" s="49"/>
      <c r="L7" s="49">
        <f t="shared" si="3"/>
        <v>26.035</v>
      </c>
      <c r="M7" s="49">
        <f t="shared" si="4"/>
        <v>20.15666667</v>
      </c>
      <c r="N7" s="2">
        <f t="shared" si="5"/>
        <v>27.42</v>
      </c>
      <c r="O7" s="2">
        <f t="shared" si="6"/>
        <v>21.08</v>
      </c>
      <c r="Q7" s="50">
        <f t="shared" si="7"/>
        <v>6.34</v>
      </c>
    </row>
    <row r="8">
      <c r="C8" s="7">
        <v>3.0</v>
      </c>
      <c r="D8" s="47">
        <v>-17.48</v>
      </c>
      <c r="E8" s="54">
        <f t="shared" si="1"/>
        <v>-20.335</v>
      </c>
      <c r="F8" s="47">
        <v>-23.19</v>
      </c>
      <c r="G8" s="7">
        <v>-18.36</v>
      </c>
      <c r="H8" s="7">
        <v>-16.42</v>
      </c>
      <c r="I8" s="7">
        <v>-14.48</v>
      </c>
      <c r="J8" s="35">
        <f t="shared" si="2"/>
        <v>-0.2627419271</v>
      </c>
      <c r="K8" s="49"/>
      <c r="L8" s="49">
        <f t="shared" si="3"/>
        <v>20.335</v>
      </c>
      <c r="M8" s="49">
        <f t="shared" si="4"/>
        <v>16.42</v>
      </c>
      <c r="N8" s="2">
        <f t="shared" si="5"/>
        <v>23.19</v>
      </c>
      <c r="O8" s="2">
        <f t="shared" si="6"/>
        <v>18.36</v>
      </c>
      <c r="Q8" s="50">
        <f t="shared" si="7"/>
        <v>4.83</v>
      </c>
    </row>
    <row r="9">
      <c r="C9" s="7">
        <v>4.0</v>
      </c>
      <c r="D9" s="11">
        <v>-18.32</v>
      </c>
      <c r="E9" s="11">
        <v>11.77</v>
      </c>
      <c r="F9" s="11">
        <v>-23.06</v>
      </c>
      <c r="G9" s="7">
        <v>-18.84</v>
      </c>
      <c r="H9" s="7">
        <v>11.97</v>
      </c>
      <c r="I9" s="7">
        <v>-21.67</v>
      </c>
      <c r="J9" s="35">
        <f t="shared" si="2"/>
        <v>-0.005604952047</v>
      </c>
      <c r="K9" s="49"/>
      <c r="L9" s="49">
        <f t="shared" si="3"/>
        <v>17.71666667</v>
      </c>
      <c r="M9" s="49">
        <f t="shared" si="4"/>
        <v>17.49333333</v>
      </c>
      <c r="N9" s="2">
        <f t="shared" si="5"/>
        <v>23.06</v>
      </c>
      <c r="O9" s="2">
        <f t="shared" si="6"/>
        <v>21.67</v>
      </c>
      <c r="Q9" s="50">
        <f t="shared" si="7"/>
        <v>1.39</v>
      </c>
    </row>
    <row r="10">
      <c r="C10" s="7">
        <v>5.0</v>
      </c>
      <c r="D10" s="11">
        <v>0.0</v>
      </c>
      <c r="E10" s="2">
        <f t="shared" ref="E10:E12" si="8">D10+(F10-D10)*0.5</f>
        <v>0</v>
      </c>
      <c r="F10" s="11">
        <v>0.0</v>
      </c>
      <c r="G10" s="7">
        <v>0.0</v>
      </c>
      <c r="H10" s="7">
        <v>0.0</v>
      </c>
      <c r="I10" s="7">
        <v>0.0</v>
      </c>
      <c r="J10" s="35">
        <v>0.0</v>
      </c>
      <c r="K10" s="49"/>
      <c r="L10" s="49">
        <f t="shared" si="3"/>
        <v>0</v>
      </c>
      <c r="M10" s="49">
        <f t="shared" si="4"/>
        <v>0</v>
      </c>
      <c r="N10" s="2">
        <f t="shared" si="5"/>
        <v>0</v>
      </c>
      <c r="O10" s="2">
        <f t="shared" si="6"/>
        <v>0</v>
      </c>
      <c r="Q10" s="50">
        <f t="shared" si="7"/>
        <v>0</v>
      </c>
    </row>
    <row r="11">
      <c r="C11" s="7">
        <v>6.0</v>
      </c>
      <c r="D11" s="11">
        <v>0.0</v>
      </c>
      <c r="E11" s="2">
        <f t="shared" si="8"/>
        <v>0</v>
      </c>
      <c r="F11" s="11">
        <v>0.0</v>
      </c>
      <c r="G11" s="7">
        <v>0.0</v>
      </c>
      <c r="H11" s="7">
        <v>0.0</v>
      </c>
      <c r="I11" s="7">
        <v>0.0</v>
      </c>
      <c r="J11" s="35">
        <v>0.0</v>
      </c>
      <c r="K11" s="49"/>
      <c r="L11" s="49">
        <f t="shared" si="3"/>
        <v>0</v>
      </c>
      <c r="M11" s="49">
        <f t="shared" si="4"/>
        <v>0</v>
      </c>
      <c r="N11" s="2">
        <f t="shared" si="5"/>
        <v>0</v>
      </c>
      <c r="O11" s="2">
        <f t="shared" si="6"/>
        <v>0</v>
      </c>
      <c r="Q11" s="50">
        <f t="shared" si="7"/>
        <v>0</v>
      </c>
    </row>
    <row r="12">
      <c r="C12" s="7">
        <v>7.0</v>
      </c>
      <c r="D12" s="11">
        <v>0.0</v>
      </c>
      <c r="E12" s="2">
        <f t="shared" si="8"/>
        <v>0</v>
      </c>
      <c r="F12" s="11">
        <v>0.0</v>
      </c>
      <c r="G12" s="7">
        <v>0.0</v>
      </c>
      <c r="H12" s="7">
        <v>0.0</v>
      </c>
      <c r="I12" s="7">
        <v>0.0</v>
      </c>
      <c r="J12" s="35">
        <v>0.0</v>
      </c>
      <c r="K12" s="49"/>
      <c r="L12" s="49">
        <f t="shared" si="3"/>
        <v>0</v>
      </c>
      <c r="M12" s="49">
        <f t="shared" si="4"/>
        <v>0</v>
      </c>
      <c r="N12" s="2">
        <f t="shared" si="5"/>
        <v>0</v>
      </c>
      <c r="O12" s="2">
        <f t="shared" si="6"/>
        <v>0</v>
      </c>
      <c r="Q12" s="50">
        <f t="shared" si="7"/>
        <v>0</v>
      </c>
    </row>
    <row r="13">
      <c r="C13" s="7">
        <v>8.0</v>
      </c>
      <c r="D13" s="47">
        <v>-18.32</v>
      </c>
      <c r="E13" s="54">
        <f>(D13+(F13-D13)*0.5)</f>
        <v>-21.29</v>
      </c>
      <c r="F13" s="47">
        <v>-24.26</v>
      </c>
      <c r="G13" s="7">
        <v>-14.48</v>
      </c>
      <c r="H13" s="7">
        <v>-16.42</v>
      </c>
      <c r="I13" s="7">
        <v>-18.36</v>
      </c>
      <c r="J13" s="35">
        <f t="shared" ref="J13:J20" si="9">IF(1-(abs(F13)/abs(I13)+abs(E13)/abs(H13)+abs(D13)/abs(G13))*0.333 &lt;&gt; 1,1-(abs(F13)/abs(I13)+abs(E13)/abs(H13)+abs(D13)/abs(G13))*0.333, 0)</f>
        <v>-0.293083508</v>
      </c>
      <c r="K13" s="49"/>
      <c r="L13" s="49">
        <f t="shared" si="3"/>
        <v>21.29</v>
      </c>
      <c r="M13" s="49">
        <f t="shared" si="4"/>
        <v>16.42</v>
      </c>
      <c r="N13" s="2">
        <f t="shared" si="5"/>
        <v>24.26</v>
      </c>
      <c r="O13" s="2">
        <f t="shared" si="6"/>
        <v>18.36</v>
      </c>
      <c r="Q13" s="50">
        <f t="shared" si="7"/>
        <v>5.9</v>
      </c>
    </row>
    <row r="14">
      <c r="C14" s="7">
        <v>9.0</v>
      </c>
      <c r="D14" s="47">
        <v>-27.42</v>
      </c>
      <c r="E14" s="54">
        <f>D14+(F14-D14)*0.5</f>
        <v>-26.035</v>
      </c>
      <c r="F14" s="47">
        <v>-24.65</v>
      </c>
      <c r="G14" s="7">
        <v>-21.08</v>
      </c>
      <c r="H14" s="7">
        <v>-20.16</v>
      </c>
      <c r="I14" s="7">
        <v>-19.23</v>
      </c>
      <c r="J14" s="35">
        <f t="shared" si="9"/>
        <v>-0.2900516364</v>
      </c>
      <c r="K14" s="49"/>
      <c r="L14" s="49">
        <f t="shared" si="3"/>
        <v>26.035</v>
      </c>
      <c r="M14" s="49">
        <f t="shared" si="4"/>
        <v>20.15666667</v>
      </c>
      <c r="N14" s="2">
        <f t="shared" si="5"/>
        <v>27.42</v>
      </c>
      <c r="O14" s="2">
        <f t="shared" si="6"/>
        <v>21.08</v>
      </c>
      <c r="Q14" s="50">
        <f t="shared" si="7"/>
        <v>6.34</v>
      </c>
    </row>
    <row r="15">
      <c r="C15" s="7">
        <v>10.0</v>
      </c>
      <c r="D15" s="47">
        <v>29.16</v>
      </c>
      <c r="E15" s="47">
        <v>-22.08</v>
      </c>
      <c r="F15" s="47">
        <v>-14.58</v>
      </c>
      <c r="G15" s="7">
        <v>-21.3</v>
      </c>
      <c r="H15" s="7">
        <v>-15.59</v>
      </c>
      <c r="I15" s="7">
        <v>-9.88</v>
      </c>
      <c r="J15" s="35">
        <f t="shared" si="9"/>
        <v>-0.4189180222</v>
      </c>
      <c r="K15" s="49"/>
      <c r="L15" s="49">
        <f t="shared" si="3"/>
        <v>21.94</v>
      </c>
      <c r="M15" s="49">
        <f t="shared" si="4"/>
        <v>15.59</v>
      </c>
      <c r="N15" s="2">
        <f t="shared" si="5"/>
        <v>29.16</v>
      </c>
      <c r="O15" s="2">
        <f t="shared" si="6"/>
        <v>21.3</v>
      </c>
      <c r="Q15" s="50">
        <f t="shared" si="7"/>
        <v>7.86</v>
      </c>
    </row>
    <row r="16">
      <c r="C16" s="7">
        <v>11.0</v>
      </c>
      <c r="D16" s="11">
        <v>-53.81</v>
      </c>
      <c r="E16" s="11">
        <v>31.52</v>
      </c>
      <c r="F16" s="11">
        <v>-62.19</v>
      </c>
      <c r="G16" s="7">
        <v>-52.71</v>
      </c>
      <c r="H16" s="7">
        <v>31.6</v>
      </c>
      <c r="I16" s="7">
        <v>-62.28</v>
      </c>
      <c r="J16" s="35">
        <f t="shared" si="9"/>
        <v>-0.004625093628</v>
      </c>
      <c r="K16" s="49"/>
      <c r="L16" s="49">
        <f t="shared" si="3"/>
        <v>49.17333333</v>
      </c>
      <c r="M16" s="49">
        <f t="shared" si="4"/>
        <v>48.86333333</v>
      </c>
      <c r="N16" s="2">
        <f t="shared" si="5"/>
        <v>62.19</v>
      </c>
      <c r="O16" s="2">
        <f t="shared" si="6"/>
        <v>62.28</v>
      </c>
      <c r="Q16" s="50">
        <f t="shared" si="7"/>
        <v>-0.09</v>
      </c>
    </row>
    <row r="17">
      <c r="C17" s="7">
        <v>12.0</v>
      </c>
      <c r="D17" s="11">
        <v>-51.68</v>
      </c>
      <c r="E17" s="11">
        <v>32.21</v>
      </c>
      <c r="F17" s="11">
        <v>-63.26</v>
      </c>
      <c r="G17" s="7">
        <v>-51.31</v>
      </c>
      <c r="H17" s="7">
        <v>32.22</v>
      </c>
      <c r="I17" s="7">
        <v>-62.45</v>
      </c>
      <c r="J17" s="35">
        <f t="shared" si="9"/>
        <v>-0.005617069652</v>
      </c>
      <c r="K17" s="49"/>
      <c r="L17" s="49">
        <f t="shared" si="3"/>
        <v>49.05</v>
      </c>
      <c r="M17" s="49">
        <f t="shared" si="4"/>
        <v>48.66</v>
      </c>
      <c r="N17" s="2">
        <f t="shared" si="5"/>
        <v>63.26</v>
      </c>
      <c r="O17" s="2">
        <f t="shared" si="6"/>
        <v>62.45</v>
      </c>
      <c r="Q17" s="50">
        <f t="shared" si="7"/>
        <v>0.81</v>
      </c>
    </row>
    <row r="18">
      <c r="C18" s="7">
        <v>13.0</v>
      </c>
      <c r="D18" s="11">
        <v>-23.06</v>
      </c>
      <c r="E18" s="11">
        <v>11.29</v>
      </c>
      <c r="F18" s="11">
        <v>-18.32</v>
      </c>
      <c r="G18" s="7">
        <v>-21.67</v>
      </c>
      <c r="H18" s="7">
        <v>11.97</v>
      </c>
      <c r="I18" s="7">
        <v>-18.84</v>
      </c>
      <c r="J18" s="35">
        <f t="shared" si="9"/>
        <v>0.007748431412</v>
      </c>
      <c r="K18" s="49"/>
      <c r="L18" s="49">
        <f t="shared" si="3"/>
        <v>17.55666667</v>
      </c>
      <c r="M18" s="49">
        <f t="shared" si="4"/>
        <v>17.49333333</v>
      </c>
      <c r="N18" s="2">
        <f t="shared" si="5"/>
        <v>23.06</v>
      </c>
      <c r="O18" s="2">
        <f t="shared" si="6"/>
        <v>21.67</v>
      </c>
      <c r="Q18" s="50">
        <f t="shared" si="7"/>
        <v>1.39</v>
      </c>
    </row>
    <row r="19">
      <c r="C19" s="7">
        <v>14.0</v>
      </c>
      <c r="D19" s="11">
        <v>-63.26</v>
      </c>
      <c r="E19" s="11">
        <v>31.05</v>
      </c>
      <c r="F19" s="11">
        <v>-51.68</v>
      </c>
      <c r="G19" s="7">
        <v>-62.45</v>
      </c>
      <c r="H19" s="7">
        <v>32.22</v>
      </c>
      <c r="I19" s="7">
        <v>-51.31</v>
      </c>
      <c r="J19" s="35">
        <f t="shared" si="9"/>
        <v>0.006371757164</v>
      </c>
      <c r="K19" s="49"/>
      <c r="L19" s="49">
        <f t="shared" si="3"/>
        <v>48.66333333</v>
      </c>
      <c r="M19" s="49">
        <f t="shared" si="4"/>
        <v>48.66</v>
      </c>
      <c r="N19" s="2">
        <f t="shared" si="5"/>
        <v>63.26</v>
      </c>
      <c r="O19" s="2">
        <f t="shared" si="6"/>
        <v>62.45</v>
      </c>
      <c r="Q19" s="50">
        <f t="shared" si="7"/>
        <v>0.81</v>
      </c>
    </row>
    <row r="20">
      <c r="C20" s="7">
        <v>15.0</v>
      </c>
      <c r="D20" s="11">
        <v>-62.19</v>
      </c>
      <c r="E20" s="11">
        <v>30.68</v>
      </c>
      <c r="F20" s="11">
        <v>-53.81</v>
      </c>
      <c r="G20" s="7">
        <v>-62.28</v>
      </c>
      <c r="H20" s="7">
        <v>31.6</v>
      </c>
      <c r="I20" s="7">
        <v>-52.71</v>
      </c>
      <c r="J20" s="35">
        <f t="shared" si="9"/>
        <v>0.004226805106</v>
      </c>
      <c r="K20" s="49"/>
      <c r="L20" s="49">
        <f t="shared" si="3"/>
        <v>48.89333333</v>
      </c>
      <c r="M20" s="49">
        <f t="shared" si="4"/>
        <v>48.86333333</v>
      </c>
      <c r="N20" s="2">
        <f t="shared" si="5"/>
        <v>62.19</v>
      </c>
      <c r="O20" s="2">
        <f t="shared" si="6"/>
        <v>62.28</v>
      </c>
      <c r="Q20" s="50">
        <f t="shared" si="7"/>
        <v>-0.09</v>
      </c>
    </row>
    <row r="21">
      <c r="I21" s="11" t="s">
        <v>70</v>
      </c>
      <c r="J21" s="12">
        <f>AVERAGE(J6:J20)</f>
        <v>-0.1311186204</v>
      </c>
      <c r="K21" s="6" t="s">
        <v>71</v>
      </c>
      <c r="L21" s="55">
        <f t="shared" ref="L21:O21" si="10">AVERAGE(L5:L20)</f>
        <v>24.57055556</v>
      </c>
      <c r="M21" s="55">
        <f t="shared" si="10"/>
        <v>22.29111111</v>
      </c>
      <c r="N21" s="55">
        <f t="shared" si="10"/>
        <v>30.50866667</v>
      </c>
      <c r="O21" s="55">
        <f t="shared" si="10"/>
        <v>27.61866667</v>
      </c>
      <c r="P21" s="6" t="s">
        <v>72</v>
      </c>
      <c r="Q21" s="55">
        <f t="shared" si="7"/>
        <v>2.89</v>
      </c>
    </row>
    <row r="22">
      <c r="J22" s="14"/>
      <c r="K22" s="6" t="s">
        <v>73</v>
      </c>
      <c r="L22" s="55">
        <f t="shared" ref="L22:O22" si="11">STDEV(L6:L20)</f>
        <v>17.58877556</v>
      </c>
      <c r="M22" s="55">
        <f t="shared" si="11"/>
        <v>17.94312884</v>
      </c>
      <c r="N22" s="55">
        <f t="shared" si="11"/>
        <v>22.63268997</v>
      </c>
      <c r="O22" s="55">
        <f t="shared" si="11"/>
        <v>23.18437031</v>
      </c>
      <c r="P22" s="56" t="s">
        <v>73</v>
      </c>
      <c r="Q22" s="55">
        <f>STDEV(Q6:Q20)</f>
        <v>3.184789744</v>
      </c>
    </row>
    <row r="23">
      <c r="F23" s="1" t="s">
        <v>8</v>
      </c>
      <c r="J23" s="14"/>
      <c r="K23" s="6" t="s">
        <v>74</v>
      </c>
      <c r="L23" s="55">
        <f t="shared" ref="L23:O23" si="12">MIN(L6:L20)</f>
        <v>0</v>
      </c>
      <c r="M23" s="55">
        <f t="shared" si="12"/>
        <v>0</v>
      </c>
      <c r="N23" s="50">
        <f t="shared" si="12"/>
        <v>0</v>
      </c>
      <c r="O23" s="50">
        <f t="shared" si="12"/>
        <v>0</v>
      </c>
      <c r="P23" s="6" t="s">
        <v>75</v>
      </c>
      <c r="Q23" s="51">
        <f>Q21/(Q22/SQRT(COUNT(Q6:Q20)))</f>
        <v>3.514493191</v>
      </c>
    </row>
    <row r="24">
      <c r="J24" s="14"/>
      <c r="K24" s="6" t="s">
        <v>76</v>
      </c>
      <c r="L24" s="57">
        <f t="shared" ref="L24:O24" si="13">MAX(L6:L20)</f>
        <v>49.17333333</v>
      </c>
      <c r="M24" s="57">
        <f t="shared" si="13"/>
        <v>48.86333333</v>
      </c>
      <c r="N24" s="58">
        <f t="shared" si="13"/>
        <v>63.26</v>
      </c>
      <c r="O24" s="58">
        <f t="shared" si="13"/>
        <v>62.45</v>
      </c>
    </row>
    <row r="25">
      <c r="J25" s="14"/>
    </row>
    <row r="26">
      <c r="D26" s="6"/>
      <c r="E26" s="6"/>
      <c r="G26" s="59"/>
      <c r="H26" s="59"/>
      <c r="J26" s="14"/>
    </row>
    <row r="27">
      <c r="C27" s="32"/>
      <c r="D27" s="3"/>
      <c r="E27" s="33" t="s">
        <v>77</v>
      </c>
      <c r="F27" s="4"/>
      <c r="G27" s="5"/>
      <c r="H27" s="5" t="s">
        <v>41</v>
      </c>
      <c r="I27" s="4"/>
      <c r="J27" s="12"/>
    </row>
    <row r="28">
      <c r="C28" s="7" t="s">
        <v>3</v>
      </c>
      <c r="D28" s="10" t="s">
        <v>42</v>
      </c>
      <c r="E28" s="7" t="s">
        <v>43</v>
      </c>
      <c r="F28" s="7" t="s">
        <v>44</v>
      </c>
      <c r="G28" s="7" t="s">
        <v>42</v>
      </c>
      <c r="H28" s="7" t="s">
        <v>43</v>
      </c>
      <c r="I28" s="7" t="s">
        <v>44</v>
      </c>
      <c r="J28" s="35" t="s">
        <v>45</v>
      </c>
      <c r="K28" s="46"/>
      <c r="L28" s="46" t="s">
        <v>52</v>
      </c>
      <c r="M28" s="46" t="s">
        <v>53</v>
      </c>
      <c r="N28" s="11" t="s">
        <v>54</v>
      </c>
      <c r="O28" s="11" t="s">
        <v>55</v>
      </c>
    </row>
    <row r="29">
      <c r="C29" s="7">
        <v>1.0</v>
      </c>
      <c r="D29" s="11">
        <v>-8.57</v>
      </c>
      <c r="E29" s="2">
        <f t="shared" ref="E29:E52" si="14">D29+(F29-D29)*0.5</f>
        <v>-12.855</v>
      </c>
      <c r="F29" s="11">
        <v>-17.14</v>
      </c>
      <c r="G29" s="7">
        <v>-7.92</v>
      </c>
      <c r="H29" s="7">
        <v>-12.3</v>
      </c>
      <c r="I29" s="7">
        <v>-16.68</v>
      </c>
      <c r="J29" s="35">
        <f t="shared" ref="J29:J70" si="15">IF(1-(abs(F29)/abs(I29)+abs(E29)/abs(H29)+abs(D29)/abs(G29))*0.333 &lt;&gt; 1,1-(abs(F29)/abs(I29)+abs(E29)/abs(H29)+abs(D29)/abs(G29))*0.333, 0)</f>
        <v>-0.05053860845</v>
      </c>
      <c r="K29" s="49"/>
      <c r="L29" s="49">
        <f t="shared" ref="L29:L70" si="16">AVERAGE(ABS(D29),ABS(E29),ABS(F29))</f>
        <v>12.855</v>
      </c>
      <c r="M29" s="49">
        <f t="shared" ref="M29:M70" si="17">AVERAGE(ABS(G29),ABS(H29),ABS(I29))</f>
        <v>12.3</v>
      </c>
      <c r="N29" s="2">
        <f t="shared" ref="N29:N70" si="18">max(abs(D29),abs(E29),abs(F29))</f>
        <v>17.14</v>
      </c>
      <c r="O29" s="2">
        <f t="shared" ref="O29:O70" si="19">max(abs(G29),abs(H29),abs(I29))</f>
        <v>16.68</v>
      </c>
    </row>
    <row r="30">
      <c r="C30" s="7">
        <v>2.0</v>
      </c>
      <c r="D30" s="11">
        <v>-13.03</v>
      </c>
      <c r="E30" s="2">
        <f t="shared" si="14"/>
        <v>-13.12</v>
      </c>
      <c r="F30" s="11">
        <v>-13.21</v>
      </c>
      <c r="G30" s="7">
        <v>-14.0</v>
      </c>
      <c r="H30" s="7">
        <v>-14.2</v>
      </c>
      <c r="I30" s="7">
        <v>-14.4</v>
      </c>
      <c r="J30" s="35">
        <f t="shared" si="15"/>
        <v>0.07691765342</v>
      </c>
      <c r="K30" s="49"/>
      <c r="L30" s="49">
        <f t="shared" si="16"/>
        <v>13.12</v>
      </c>
      <c r="M30" s="49">
        <f t="shared" si="17"/>
        <v>14.2</v>
      </c>
      <c r="N30" s="2">
        <f t="shared" si="18"/>
        <v>13.21</v>
      </c>
      <c r="O30" s="2">
        <f t="shared" si="19"/>
        <v>14.4</v>
      </c>
    </row>
    <row r="31">
      <c r="C31" s="7">
        <v>3.0</v>
      </c>
      <c r="D31" s="11">
        <v>-16.55</v>
      </c>
      <c r="E31" s="2">
        <f t="shared" si="14"/>
        <v>-18.13</v>
      </c>
      <c r="F31" s="11">
        <v>-19.71</v>
      </c>
      <c r="G31" s="7">
        <v>-16.26</v>
      </c>
      <c r="H31" s="7">
        <v>-18.1</v>
      </c>
      <c r="I31" s="7">
        <v>-19.94</v>
      </c>
      <c r="J31" s="35">
        <f t="shared" si="15"/>
        <v>-0.001650025024</v>
      </c>
      <c r="K31" s="49"/>
      <c r="L31" s="49">
        <f t="shared" si="16"/>
        <v>18.13</v>
      </c>
      <c r="M31" s="49">
        <f t="shared" si="17"/>
        <v>18.1</v>
      </c>
      <c r="N31" s="2">
        <f t="shared" si="18"/>
        <v>19.71</v>
      </c>
      <c r="O31" s="2">
        <f t="shared" si="19"/>
        <v>19.94</v>
      </c>
    </row>
    <row r="32">
      <c r="C32" s="7">
        <v>4.0</v>
      </c>
      <c r="D32" s="11">
        <v>-1.04</v>
      </c>
      <c r="E32" s="2">
        <f t="shared" si="14"/>
        <v>-0.655</v>
      </c>
      <c r="F32" s="11">
        <v>-0.27</v>
      </c>
      <c r="G32" s="7">
        <v>-0.27</v>
      </c>
      <c r="H32" s="7">
        <v>-0.33</v>
      </c>
      <c r="I32" s="7">
        <v>-0.39</v>
      </c>
      <c r="J32" s="35">
        <f t="shared" si="15"/>
        <v>-1.174159674</v>
      </c>
      <c r="K32" s="49"/>
      <c r="L32" s="49">
        <f t="shared" si="16"/>
        <v>0.655</v>
      </c>
      <c r="M32" s="49">
        <f t="shared" si="17"/>
        <v>0.33</v>
      </c>
      <c r="N32" s="2">
        <f t="shared" si="18"/>
        <v>1.04</v>
      </c>
      <c r="O32" s="2">
        <f t="shared" si="19"/>
        <v>0.39</v>
      </c>
    </row>
    <row r="33">
      <c r="C33" s="7">
        <v>5.0</v>
      </c>
      <c r="D33" s="11">
        <v>-0.27</v>
      </c>
      <c r="E33" s="2">
        <f t="shared" si="14"/>
        <v>-0.17</v>
      </c>
      <c r="F33" s="11">
        <v>-0.07</v>
      </c>
      <c r="G33" s="7">
        <v>-1.0</v>
      </c>
      <c r="H33" s="7">
        <v>-0.68</v>
      </c>
      <c r="I33" s="7">
        <v>-0.36</v>
      </c>
      <c r="J33" s="35">
        <f t="shared" si="15"/>
        <v>0.76209</v>
      </c>
      <c r="K33" s="49"/>
      <c r="L33" s="49">
        <f t="shared" si="16"/>
        <v>0.17</v>
      </c>
      <c r="M33" s="49">
        <f t="shared" si="17"/>
        <v>0.68</v>
      </c>
      <c r="N33" s="2">
        <f t="shared" si="18"/>
        <v>0.27</v>
      </c>
      <c r="O33" s="2">
        <f t="shared" si="19"/>
        <v>1</v>
      </c>
    </row>
    <row r="34">
      <c r="C34" s="7">
        <v>6.0</v>
      </c>
      <c r="D34" s="11">
        <v>-0.25</v>
      </c>
      <c r="E34" s="2">
        <f t="shared" si="14"/>
        <v>-0.37</v>
      </c>
      <c r="F34" s="11">
        <v>-0.49</v>
      </c>
      <c r="G34" s="7">
        <v>-0.02</v>
      </c>
      <c r="H34" s="7">
        <v>-0.1</v>
      </c>
      <c r="I34" s="7">
        <v>-0.19</v>
      </c>
      <c r="J34" s="35">
        <f t="shared" si="15"/>
        <v>-5.253389474</v>
      </c>
      <c r="K34" s="49"/>
      <c r="L34" s="49">
        <f t="shared" si="16"/>
        <v>0.37</v>
      </c>
      <c r="M34" s="49">
        <f t="shared" si="17"/>
        <v>0.1033333333</v>
      </c>
      <c r="N34" s="2">
        <f t="shared" si="18"/>
        <v>0.49</v>
      </c>
      <c r="O34" s="2">
        <f t="shared" si="19"/>
        <v>0.19</v>
      </c>
    </row>
    <row r="35">
      <c r="C35" s="7">
        <v>7.0</v>
      </c>
      <c r="D35" s="11">
        <v>-0.28</v>
      </c>
      <c r="E35" s="2">
        <f t="shared" si="14"/>
        <v>-10.075</v>
      </c>
      <c r="F35" s="11">
        <v>-19.87</v>
      </c>
      <c r="G35" s="7">
        <v>-1.23</v>
      </c>
      <c r="H35" s="7">
        <v>-11.4</v>
      </c>
      <c r="I35" s="7">
        <v>-21.58</v>
      </c>
      <c r="J35" s="35">
        <f t="shared" si="15"/>
        <v>0.3232860017</v>
      </c>
      <c r="K35" s="49"/>
      <c r="L35" s="49">
        <f t="shared" si="16"/>
        <v>10.075</v>
      </c>
      <c r="M35" s="49">
        <f t="shared" si="17"/>
        <v>11.40333333</v>
      </c>
      <c r="N35" s="2">
        <f t="shared" si="18"/>
        <v>19.87</v>
      </c>
      <c r="O35" s="2">
        <f t="shared" si="19"/>
        <v>21.58</v>
      </c>
    </row>
    <row r="36">
      <c r="C36" s="7">
        <v>8.0</v>
      </c>
      <c r="D36" s="11">
        <v>-21.29</v>
      </c>
      <c r="E36" s="2">
        <f t="shared" si="14"/>
        <v>-11.93</v>
      </c>
      <c r="F36" s="11">
        <v>-2.57</v>
      </c>
      <c r="G36" s="7">
        <v>-22.79</v>
      </c>
      <c r="H36" s="7">
        <v>-11.55</v>
      </c>
      <c r="I36" s="7">
        <v>-0.31</v>
      </c>
      <c r="J36" s="35">
        <f t="shared" si="15"/>
        <v>-2.415715756</v>
      </c>
      <c r="K36" s="49"/>
      <c r="L36" s="49">
        <f t="shared" si="16"/>
        <v>11.93</v>
      </c>
      <c r="M36" s="49">
        <f t="shared" si="17"/>
        <v>11.55</v>
      </c>
      <c r="N36" s="2">
        <f t="shared" si="18"/>
        <v>21.29</v>
      </c>
      <c r="O36" s="2">
        <f t="shared" si="19"/>
        <v>22.79</v>
      </c>
    </row>
    <row r="37">
      <c r="C37" s="7">
        <v>9.0</v>
      </c>
      <c r="D37" s="11">
        <v>-2.57</v>
      </c>
      <c r="E37" s="2">
        <f t="shared" si="14"/>
        <v>-11.98</v>
      </c>
      <c r="F37" s="11">
        <v>-21.39</v>
      </c>
      <c r="G37" s="7">
        <v>-0.51</v>
      </c>
      <c r="H37" s="7">
        <v>-12.23</v>
      </c>
      <c r="I37" s="7">
        <v>-23.94</v>
      </c>
      <c r="J37" s="35">
        <f t="shared" si="15"/>
        <v>-1.301781867</v>
      </c>
      <c r="K37" s="49"/>
      <c r="L37" s="49">
        <f t="shared" si="16"/>
        <v>11.98</v>
      </c>
      <c r="M37" s="49">
        <f t="shared" si="17"/>
        <v>12.22666667</v>
      </c>
      <c r="N37" s="2">
        <f t="shared" si="18"/>
        <v>21.39</v>
      </c>
      <c r="O37" s="2">
        <f t="shared" si="19"/>
        <v>23.94</v>
      </c>
    </row>
    <row r="38">
      <c r="C38" s="7">
        <v>10.0</v>
      </c>
      <c r="D38" s="11">
        <v>-24.23</v>
      </c>
      <c r="E38" s="2">
        <f t="shared" si="14"/>
        <v>-16.265</v>
      </c>
      <c r="F38" s="11">
        <v>-8.3</v>
      </c>
      <c r="G38" s="7">
        <v>-24.83</v>
      </c>
      <c r="H38" s="7">
        <v>-14.64</v>
      </c>
      <c r="I38" s="7">
        <v>-4.45</v>
      </c>
      <c r="J38" s="35">
        <f t="shared" si="15"/>
        <v>-0.3160164961</v>
      </c>
      <c r="K38" s="49"/>
      <c r="L38" s="49">
        <f t="shared" si="16"/>
        <v>16.265</v>
      </c>
      <c r="M38" s="49">
        <f t="shared" si="17"/>
        <v>14.64</v>
      </c>
      <c r="N38" s="2">
        <f t="shared" si="18"/>
        <v>24.23</v>
      </c>
      <c r="O38" s="2">
        <f t="shared" si="19"/>
        <v>24.83</v>
      </c>
    </row>
    <row r="39">
      <c r="C39" s="7">
        <v>11.0</v>
      </c>
      <c r="D39" s="11">
        <v>-5.9</v>
      </c>
      <c r="E39" s="2">
        <f t="shared" si="14"/>
        <v>-8.85</v>
      </c>
      <c r="F39" s="11">
        <v>-11.8</v>
      </c>
      <c r="G39" s="7">
        <v>-7.83</v>
      </c>
      <c r="H39" s="7">
        <v>-5.48</v>
      </c>
      <c r="I39" s="7">
        <v>-3.13</v>
      </c>
      <c r="J39" s="35">
        <f t="shared" si="15"/>
        <v>-1.044101748</v>
      </c>
      <c r="K39" s="49"/>
      <c r="L39" s="49">
        <f t="shared" si="16"/>
        <v>8.85</v>
      </c>
      <c r="M39" s="49">
        <f t="shared" si="17"/>
        <v>5.48</v>
      </c>
      <c r="N39" s="2">
        <f t="shared" si="18"/>
        <v>11.8</v>
      </c>
      <c r="O39" s="2">
        <f t="shared" si="19"/>
        <v>7.83</v>
      </c>
    </row>
    <row r="40">
      <c r="C40" s="7">
        <v>12.0</v>
      </c>
      <c r="D40" s="11">
        <v>-0.28</v>
      </c>
      <c r="E40" s="2">
        <f t="shared" si="14"/>
        <v>-10.075</v>
      </c>
      <c r="F40" s="11">
        <v>-19.87</v>
      </c>
      <c r="G40" s="7">
        <v>-1.42</v>
      </c>
      <c r="H40" s="7">
        <v>-11.54</v>
      </c>
      <c r="I40" s="7">
        <v>-21.67</v>
      </c>
      <c r="J40" s="35">
        <f t="shared" si="15"/>
        <v>0.3382726515</v>
      </c>
      <c r="K40" s="49"/>
      <c r="L40" s="49">
        <f t="shared" si="16"/>
        <v>10.075</v>
      </c>
      <c r="M40" s="49">
        <f t="shared" si="17"/>
        <v>11.54333333</v>
      </c>
      <c r="N40" s="2">
        <f t="shared" si="18"/>
        <v>19.87</v>
      </c>
      <c r="O40" s="2">
        <f t="shared" si="19"/>
        <v>21.67</v>
      </c>
    </row>
    <row r="41">
      <c r="C41" s="7">
        <v>13.0</v>
      </c>
      <c r="D41" s="11">
        <v>-21.29</v>
      </c>
      <c r="E41" s="2">
        <f t="shared" si="14"/>
        <v>-11.93</v>
      </c>
      <c r="F41" s="11">
        <v>-2.57</v>
      </c>
      <c r="G41" s="7">
        <v>-22.72</v>
      </c>
      <c r="H41" s="7">
        <v>-11.53</v>
      </c>
      <c r="I41" s="7">
        <v>-0.35</v>
      </c>
      <c r="J41" s="35">
        <f t="shared" si="15"/>
        <v>-2.101764833</v>
      </c>
      <c r="K41" s="49"/>
      <c r="L41" s="49">
        <f t="shared" si="16"/>
        <v>11.93</v>
      </c>
      <c r="M41" s="49">
        <f t="shared" si="17"/>
        <v>11.53333333</v>
      </c>
      <c r="N41" s="2">
        <f t="shared" si="18"/>
        <v>21.29</v>
      </c>
      <c r="O41" s="2">
        <f t="shared" si="19"/>
        <v>22.72</v>
      </c>
    </row>
    <row r="42">
      <c r="C42" s="7">
        <v>14.0</v>
      </c>
      <c r="D42" s="11">
        <v>-2.57</v>
      </c>
      <c r="E42" s="2">
        <f t="shared" si="14"/>
        <v>-11.98</v>
      </c>
      <c r="F42" s="11">
        <v>-21.39</v>
      </c>
      <c r="G42" s="7">
        <v>-0.53</v>
      </c>
      <c r="H42" s="7">
        <v>-12.24</v>
      </c>
      <c r="I42" s="7">
        <v>-23.94</v>
      </c>
      <c r="J42" s="35">
        <f t="shared" si="15"/>
        <v>-1.238192395</v>
      </c>
      <c r="K42" s="49"/>
      <c r="L42" s="49">
        <f t="shared" si="16"/>
        <v>11.98</v>
      </c>
      <c r="M42" s="49">
        <f t="shared" si="17"/>
        <v>12.23666667</v>
      </c>
      <c r="N42" s="2">
        <f t="shared" si="18"/>
        <v>21.39</v>
      </c>
      <c r="O42" s="2">
        <f t="shared" si="19"/>
        <v>23.94</v>
      </c>
    </row>
    <row r="43">
      <c r="C43" s="7">
        <v>15.0</v>
      </c>
      <c r="D43" s="11">
        <v>-24.23</v>
      </c>
      <c r="E43" s="2">
        <f t="shared" si="14"/>
        <v>-16.265</v>
      </c>
      <c r="F43" s="11">
        <v>-8.3</v>
      </c>
      <c r="G43" s="7">
        <v>-24.84</v>
      </c>
      <c r="H43" s="7">
        <v>-14.65</v>
      </c>
      <c r="I43" s="7">
        <v>-4.47</v>
      </c>
      <c r="J43" s="35">
        <f t="shared" si="15"/>
        <v>-0.3128541677</v>
      </c>
      <c r="K43" s="49"/>
      <c r="L43" s="49">
        <f t="shared" si="16"/>
        <v>16.265</v>
      </c>
      <c r="M43" s="49">
        <f t="shared" si="17"/>
        <v>14.65333333</v>
      </c>
      <c r="N43" s="2">
        <f t="shared" si="18"/>
        <v>24.23</v>
      </c>
      <c r="O43" s="2">
        <f t="shared" si="19"/>
        <v>24.84</v>
      </c>
    </row>
    <row r="44">
      <c r="C44" s="7">
        <v>16.0</v>
      </c>
      <c r="D44" s="11">
        <v>-5.9</v>
      </c>
      <c r="E44" s="2">
        <f t="shared" si="14"/>
        <v>-8.85</v>
      </c>
      <c r="F44" s="11">
        <v>-11.8</v>
      </c>
      <c r="G44" s="7">
        <v>-7.83</v>
      </c>
      <c r="H44" s="7">
        <v>-5.48</v>
      </c>
      <c r="I44" s="7">
        <v>-3.13</v>
      </c>
      <c r="J44" s="35">
        <f t="shared" si="15"/>
        <v>-1.044101748</v>
      </c>
      <c r="K44" s="49"/>
      <c r="L44" s="49">
        <f t="shared" si="16"/>
        <v>8.85</v>
      </c>
      <c r="M44" s="49">
        <f t="shared" si="17"/>
        <v>5.48</v>
      </c>
      <c r="N44" s="2">
        <f t="shared" si="18"/>
        <v>11.8</v>
      </c>
      <c r="O44" s="2">
        <f t="shared" si="19"/>
        <v>7.83</v>
      </c>
    </row>
    <row r="45">
      <c r="C45" s="7">
        <v>17.0</v>
      </c>
      <c r="D45" s="11">
        <v>-1.04</v>
      </c>
      <c r="E45" s="2">
        <f t="shared" si="14"/>
        <v>-0.655</v>
      </c>
      <c r="F45" s="11">
        <v>-0.27</v>
      </c>
      <c r="G45" s="7">
        <v>-0.35</v>
      </c>
      <c r="H45" s="7">
        <v>-0.4</v>
      </c>
      <c r="I45" s="7">
        <v>-0.45</v>
      </c>
      <c r="J45" s="35">
        <f t="shared" si="15"/>
        <v>-0.7345732143</v>
      </c>
      <c r="K45" s="49"/>
      <c r="L45" s="49">
        <f t="shared" si="16"/>
        <v>0.655</v>
      </c>
      <c r="M45" s="49">
        <f t="shared" si="17"/>
        <v>0.4</v>
      </c>
      <c r="N45" s="2">
        <f t="shared" si="18"/>
        <v>1.04</v>
      </c>
      <c r="O45" s="2">
        <f t="shared" si="19"/>
        <v>0.45</v>
      </c>
    </row>
    <row r="46">
      <c r="C46" s="7">
        <v>18.0</v>
      </c>
      <c r="D46" s="11">
        <v>-0.27</v>
      </c>
      <c r="E46" s="2">
        <f t="shared" si="14"/>
        <v>-0.17</v>
      </c>
      <c r="F46" s="11">
        <v>-0.07</v>
      </c>
      <c r="G46" s="7">
        <v>-0.98</v>
      </c>
      <c r="H46" s="7">
        <v>-0.67</v>
      </c>
      <c r="I46" s="7">
        <v>-0.36</v>
      </c>
      <c r="J46" s="35">
        <f t="shared" si="15"/>
        <v>0.7590125647</v>
      </c>
      <c r="K46" s="49"/>
      <c r="L46" s="49">
        <f t="shared" si="16"/>
        <v>0.17</v>
      </c>
      <c r="M46" s="49">
        <f t="shared" si="17"/>
        <v>0.67</v>
      </c>
      <c r="N46" s="2">
        <f t="shared" si="18"/>
        <v>0.27</v>
      </c>
      <c r="O46" s="2">
        <f t="shared" si="19"/>
        <v>0.98</v>
      </c>
    </row>
    <row r="47">
      <c r="C47" s="7">
        <v>19.0</v>
      </c>
      <c r="D47" s="11">
        <v>-0.25</v>
      </c>
      <c r="E47" s="2">
        <f t="shared" si="14"/>
        <v>-0.37</v>
      </c>
      <c r="F47" s="11">
        <v>-0.49</v>
      </c>
      <c r="G47" s="7">
        <v>-0.01</v>
      </c>
      <c r="H47" s="7">
        <v>-0.1</v>
      </c>
      <c r="I47" s="7">
        <v>-0.19</v>
      </c>
      <c r="J47" s="35">
        <f t="shared" si="15"/>
        <v>-9.415889474</v>
      </c>
      <c r="K47" s="49"/>
      <c r="L47" s="49">
        <f t="shared" si="16"/>
        <v>0.37</v>
      </c>
      <c r="M47" s="49">
        <f t="shared" si="17"/>
        <v>0.1</v>
      </c>
      <c r="N47" s="2">
        <f t="shared" si="18"/>
        <v>0.49</v>
      </c>
      <c r="O47" s="2">
        <f t="shared" si="19"/>
        <v>0.19</v>
      </c>
    </row>
    <row r="48">
      <c r="C48" s="7">
        <v>20.0</v>
      </c>
      <c r="D48" s="11">
        <v>-16.55</v>
      </c>
      <c r="E48" s="2">
        <f t="shared" si="14"/>
        <v>-18.13</v>
      </c>
      <c r="F48" s="11">
        <v>-19.71</v>
      </c>
      <c r="G48" s="7">
        <v>-19.96</v>
      </c>
      <c r="H48" s="7">
        <v>-18.13</v>
      </c>
      <c r="I48" s="7">
        <v>-16.3</v>
      </c>
      <c r="J48" s="35">
        <f t="shared" si="15"/>
        <v>-0.01177413662</v>
      </c>
      <c r="K48" s="49"/>
      <c r="L48" s="49">
        <f t="shared" si="16"/>
        <v>18.13</v>
      </c>
      <c r="M48" s="49">
        <f t="shared" si="17"/>
        <v>18.13</v>
      </c>
      <c r="N48" s="2">
        <f t="shared" si="18"/>
        <v>19.71</v>
      </c>
      <c r="O48" s="2">
        <f t="shared" si="19"/>
        <v>19.96</v>
      </c>
    </row>
    <row r="49">
      <c r="C49" s="7">
        <v>21.0</v>
      </c>
      <c r="D49" s="11">
        <v>-13.03</v>
      </c>
      <c r="E49" s="2">
        <f t="shared" si="14"/>
        <v>-13.12</v>
      </c>
      <c r="F49" s="11">
        <v>-13.21</v>
      </c>
      <c r="G49" s="7">
        <v>-14.38</v>
      </c>
      <c r="H49" s="7">
        <v>-14.19</v>
      </c>
      <c r="I49" s="7">
        <v>-14.0</v>
      </c>
      <c r="J49" s="35">
        <f t="shared" si="15"/>
        <v>0.07616282054</v>
      </c>
      <c r="K49" s="49"/>
      <c r="L49" s="49">
        <f t="shared" si="16"/>
        <v>13.12</v>
      </c>
      <c r="M49" s="49">
        <f t="shared" si="17"/>
        <v>14.19</v>
      </c>
      <c r="N49" s="2">
        <f t="shared" si="18"/>
        <v>13.21</v>
      </c>
      <c r="O49" s="2">
        <f t="shared" si="19"/>
        <v>14.38</v>
      </c>
    </row>
    <row r="50">
      <c r="C50" s="7">
        <v>22.0</v>
      </c>
      <c r="D50" s="11">
        <v>-8.57</v>
      </c>
      <c r="E50" s="2">
        <f t="shared" si="14"/>
        <v>-12.855</v>
      </c>
      <c r="F50" s="11">
        <v>-17.14</v>
      </c>
      <c r="G50" s="7">
        <v>-16.68</v>
      </c>
      <c r="H50" s="7">
        <v>-12.3</v>
      </c>
      <c r="I50" s="7">
        <v>-7.92</v>
      </c>
      <c r="J50" s="35">
        <f t="shared" si="15"/>
        <v>-0.2397764273</v>
      </c>
      <c r="K50" s="49"/>
      <c r="L50" s="49">
        <f t="shared" si="16"/>
        <v>12.855</v>
      </c>
      <c r="M50" s="49">
        <f t="shared" si="17"/>
        <v>12.3</v>
      </c>
      <c r="N50" s="2">
        <f t="shared" si="18"/>
        <v>17.14</v>
      </c>
      <c r="O50" s="2">
        <f t="shared" si="19"/>
        <v>16.68</v>
      </c>
    </row>
    <row r="51">
      <c r="C51" s="7">
        <v>23.0</v>
      </c>
      <c r="D51" s="11">
        <v>-11.34</v>
      </c>
      <c r="E51" s="2">
        <f t="shared" si="14"/>
        <v>-5.955</v>
      </c>
      <c r="F51" s="11">
        <v>-0.57</v>
      </c>
      <c r="G51" s="7">
        <v>-15.05</v>
      </c>
      <c r="H51" s="7">
        <v>-8.53</v>
      </c>
      <c r="I51" s="7">
        <v>-2.0</v>
      </c>
      <c r="J51" s="35">
        <f t="shared" si="15"/>
        <v>0.4217079911</v>
      </c>
      <c r="K51" s="49"/>
      <c r="L51" s="49">
        <f t="shared" si="16"/>
        <v>5.955</v>
      </c>
      <c r="M51" s="49">
        <f t="shared" si="17"/>
        <v>8.526666667</v>
      </c>
      <c r="N51" s="2">
        <f t="shared" si="18"/>
        <v>11.34</v>
      </c>
      <c r="O51" s="2">
        <f t="shared" si="19"/>
        <v>15.05</v>
      </c>
    </row>
    <row r="52">
      <c r="C52" s="7">
        <v>24.0</v>
      </c>
      <c r="D52" s="11">
        <v>-11.34</v>
      </c>
      <c r="E52" s="2">
        <f t="shared" si="14"/>
        <v>-5.955</v>
      </c>
      <c r="F52" s="11">
        <v>-0.57</v>
      </c>
      <c r="G52" s="7">
        <v>-15.11</v>
      </c>
      <c r="H52" s="7">
        <v>-8.53</v>
      </c>
      <c r="I52" s="7">
        <v>-1.94</v>
      </c>
      <c r="J52" s="35">
        <f t="shared" si="15"/>
        <v>0.4197691249</v>
      </c>
      <c r="K52" s="49"/>
      <c r="L52" s="49">
        <f t="shared" si="16"/>
        <v>5.955</v>
      </c>
      <c r="M52" s="49">
        <f t="shared" si="17"/>
        <v>8.526666667</v>
      </c>
      <c r="N52" s="2">
        <f t="shared" si="18"/>
        <v>11.34</v>
      </c>
      <c r="O52" s="2">
        <f t="shared" si="19"/>
        <v>15.11</v>
      </c>
    </row>
    <row r="53">
      <c r="C53" s="7">
        <v>25.0</v>
      </c>
      <c r="D53" s="11">
        <v>-19.67</v>
      </c>
      <c r="E53" s="11">
        <v>16.68</v>
      </c>
      <c r="F53" s="11">
        <v>-32.37</v>
      </c>
      <c r="G53" s="7">
        <v>-19.94</v>
      </c>
      <c r="H53" s="7">
        <v>16.65</v>
      </c>
      <c r="I53" s="7">
        <v>-32.14</v>
      </c>
      <c r="J53" s="35">
        <f t="shared" si="15"/>
        <v>0.002526015258</v>
      </c>
      <c r="K53" s="49"/>
      <c r="L53" s="49">
        <f t="shared" si="16"/>
        <v>22.90666667</v>
      </c>
      <c r="M53" s="49">
        <f t="shared" si="17"/>
        <v>22.91</v>
      </c>
      <c r="N53" s="2">
        <f t="shared" si="18"/>
        <v>32.37</v>
      </c>
      <c r="O53" s="2">
        <f t="shared" si="19"/>
        <v>32.14</v>
      </c>
    </row>
    <row r="54">
      <c r="C54" s="7">
        <v>26.0</v>
      </c>
      <c r="D54" s="11">
        <v>-29.8</v>
      </c>
      <c r="E54" s="11">
        <v>18.93</v>
      </c>
      <c r="F54" s="11">
        <v>-38.04</v>
      </c>
      <c r="G54" s="7">
        <v>-30.66</v>
      </c>
      <c r="H54" s="7">
        <v>18.89</v>
      </c>
      <c r="I54" s="7">
        <v>-37.26</v>
      </c>
      <c r="J54" s="35">
        <f t="shared" si="15"/>
        <v>0.002664359321</v>
      </c>
      <c r="K54" s="49"/>
      <c r="L54" s="49">
        <f t="shared" si="16"/>
        <v>28.92333333</v>
      </c>
      <c r="M54" s="49">
        <f t="shared" si="17"/>
        <v>28.93666667</v>
      </c>
      <c r="N54" s="2">
        <f t="shared" si="18"/>
        <v>38.04</v>
      </c>
      <c r="O54" s="2">
        <f t="shared" si="19"/>
        <v>37.26</v>
      </c>
    </row>
    <row r="55">
      <c r="C55" s="7">
        <v>27.0</v>
      </c>
      <c r="D55" s="11">
        <v>-30.18</v>
      </c>
      <c r="E55" s="11">
        <v>18.93</v>
      </c>
      <c r="F55" s="11">
        <v>-37.64</v>
      </c>
      <c r="G55" s="7">
        <v>-30.68</v>
      </c>
      <c r="H55" s="7">
        <v>18.96</v>
      </c>
      <c r="I55" s="7">
        <v>-37.09</v>
      </c>
      <c r="J55" s="35">
        <f t="shared" si="15"/>
        <v>0.002015898324</v>
      </c>
      <c r="K55" s="49"/>
      <c r="L55" s="49">
        <f t="shared" si="16"/>
        <v>28.91666667</v>
      </c>
      <c r="M55" s="49">
        <f t="shared" si="17"/>
        <v>28.91</v>
      </c>
      <c r="N55" s="2">
        <f t="shared" si="18"/>
        <v>37.64</v>
      </c>
      <c r="O55" s="2">
        <f t="shared" si="19"/>
        <v>37.09</v>
      </c>
    </row>
    <row r="56">
      <c r="C56" s="7">
        <v>28.0</v>
      </c>
      <c r="D56" s="11">
        <v>-31.4</v>
      </c>
      <c r="E56" s="11">
        <v>15.21</v>
      </c>
      <c r="F56" s="11">
        <v>-23.58</v>
      </c>
      <c r="G56" s="7">
        <v>-32.41</v>
      </c>
      <c r="H56" s="7">
        <v>15.48</v>
      </c>
      <c r="I56" s="7">
        <v>-22.01</v>
      </c>
      <c r="J56" s="35">
        <f t="shared" si="15"/>
        <v>-0.006567801753</v>
      </c>
      <c r="K56" s="49"/>
      <c r="L56" s="49">
        <f t="shared" si="16"/>
        <v>23.39666667</v>
      </c>
      <c r="M56" s="49">
        <f t="shared" si="17"/>
        <v>23.3</v>
      </c>
      <c r="N56" s="2">
        <f t="shared" si="18"/>
        <v>31.4</v>
      </c>
      <c r="O56" s="2">
        <f t="shared" si="19"/>
        <v>32.41</v>
      </c>
    </row>
    <row r="57">
      <c r="C57" s="7">
        <v>29.0</v>
      </c>
      <c r="D57" s="11">
        <v>-37.77</v>
      </c>
      <c r="E57" s="11">
        <v>18.97</v>
      </c>
      <c r="F57" s="11">
        <v>-29.99</v>
      </c>
      <c r="G57" s="7">
        <v>-38.65</v>
      </c>
      <c r="H57" s="7">
        <v>18.94</v>
      </c>
      <c r="I57" s="7">
        <v>-29.17</v>
      </c>
      <c r="J57" s="35">
        <f t="shared" si="15"/>
        <v>-0.001306553692</v>
      </c>
      <c r="K57" s="49"/>
      <c r="L57" s="49">
        <f t="shared" si="16"/>
        <v>28.91</v>
      </c>
      <c r="M57" s="49">
        <f t="shared" si="17"/>
        <v>28.92</v>
      </c>
      <c r="N57" s="2">
        <f t="shared" si="18"/>
        <v>37.77</v>
      </c>
      <c r="O57" s="2">
        <f t="shared" si="19"/>
        <v>38.65</v>
      </c>
    </row>
    <row r="58">
      <c r="C58" s="7">
        <v>30.0</v>
      </c>
      <c r="D58" s="11">
        <v>-37.02</v>
      </c>
      <c r="E58" s="11">
        <v>18.97</v>
      </c>
      <c r="F58" s="11">
        <v>-32.05</v>
      </c>
      <c r="G58" s="7">
        <v>-37.43</v>
      </c>
      <c r="H58" s="7">
        <v>18.29</v>
      </c>
      <c r="I58" s="7">
        <v>-31.68</v>
      </c>
      <c r="J58" s="35">
        <f t="shared" si="15"/>
        <v>-0.01162213149</v>
      </c>
      <c r="K58" s="49"/>
      <c r="L58" s="49">
        <f t="shared" si="16"/>
        <v>29.34666667</v>
      </c>
      <c r="M58" s="49">
        <f t="shared" si="17"/>
        <v>29.13333333</v>
      </c>
      <c r="N58" s="2">
        <f t="shared" si="18"/>
        <v>37.02</v>
      </c>
      <c r="O58" s="2">
        <f t="shared" si="19"/>
        <v>37.43</v>
      </c>
    </row>
    <row r="59">
      <c r="C59" s="7">
        <v>31.0</v>
      </c>
      <c r="D59" s="16">
        <v>-24.86</v>
      </c>
      <c r="E59" s="16">
        <v>7.22</v>
      </c>
      <c r="F59" s="16">
        <v>-24.28</v>
      </c>
      <c r="G59" s="7">
        <v>-22.05</v>
      </c>
      <c r="H59" s="7">
        <v>7.17</v>
      </c>
      <c r="I59" s="7">
        <v>-22.35</v>
      </c>
      <c r="J59" s="35">
        <f t="shared" si="15"/>
        <v>-0.07251461512</v>
      </c>
      <c r="K59" s="49"/>
      <c r="L59" s="49">
        <f t="shared" si="16"/>
        <v>18.78666667</v>
      </c>
      <c r="M59" s="49">
        <f t="shared" si="17"/>
        <v>17.19</v>
      </c>
      <c r="N59" s="2">
        <f t="shared" si="18"/>
        <v>24.86</v>
      </c>
      <c r="O59" s="2">
        <f t="shared" si="19"/>
        <v>22.35</v>
      </c>
    </row>
    <row r="60">
      <c r="C60" s="7">
        <v>32.0</v>
      </c>
      <c r="D60" s="11">
        <v>-41.46</v>
      </c>
      <c r="E60" s="11">
        <v>30.13</v>
      </c>
      <c r="F60" s="11">
        <v>-41.46</v>
      </c>
      <c r="G60" s="7">
        <v>-44.37</v>
      </c>
      <c r="H60" s="7">
        <v>30.13</v>
      </c>
      <c r="I60" s="7">
        <v>-44.39</v>
      </c>
      <c r="J60" s="35">
        <f t="shared" si="15"/>
        <v>0.04481970703</v>
      </c>
      <c r="K60" s="49"/>
      <c r="L60" s="49">
        <f t="shared" si="16"/>
        <v>37.68333333</v>
      </c>
      <c r="M60" s="49">
        <f t="shared" si="17"/>
        <v>39.63</v>
      </c>
      <c r="N60" s="2">
        <f t="shared" si="18"/>
        <v>41.46</v>
      </c>
      <c r="O60" s="2">
        <f t="shared" si="19"/>
        <v>44.39</v>
      </c>
    </row>
    <row r="61">
      <c r="C61" s="7">
        <v>33.0</v>
      </c>
      <c r="D61" s="16">
        <v>-34.09</v>
      </c>
      <c r="E61" s="16">
        <v>10.67</v>
      </c>
      <c r="F61" s="16">
        <v>-34.09</v>
      </c>
      <c r="G61" s="7">
        <v>-29.34</v>
      </c>
      <c r="H61" s="7">
        <v>10.67</v>
      </c>
      <c r="I61" s="7">
        <v>-29.32</v>
      </c>
      <c r="J61" s="35">
        <f t="shared" si="15"/>
        <v>-0.1070860088</v>
      </c>
      <c r="K61" s="49"/>
      <c r="L61" s="49">
        <f t="shared" si="16"/>
        <v>26.28333333</v>
      </c>
      <c r="M61" s="49">
        <f t="shared" si="17"/>
        <v>23.11</v>
      </c>
      <c r="N61" s="2">
        <f t="shared" si="18"/>
        <v>34.09</v>
      </c>
      <c r="O61" s="2">
        <f t="shared" si="19"/>
        <v>29.34</v>
      </c>
    </row>
    <row r="62">
      <c r="C62" s="7">
        <v>34.0</v>
      </c>
      <c r="D62" s="11">
        <v>-45.63</v>
      </c>
      <c r="E62" s="11">
        <v>32.14</v>
      </c>
      <c r="F62" s="11">
        <v>-45.63</v>
      </c>
      <c r="G62" s="7">
        <v>-48.77</v>
      </c>
      <c r="H62" s="7">
        <v>32.5</v>
      </c>
      <c r="I62" s="7">
        <v>-48.78</v>
      </c>
      <c r="J62" s="35">
        <f t="shared" si="15"/>
        <v>0.04763212498</v>
      </c>
      <c r="K62" s="49"/>
      <c r="L62" s="49">
        <f t="shared" si="16"/>
        <v>41.13333333</v>
      </c>
      <c r="M62" s="49">
        <f t="shared" si="17"/>
        <v>43.35</v>
      </c>
      <c r="N62" s="2">
        <f t="shared" si="18"/>
        <v>45.63</v>
      </c>
      <c r="O62" s="2">
        <f t="shared" si="19"/>
        <v>48.78</v>
      </c>
    </row>
    <row r="63">
      <c r="C63" s="7">
        <v>35.0</v>
      </c>
      <c r="D63" s="11">
        <v>-30.17</v>
      </c>
      <c r="E63" s="11">
        <v>11.72</v>
      </c>
      <c r="F63" s="11">
        <v>-30.17</v>
      </c>
      <c r="G63" s="7">
        <v>-28.28</v>
      </c>
      <c r="H63" s="7">
        <v>11.72</v>
      </c>
      <c r="I63" s="7">
        <v>-28.28</v>
      </c>
      <c r="J63" s="35">
        <f t="shared" si="15"/>
        <v>-0.04350990099</v>
      </c>
      <c r="K63" s="49"/>
      <c r="L63" s="49">
        <f t="shared" si="16"/>
        <v>24.02</v>
      </c>
      <c r="M63" s="49">
        <f t="shared" si="17"/>
        <v>22.76</v>
      </c>
      <c r="N63" s="2">
        <f t="shared" si="18"/>
        <v>30.17</v>
      </c>
      <c r="O63" s="2">
        <f t="shared" si="19"/>
        <v>28.28</v>
      </c>
    </row>
    <row r="64">
      <c r="C64" s="7">
        <v>36.0</v>
      </c>
      <c r="D64" s="11">
        <v>-23.58</v>
      </c>
      <c r="E64" s="11">
        <v>15.21</v>
      </c>
      <c r="F64" s="11">
        <v>-31.4</v>
      </c>
      <c r="G64" s="7">
        <v>-21.83</v>
      </c>
      <c r="H64" s="7">
        <v>15.53</v>
      </c>
      <c r="I64" s="7">
        <v>-32.49</v>
      </c>
      <c r="J64" s="35">
        <f t="shared" si="15"/>
        <v>-0.007661611828</v>
      </c>
      <c r="K64" s="49"/>
      <c r="L64" s="49">
        <f t="shared" si="16"/>
        <v>23.39666667</v>
      </c>
      <c r="M64" s="49">
        <f t="shared" si="17"/>
        <v>23.28333333</v>
      </c>
      <c r="N64" s="2">
        <f t="shared" si="18"/>
        <v>31.4</v>
      </c>
      <c r="O64" s="2">
        <f t="shared" si="19"/>
        <v>32.49</v>
      </c>
    </row>
    <row r="65">
      <c r="C65" s="7">
        <v>37.0</v>
      </c>
      <c r="D65" s="11">
        <v>-29.99</v>
      </c>
      <c r="E65" s="11">
        <v>18.97</v>
      </c>
      <c r="F65" s="11">
        <v>-37.77</v>
      </c>
      <c r="G65" s="7">
        <v>-29.16</v>
      </c>
      <c r="H65" s="7">
        <v>18.93</v>
      </c>
      <c r="I65" s="7">
        <v>-38.66</v>
      </c>
      <c r="J65" s="35">
        <f t="shared" si="15"/>
        <v>-0.001515976955</v>
      </c>
      <c r="K65" s="49"/>
      <c r="L65" s="49">
        <f t="shared" si="16"/>
        <v>28.91</v>
      </c>
      <c r="M65" s="49">
        <f t="shared" si="17"/>
        <v>28.91666667</v>
      </c>
      <c r="N65" s="2">
        <f t="shared" si="18"/>
        <v>37.77</v>
      </c>
      <c r="O65" s="2">
        <f t="shared" si="19"/>
        <v>38.66</v>
      </c>
    </row>
    <row r="66">
      <c r="C66" s="7">
        <v>38.0</v>
      </c>
      <c r="D66" s="11">
        <v>-32.05</v>
      </c>
      <c r="E66" s="11">
        <v>18.97</v>
      </c>
      <c r="F66" s="11">
        <v>-37.02</v>
      </c>
      <c r="G66" s="7">
        <v>-31.68</v>
      </c>
      <c r="H66" s="7">
        <v>18.29</v>
      </c>
      <c r="I66" s="7">
        <v>-37.43</v>
      </c>
      <c r="J66" s="35">
        <f t="shared" si="15"/>
        <v>-0.01162213149</v>
      </c>
      <c r="K66" s="49"/>
      <c r="L66" s="49">
        <f t="shared" si="16"/>
        <v>29.34666667</v>
      </c>
      <c r="M66" s="49">
        <f t="shared" si="17"/>
        <v>29.13333333</v>
      </c>
      <c r="N66" s="2">
        <f t="shared" si="18"/>
        <v>37.02</v>
      </c>
      <c r="O66" s="2">
        <f t="shared" si="19"/>
        <v>37.43</v>
      </c>
    </row>
    <row r="67">
      <c r="C67" s="7">
        <v>39.0</v>
      </c>
      <c r="D67" s="11">
        <v>-32.37</v>
      </c>
      <c r="E67" s="11">
        <v>16.68</v>
      </c>
      <c r="F67" s="11">
        <v>-19.67</v>
      </c>
      <c r="G67" s="7">
        <v>-32.13</v>
      </c>
      <c r="H67" s="7">
        <v>16.64</v>
      </c>
      <c r="I67" s="7">
        <v>-19.96</v>
      </c>
      <c r="J67" s="35">
        <f t="shared" si="15"/>
        <v>0.002550300625</v>
      </c>
      <c r="K67" s="49"/>
      <c r="L67" s="49">
        <f t="shared" si="16"/>
        <v>22.90666667</v>
      </c>
      <c r="M67" s="49">
        <f t="shared" si="17"/>
        <v>22.91</v>
      </c>
      <c r="N67" s="2">
        <f t="shared" si="18"/>
        <v>32.37</v>
      </c>
      <c r="O67" s="2">
        <f t="shared" si="19"/>
        <v>32.13</v>
      </c>
    </row>
    <row r="68">
      <c r="C68" s="7">
        <v>40.0</v>
      </c>
      <c r="D68" s="11">
        <v>-38.04</v>
      </c>
      <c r="E68" s="11">
        <v>18.93</v>
      </c>
      <c r="F68" s="11">
        <v>-29.8</v>
      </c>
      <c r="G68" s="7">
        <v>-37.23</v>
      </c>
      <c r="H68" s="7">
        <v>18.89</v>
      </c>
      <c r="I68" s="7">
        <v>-30.68</v>
      </c>
      <c r="J68" s="35">
        <f t="shared" si="15"/>
        <v>0.002601400617</v>
      </c>
      <c r="K68" s="49"/>
      <c r="L68" s="49">
        <f t="shared" si="16"/>
        <v>28.92333333</v>
      </c>
      <c r="M68" s="49">
        <f t="shared" si="17"/>
        <v>28.93333333</v>
      </c>
      <c r="N68" s="2">
        <f t="shared" si="18"/>
        <v>38.04</v>
      </c>
      <c r="O68" s="2">
        <f t="shared" si="19"/>
        <v>37.23</v>
      </c>
    </row>
    <row r="69">
      <c r="C69" s="7">
        <v>41.0</v>
      </c>
      <c r="D69" s="11">
        <v>-37.64</v>
      </c>
      <c r="E69" s="11">
        <v>18.93</v>
      </c>
      <c r="F69" s="11">
        <v>-30.18</v>
      </c>
      <c r="G69" s="7">
        <v>-37.09</v>
      </c>
      <c r="H69" s="7">
        <v>18.96</v>
      </c>
      <c r="I69" s="7">
        <v>-30.68</v>
      </c>
      <c r="J69" s="35">
        <f t="shared" si="15"/>
        <v>0.002015898324</v>
      </c>
      <c r="K69" s="49"/>
      <c r="L69" s="49">
        <f t="shared" si="16"/>
        <v>28.91666667</v>
      </c>
      <c r="M69" s="49">
        <f t="shared" si="17"/>
        <v>28.91</v>
      </c>
      <c r="N69" s="2">
        <f t="shared" si="18"/>
        <v>37.64</v>
      </c>
      <c r="O69" s="2">
        <f t="shared" si="19"/>
        <v>37.09</v>
      </c>
    </row>
    <row r="70">
      <c r="C70" s="7">
        <v>42.0</v>
      </c>
      <c r="D70" s="11">
        <v>-11.34</v>
      </c>
      <c r="E70" s="11">
        <v>17.14</v>
      </c>
      <c r="F70" s="11">
        <v>-11.34</v>
      </c>
      <c r="G70" s="7">
        <v>-15.05</v>
      </c>
      <c r="H70" s="7">
        <v>17.16</v>
      </c>
      <c r="I70" s="7">
        <v>-15.11</v>
      </c>
      <c r="J70" s="35">
        <f t="shared" si="15"/>
        <v>0.1665611961</v>
      </c>
      <c r="K70" s="49"/>
      <c r="L70" s="49">
        <f t="shared" si="16"/>
        <v>13.27333333</v>
      </c>
      <c r="M70" s="49">
        <f t="shared" si="17"/>
        <v>15.77333333</v>
      </c>
      <c r="N70" s="2">
        <f t="shared" si="18"/>
        <v>17.14</v>
      </c>
      <c r="O70" s="2">
        <f t="shared" si="19"/>
        <v>17.16</v>
      </c>
    </row>
    <row r="71">
      <c r="I71" s="11" t="s">
        <v>70</v>
      </c>
      <c r="J71" s="12">
        <f>AVERAGE(J29:J70)</f>
        <v>-0.5587876445</v>
      </c>
    </row>
    <row r="72">
      <c r="J72" s="14"/>
    </row>
    <row r="73">
      <c r="F73" s="1" t="s">
        <v>10</v>
      </c>
      <c r="J73" s="14"/>
    </row>
    <row r="74">
      <c r="J74" s="14"/>
    </row>
    <row r="75">
      <c r="J75" s="14"/>
    </row>
    <row r="76">
      <c r="C76" s="32"/>
      <c r="D76" s="3"/>
      <c r="E76" s="33" t="s">
        <v>78</v>
      </c>
      <c r="F76" s="4"/>
      <c r="G76" s="5"/>
      <c r="H76" s="5" t="s">
        <v>41</v>
      </c>
      <c r="I76" s="4"/>
      <c r="J76" s="12"/>
    </row>
    <row r="77">
      <c r="C77" s="37" t="s">
        <v>3</v>
      </c>
      <c r="D77" s="38" t="s">
        <v>42</v>
      </c>
      <c r="E77" s="37" t="s">
        <v>43</v>
      </c>
      <c r="F77" s="37" t="s">
        <v>44</v>
      </c>
      <c r="G77" s="37" t="s">
        <v>42</v>
      </c>
      <c r="H77" s="37" t="s">
        <v>43</v>
      </c>
      <c r="I77" s="37" t="s">
        <v>44</v>
      </c>
      <c r="J77" s="35" t="s">
        <v>45</v>
      </c>
      <c r="K77" s="46"/>
      <c r="L77" s="46" t="s">
        <v>52</v>
      </c>
      <c r="M77" s="46" t="s">
        <v>53</v>
      </c>
      <c r="N77" s="11" t="s">
        <v>54</v>
      </c>
      <c r="O77" s="11" t="s">
        <v>55</v>
      </c>
    </row>
    <row r="78">
      <c r="C78" s="7">
        <v>1.0</v>
      </c>
      <c r="D78" s="11">
        <v>-18.6</v>
      </c>
      <c r="E78" s="2">
        <f t="shared" ref="E78:E80" si="20">D78+(F78-D78)*0.5</f>
        <v>-27.9</v>
      </c>
      <c r="F78" s="11">
        <v>-37.2</v>
      </c>
      <c r="G78" s="7">
        <v>-17.21</v>
      </c>
      <c r="H78" s="7">
        <v>-26.88</v>
      </c>
      <c r="I78" s="7">
        <v>-36.55</v>
      </c>
      <c r="J78" s="35">
        <f t="shared" ref="J78:J92" si="21">IF(1-(abs(F78)/abs(I78)+abs(E78)/abs(H78)+abs(D78)/abs(G78))*0.333 &lt;&gt; 1,1-(abs(F78)/abs(I78)+abs(E78)/abs(H78)+abs(D78)/abs(G78))*0.333, 0)</f>
        <v>-0.04445359498</v>
      </c>
      <c r="K78" s="49"/>
      <c r="L78" s="49">
        <f t="shared" ref="L78:L92" si="22">AVERAGE(ABS(D78),ABS(E78),ABS(F78))</f>
        <v>27.9</v>
      </c>
      <c r="M78" s="49">
        <f t="shared" ref="M78:M92" si="23">AVERAGE(ABS(G78),ABS(H78),ABS(I78))</f>
        <v>26.88</v>
      </c>
      <c r="N78" s="2">
        <f t="shared" ref="N78:N92" si="24">max(abs(D78),abs(E78),abs(F78))</f>
        <v>37.2</v>
      </c>
      <c r="O78" s="2">
        <f t="shared" ref="O78:O92" si="25">max(abs(G78),abs(H78),abs(I78))</f>
        <v>36.55</v>
      </c>
    </row>
    <row r="79">
      <c r="C79" s="7">
        <v>2.0</v>
      </c>
      <c r="D79" s="11">
        <v>-30.44</v>
      </c>
      <c r="E79" s="2">
        <f t="shared" si="20"/>
        <v>-31.71</v>
      </c>
      <c r="F79" s="11">
        <v>-32.98</v>
      </c>
      <c r="G79" s="7">
        <v>-32.31</v>
      </c>
      <c r="H79" s="7">
        <v>-33.68</v>
      </c>
      <c r="I79" s="7">
        <v>-35.05</v>
      </c>
      <c r="J79" s="35">
        <f t="shared" si="21"/>
        <v>0.05941718856</v>
      </c>
      <c r="K79" s="49"/>
      <c r="L79" s="49">
        <f t="shared" si="22"/>
        <v>31.71</v>
      </c>
      <c r="M79" s="49">
        <f t="shared" si="23"/>
        <v>33.68</v>
      </c>
      <c r="N79" s="2">
        <f t="shared" si="24"/>
        <v>32.98</v>
      </c>
      <c r="O79" s="2">
        <f t="shared" si="25"/>
        <v>35.05</v>
      </c>
    </row>
    <row r="80">
      <c r="C80" s="7">
        <v>3.0</v>
      </c>
      <c r="D80" s="11">
        <v>-31.27</v>
      </c>
      <c r="E80" s="2">
        <f t="shared" si="20"/>
        <v>-29.145</v>
      </c>
      <c r="F80" s="11">
        <v>-27.02</v>
      </c>
      <c r="G80" s="7">
        <v>-32.36</v>
      </c>
      <c r="H80" s="7">
        <v>-29.7</v>
      </c>
      <c r="I80" s="7">
        <v>-27.04</v>
      </c>
      <c r="J80" s="35">
        <f t="shared" si="21"/>
        <v>0.01868565451</v>
      </c>
      <c r="K80" s="49"/>
      <c r="L80" s="49">
        <f t="shared" si="22"/>
        <v>29.145</v>
      </c>
      <c r="M80" s="49">
        <f t="shared" si="23"/>
        <v>29.7</v>
      </c>
      <c r="N80" s="2">
        <f t="shared" si="24"/>
        <v>31.27</v>
      </c>
      <c r="O80" s="2">
        <f t="shared" si="25"/>
        <v>32.36</v>
      </c>
    </row>
    <row r="81">
      <c r="C81" s="7">
        <v>4.0</v>
      </c>
      <c r="D81" s="11">
        <v>-27.02</v>
      </c>
      <c r="E81" s="11">
        <v>21.86</v>
      </c>
      <c r="F81" s="11">
        <v>-42.2</v>
      </c>
      <c r="G81" s="7">
        <v>-32.04</v>
      </c>
      <c r="H81" s="7">
        <v>20.89</v>
      </c>
      <c r="I81" s="7">
        <v>-37.6</v>
      </c>
      <c r="J81" s="35">
        <f t="shared" si="21"/>
        <v>-0.00302762661</v>
      </c>
      <c r="K81" s="49"/>
      <c r="L81" s="49">
        <f t="shared" si="22"/>
        <v>30.36</v>
      </c>
      <c r="M81" s="49">
        <f t="shared" si="23"/>
        <v>30.17666667</v>
      </c>
      <c r="N81" s="2">
        <f t="shared" si="24"/>
        <v>42.2</v>
      </c>
      <c r="O81" s="2">
        <f t="shared" si="25"/>
        <v>37.6</v>
      </c>
    </row>
    <row r="82">
      <c r="C82" s="7">
        <v>5.0</v>
      </c>
      <c r="D82" s="11">
        <v>0.0</v>
      </c>
      <c r="E82" s="2">
        <f t="shared" ref="E82:E87" si="26">D82+(F82-D82)*0.5</f>
        <v>0</v>
      </c>
      <c r="F82" s="11">
        <v>0.0</v>
      </c>
      <c r="G82" s="7">
        <v>-1.19</v>
      </c>
      <c r="H82" s="7">
        <v>-1.02</v>
      </c>
      <c r="I82" s="7">
        <v>-0.85</v>
      </c>
      <c r="J82" s="35">
        <f t="shared" si="21"/>
        <v>0</v>
      </c>
      <c r="K82" s="49"/>
      <c r="L82" s="49">
        <f t="shared" si="22"/>
        <v>0</v>
      </c>
      <c r="M82" s="49">
        <f t="shared" si="23"/>
        <v>1.02</v>
      </c>
      <c r="N82" s="2">
        <f t="shared" si="24"/>
        <v>0</v>
      </c>
      <c r="O82" s="2">
        <f t="shared" si="25"/>
        <v>1.19</v>
      </c>
    </row>
    <row r="83">
      <c r="C83" s="7">
        <v>6.0</v>
      </c>
      <c r="D83" s="11">
        <v>0.0</v>
      </c>
      <c r="E83" s="2">
        <f t="shared" si="26"/>
        <v>0</v>
      </c>
      <c r="F83" s="11">
        <v>0.0</v>
      </c>
      <c r="G83" s="7">
        <v>-0.28</v>
      </c>
      <c r="H83" s="7">
        <v>-0.17</v>
      </c>
      <c r="I83" s="7">
        <v>-0.05</v>
      </c>
      <c r="J83" s="35">
        <f t="shared" si="21"/>
        <v>0</v>
      </c>
      <c r="K83" s="49"/>
      <c r="L83" s="49">
        <f t="shared" si="22"/>
        <v>0</v>
      </c>
      <c r="M83" s="49">
        <f t="shared" si="23"/>
        <v>0.1666666667</v>
      </c>
      <c r="N83" s="2">
        <f t="shared" si="24"/>
        <v>0</v>
      </c>
      <c r="O83" s="2">
        <f t="shared" si="25"/>
        <v>0.28</v>
      </c>
    </row>
    <row r="84">
      <c r="C84" s="7">
        <v>7.0</v>
      </c>
      <c r="D84" s="11">
        <v>0.0</v>
      </c>
      <c r="E84" s="2">
        <f t="shared" si="26"/>
        <v>0</v>
      </c>
      <c r="F84" s="11">
        <v>0.0</v>
      </c>
      <c r="G84" s="7">
        <v>-0.06</v>
      </c>
      <c r="H84" s="7">
        <v>-0.05</v>
      </c>
      <c r="I84" s="7">
        <v>-0.05</v>
      </c>
      <c r="J84" s="35">
        <f t="shared" si="21"/>
        <v>0</v>
      </c>
      <c r="K84" s="49"/>
      <c r="L84" s="49">
        <f t="shared" si="22"/>
        <v>0</v>
      </c>
      <c r="M84" s="49">
        <f t="shared" si="23"/>
        <v>0.05333333333</v>
      </c>
      <c r="N84" s="2">
        <f t="shared" si="24"/>
        <v>0</v>
      </c>
      <c r="O84" s="2">
        <f t="shared" si="25"/>
        <v>0.06</v>
      </c>
    </row>
    <row r="85">
      <c r="C85" s="7">
        <v>8.0</v>
      </c>
      <c r="D85" s="11">
        <v>-27.02</v>
      </c>
      <c r="E85" s="2">
        <f t="shared" si="26"/>
        <v>-29.145</v>
      </c>
      <c r="F85" s="11">
        <v>-31.27</v>
      </c>
      <c r="G85" s="7">
        <v>-29.19</v>
      </c>
      <c r="H85" s="7">
        <v>-30.72</v>
      </c>
      <c r="I85" s="7">
        <v>-32.25</v>
      </c>
      <c r="J85" s="35">
        <f t="shared" si="21"/>
        <v>0.05294721936</v>
      </c>
      <c r="K85" s="49"/>
      <c r="L85" s="49">
        <f t="shared" si="22"/>
        <v>29.145</v>
      </c>
      <c r="M85" s="49">
        <f t="shared" si="23"/>
        <v>30.72</v>
      </c>
      <c r="N85" s="2">
        <f t="shared" si="24"/>
        <v>31.27</v>
      </c>
      <c r="O85" s="2">
        <f t="shared" si="25"/>
        <v>32.25</v>
      </c>
    </row>
    <row r="86">
      <c r="C86" s="7">
        <v>9.0</v>
      </c>
      <c r="D86" s="11">
        <v>-32.98</v>
      </c>
      <c r="E86" s="2">
        <f t="shared" si="26"/>
        <v>-31.71</v>
      </c>
      <c r="F86" s="11">
        <v>-30.44</v>
      </c>
      <c r="G86" s="7">
        <v>-34.86</v>
      </c>
      <c r="H86" s="7">
        <v>-33.51</v>
      </c>
      <c r="I86" s="7">
        <v>-32.16</v>
      </c>
      <c r="J86" s="35">
        <f t="shared" si="21"/>
        <v>0.05465559125</v>
      </c>
      <c r="K86" s="49"/>
      <c r="L86" s="49">
        <f t="shared" si="22"/>
        <v>31.71</v>
      </c>
      <c r="M86" s="49">
        <f t="shared" si="23"/>
        <v>33.51</v>
      </c>
      <c r="N86" s="2">
        <f t="shared" si="24"/>
        <v>32.98</v>
      </c>
      <c r="O86" s="2">
        <f t="shared" si="25"/>
        <v>34.86</v>
      </c>
    </row>
    <row r="87">
      <c r="C87" s="7">
        <v>10.0</v>
      </c>
      <c r="D87" s="11">
        <v>-18.6</v>
      </c>
      <c r="E87" s="2">
        <f t="shared" si="26"/>
        <v>-27.9</v>
      </c>
      <c r="F87" s="11">
        <v>-37.2</v>
      </c>
      <c r="G87" s="7">
        <v>-36.65</v>
      </c>
      <c r="H87" s="7">
        <v>-26.93</v>
      </c>
      <c r="I87" s="7">
        <v>-17.22</v>
      </c>
      <c r="J87" s="35">
        <f t="shared" si="21"/>
        <v>-0.233365888</v>
      </c>
      <c r="K87" s="49"/>
      <c r="L87" s="49">
        <f t="shared" si="22"/>
        <v>27.9</v>
      </c>
      <c r="M87" s="49">
        <f t="shared" si="23"/>
        <v>26.93333333</v>
      </c>
      <c r="N87" s="2">
        <f t="shared" si="24"/>
        <v>37.2</v>
      </c>
      <c r="O87" s="2">
        <f t="shared" si="25"/>
        <v>36.65</v>
      </c>
    </row>
    <row r="88">
      <c r="C88" s="7">
        <v>11.0</v>
      </c>
      <c r="D88" s="11">
        <v>-67.64</v>
      </c>
      <c r="E88" s="11">
        <v>44.0</v>
      </c>
      <c r="F88" s="11">
        <v>-86.24</v>
      </c>
      <c r="G88" s="7">
        <v>-68.86</v>
      </c>
      <c r="H88" s="7">
        <v>43.25</v>
      </c>
      <c r="I88" s="7">
        <v>-84.76</v>
      </c>
      <c r="J88" s="35">
        <f t="shared" si="21"/>
        <v>-0.004689304943</v>
      </c>
      <c r="K88" s="49"/>
      <c r="L88" s="49">
        <f t="shared" si="22"/>
        <v>65.96</v>
      </c>
      <c r="M88" s="49">
        <f t="shared" si="23"/>
        <v>65.62333333</v>
      </c>
      <c r="N88" s="2">
        <f t="shared" si="24"/>
        <v>86.24</v>
      </c>
      <c r="O88" s="2">
        <f t="shared" si="25"/>
        <v>84.76</v>
      </c>
    </row>
    <row r="89">
      <c r="C89" s="7">
        <v>12.0</v>
      </c>
      <c r="D89" s="11">
        <v>-64.25</v>
      </c>
      <c r="E89" s="11">
        <v>45.15</v>
      </c>
      <c r="F89" s="11">
        <v>-87.93</v>
      </c>
      <c r="G89" s="7">
        <v>-67.41</v>
      </c>
      <c r="H89" s="7">
        <v>44.23</v>
      </c>
      <c r="I89" s="7">
        <v>-84.24</v>
      </c>
      <c r="J89" s="35">
        <f t="shared" si="21"/>
        <v>-0.00490291206</v>
      </c>
      <c r="K89" s="49"/>
      <c r="L89" s="49">
        <f t="shared" si="22"/>
        <v>65.77666667</v>
      </c>
      <c r="M89" s="49">
        <f t="shared" si="23"/>
        <v>65.29333333</v>
      </c>
      <c r="N89" s="2">
        <f t="shared" si="24"/>
        <v>87.93</v>
      </c>
      <c r="O89" s="2">
        <f t="shared" si="25"/>
        <v>84.24</v>
      </c>
    </row>
    <row r="90">
      <c r="C90" s="7">
        <v>13.0</v>
      </c>
      <c r="D90" s="11">
        <v>-42.2</v>
      </c>
      <c r="E90" s="11">
        <v>20.34</v>
      </c>
      <c r="F90" s="11">
        <v>-27.02</v>
      </c>
      <c r="G90" s="7">
        <v>-38.78</v>
      </c>
      <c r="H90" s="7">
        <v>21.73</v>
      </c>
      <c r="I90" s="7">
        <v>-29.19</v>
      </c>
      <c r="J90" s="35">
        <f t="shared" si="21"/>
        <v>0.0176891625</v>
      </c>
      <c r="K90" s="49"/>
      <c r="L90" s="49">
        <f t="shared" si="22"/>
        <v>29.85333333</v>
      </c>
      <c r="M90" s="49">
        <f t="shared" si="23"/>
        <v>29.9</v>
      </c>
      <c r="N90" s="2">
        <f t="shared" si="24"/>
        <v>42.2</v>
      </c>
      <c r="O90" s="2">
        <f t="shared" si="25"/>
        <v>38.78</v>
      </c>
    </row>
    <row r="91">
      <c r="C91" s="7">
        <v>14.0</v>
      </c>
      <c r="D91" s="11">
        <v>-87.93</v>
      </c>
      <c r="E91" s="11">
        <v>42.78</v>
      </c>
      <c r="F91" s="11">
        <v>-64.25</v>
      </c>
      <c r="G91" s="7">
        <v>-84.81</v>
      </c>
      <c r="H91" s="7">
        <v>44.09</v>
      </c>
      <c r="I91" s="7">
        <v>-67.12</v>
      </c>
      <c r="J91" s="35">
        <f t="shared" si="21"/>
        <v>0.01288246411</v>
      </c>
      <c r="K91" s="49"/>
      <c r="L91" s="49">
        <f t="shared" si="22"/>
        <v>64.98666667</v>
      </c>
      <c r="M91" s="49">
        <f t="shared" si="23"/>
        <v>65.34</v>
      </c>
      <c r="N91" s="2">
        <f t="shared" si="24"/>
        <v>87.93</v>
      </c>
      <c r="O91" s="2">
        <f t="shared" si="25"/>
        <v>84.81</v>
      </c>
    </row>
    <row r="92">
      <c r="C92" s="7">
        <v>15.0</v>
      </c>
      <c r="D92" s="11">
        <v>-86.24</v>
      </c>
      <c r="E92" s="11">
        <v>42.19</v>
      </c>
      <c r="F92" s="11">
        <v>-67.64</v>
      </c>
      <c r="G92" s="7">
        <v>-84.77</v>
      </c>
      <c r="H92" s="7">
        <v>43.27</v>
      </c>
      <c r="I92" s="7">
        <v>-68.81</v>
      </c>
      <c r="J92" s="35">
        <f t="shared" si="21"/>
        <v>0.00919907883</v>
      </c>
      <c r="K92" s="49"/>
      <c r="L92" s="49">
        <f t="shared" si="22"/>
        <v>65.35666667</v>
      </c>
      <c r="M92" s="49">
        <f t="shared" si="23"/>
        <v>65.61666667</v>
      </c>
      <c r="N92" s="2">
        <f t="shared" si="24"/>
        <v>86.24</v>
      </c>
      <c r="O92" s="2">
        <f t="shared" si="25"/>
        <v>84.77</v>
      </c>
    </row>
    <row r="93">
      <c r="I93" s="11" t="s">
        <v>70</v>
      </c>
      <c r="J93" s="12">
        <f>AVERAGE(J78:J92)</f>
        <v>-0.004330864502</v>
      </c>
    </row>
    <row r="94">
      <c r="F94" s="1"/>
      <c r="J94" s="14"/>
    </row>
    <row r="95">
      <c r="F95" s="1" t="s">
        <v>12</v>
      </c>
      <c r="J95" s="14"/>
    </row>
    <row r="96">
      <c r="J96" s="14"/>
    </row>
    <row r="97">
      <c r="C97" s="2"/>
      <c r="D97" s="11"/>
      <c r="E97" s="11" t="s">
        <v>79</v>
      </c>
      <c r="F97" s="2"/>
      <c r="G97" s="39" t="s">
        <v>41</v>
      </c>
      <c r="H97" s="40"/>
      <c r="I97" s="41"/>
      <c r="J97" s="12"/>
    </row>
    <row r="98">
      <c r="C98" s="7" t="s">
        <v>3</v>
      </c>
      <c r="D98" s="7" t="s">
        <v>42</v>
      </c>
      <c r="E98" s="7" t="s">
        <v>43</v>
      </c>
      <c r="F98" s="7" t="s">
        <v>44</v>
      </c>
      <c r="G98" s="7" t="s">
        <v>42</v>
      </c>
      <c r="H98" s="7" t="s">
        <v>43</v>
      </c>
      <c r="I98" s="7" t="s">
        <v>44</v>
      </c>
      <c r="J98" s="35" t="s">
        <v>45</v>
      </c>
      <c r="K98" s="46"/>
      <c r="L98" s="46" t="s">
        <v>52</v>
      </c>
      <c r="M98" s="46" t="s">
        <v>53</v>
      </c>
      <c r="N98" s="11" t="s">
        <v>54</v>
      </c>
      <c r="O98" s="11" t="s">
        <v>55</v>
      </c>
    </row>
    <row r="99">
      <c r="C99" s="7">
        <v>1.0</v>
      </c>
      <c r="D99" s="11">
        <v>-15.41</v>
      </c>
      <c r="E99" s="2">
        <f t="shared" ref="E99:E118" si="27">D99+(F99-D99)*0.5</f>
        <v>-23.11</v>
      </c>
      <c r="F99" s="11">
        <v>-30.81</v>
      </c>
      <c r="G99" s="7">
        <v>-12.65</v>
      </c>
      <c r="H99" s="7">
        <v>-20.77</v>
      </c>
      <c r="I99" s="7">
        <v>-28.88</v>
      </c>
      <c r="J99" s="35">
        <f t="shared" ref="J99:J134" si="28">IF(1-(abs(F99)/abs(I99)+abs(E99)/abs(H99)+abs(D99)/abs(G99))*0.333 &lt;&gt; 1,1-(abs(F99)/abs(I99)+abs(E99)/abs(H99)+abs(D99)/abs(G99))*0.333, 0)</f>
        <v>-0.1314249648</v>
      </c>
      <c r="K99" s="49"/>
      <c r="L99" s="49">
        <f t="shared" ref="L99:L134" si="29">AVERAGE(ABS(D99),ABS(E99),ABS(F99))</f>
        <v>23.11</v>
      </c>
      <c r="M99" s="49">
        <f t="shared" ref="M99:M134" si="30">AVERAGE(ABS(G99),ABS(H99),ABS(I99))</f>
        <v>20.76666667</v>
      </c>
      <c r="N99" s="2">
        <f t="shared" ref="N99:N134" si="31">max(abs(D99),abs(E99),abs(F99))</f>
        <v>30.81</v>
      </c>
      <c r="O99" s="2">
        <f t="shared" ref="O99:O134" si="32">max(abs(G99),abs(H99),abs(I99))</f>
        <v>28.88</v>
      </c>
    </row>
    <row r="100">
      <c r="C100" s="7">
        <v>2.0</v>
      </c>
      <c r="D100" s="11">
        <v>-23.57</v>
      </c>
      <c r="E100" s="2">
        <f t="shared" si="27"/>
        <v>-23.8</v>
      </c>
      <c r="F100" s="11">
        <v>-24.03</v>
      </c>
      <c r="G100" s="7">
        <v>-25.96</v>
      </c>
      <c r="H100" s="7">
        <v>-26.14</v>
      </c>
      <c r="I100" s="7">
        <v>-26.32</v>
      </c>
      <c r="J100" s="35">
        <f t="shared" si="28"/>
        <v>0.09044006177</v>
      </c>
      <c r="K100" s="49"/>
      <c r="L100" s="49">
        <f t="shared" si="29"/>
        <v>23.8</v>
      </c>
      <c r="M100" s="49">
        <f t="shared" si="30"/>
        <v>26.14</v>
      </c>
      <c r="N100" s="2">
        <f t="shared" si="31"/>
        <v>24.03</v>
      </c>
      <c r="O100" s="2">
        <f t="shared" si="32"/>
        <v>26.32</v>
      </c>
    </row>
    <row r="101">
      <c r="C101" s="7">
        <v>3.0</v>
      </c>
      <c r="D101" s="11">
        <v>-29.71</v>
      </c>
      <c r="E101" s="2">
        <f t="shared" si="27"/>
        <v>-32.32</v>
      </c>
      <c r="F101" s="11">
        <v>-34.93</v>
      </c>
      <c r="G101" s="7">
        <v>-29.31</v>
      </c>
      <c r="H101" s="7">
        <v>-32.49</v>
      </c>
      <c r="I101" s="7">
        <v>-35.68</v>
      </c>
      <c r="J101" s="35">
        <f t="shared" si="28"/>
        <v>0.005197577949</v>
      </c>
      <c r="K101" s="49"/>
      <c r="L101" s="49">
        <f t="shared" si="29"/>
        <v>32.32</v>
      </c>
      <c r="M101" s="49">
        <f t="shared" si="30"/>
        <v>32.49333333</v>
      </c>
      <c r="N101" s="2">
        <f t="shared" si="31"/>
        <v>34.93</v>
      </c>
      <c r="O101" s="2">
        <f t="shared" si="32"/>
        <v>35.68</v>
      </c>
    </row>
    <row r="102">
      <c r="C102" s="7">
        <v>4.0</v>
      </c>
      <c r="D102" s="11">
        <v>-4.53</v>
      </c>
      <c r="E102" s="2">
        <f t="shared" si="27"/>
        <v>-3.71</v>
      </c>
      <c r="F102" s="11">
        <v>-2.89</v>
      </c>
      <c r="G102" s="7">
        <v>-3.18</v>
      </c>
      <c r="H102" s="7">
        <v>-2.7</v>
      </c>
      <c r="I102" s="7">
        <v>-2.21</v>
      </c>
      <c r="J102" s="35">
        <f t="shared" si="28"/>
        <v>-0.3673961297</v>
      </c>
      <c r="K102" s="49"/>
      <c r="L102" s="49">
        <f t="shared" si="29"/>
        <v>3.71</v>
      </c>
      <c r="M102" s="49">
        <f t="shared" si="30"/>
        <v>2.696666667</v>
      </c>
      <c r="N102" s="2">
        <f t="shared" si="31"/>
        <v>4.53</v>
      </c>
      <c r="O102" s="2">
        <f t="shared" si="32"/>
        <v>3.18</v>
      </c>
    </row>
    <row r="103">
      <c r="C103" s="7">
        <v>5.0</v>
      </c>
      <c r="D103" s="11">
        <v>-1.4</v>
      </c>
      <c r="E103" s="2">
        <f t="shared" si="27"/>
        <v>-1.47</v>
      </c>
      <c r="F103" s="11">
        <v>-1.54</v>
      </c>
      <c r="G103" s="7">
        <v>-0.34</v>
      </c>
      <c r="H103" s="7">
        <v>-0.18</v>
      </c>
      <c r="I103" s="7">
        <v>-0.01</v>
      </c>
      <c r="J103" s="35">
        <f t="shared" si="28"/>
        <v>-54.37267647</v>
      </c>
      <c r="K103" s="49"/>
      <c r="L103" s="49">
        <f t="shared" si="29"/>
        <v>1.47</v>
      </c>
      <c r="M103" s="49">
        <f t="shared" si="30"/>
        <v>0.1766666667</v>
      </c>
      <c r="N103" s="2">
        <f t="shared" si="31"/>
        <v>1.54</v>
      </c>
      <c r="O103" s="2">
        <f t="shared" si="32"/>
        <v>0.34</v>
      </c>
    </row>
    <row r="104">
      <c r="C104" s="7">
        <v>6.0</v>
      </c>
      <c r="D104" s="11">
        <v>-1.13</v>
      </c>
      <c r="E104" s="2">
        <f t="shared" si="27"/>
        <v>-0.565</v>
      </c>
      <c r="F104" s="11">
        <v>0.0</v>
      </c>
      <c r="G104" s="7">
        <v>-3.06</v>
      </c>
      <c r="H104" s="7">
        <v>-2.73</v>
      </c>
      <c r="I104" s="7">
        <v>-2.4</v>
      </c>
      <c r="J104" s="35">
        <f t="shared" si="28"/>
        <v>0.8081118293</v>
      </c>
      <c r="K104" s="49"/>
      <c r="L104" s="49">
        <f t="shared" si="29"/>
        <v>0.565</v>
      </c>
      <c r="M104" s="49">
        <f t="shared" si="30"/>
        <v>2.73</v>
      </c>
      <c r="N104" s="2">
        <f t="shared" si="31"/>
        <v>1.13</v>
      </c>
      <c r="O104" s="2">
        <f t="shared" si="32"/>
        <v>3.06</v>
      </c>
    </row>
    <row r="105">
      <c r="C105" s="7">
        <v>7.0</v>
      </c>
      <c r="D105" s="11">
        <v>-5.44</v>
      </c>
      <c r="E105" s="2">
        <f t="shared" si="27"/>
        <v>-4.57</v>
      </c>
      <c r="F105" s="11">
        <v>-3.7</v>
      </c>
      <c r="G105" s="7">
        <v>-5.85</v>
      </c>
      <c r="H105" s="7">
        <v>-4.95</v>
      </c>
      <c r="I105" s="7">
        <v>-4.04</v>
      </c>
      <c r="J105" s="35">
        <f t="shared" si="28"/>
        <v>0.07792685038</v>
      </c>
      <c r="K105" s="49"/>
      <c r="L105" s="49">
        <f t="shared" si="29"/>
        <v>4.57</v>
      </c>
      <c r="M105" s="49">
        <f t="shared" si="30"/>
        <v>4.946666667</v>
      </c>
      <c r="N105" s="2">
        <f t="shared" si="31"/>
        <v>5.44</v>
      </c>
      <c r="O105" s="2">
        <f t="shared" si="32"/>
        <v>5.85</v>
      </c>
    </row>
    <row r="106">
      <c r="C106" s="7">
        <v>8.0</v>
      </c>
      <c r="D106" s="11">
        <v>-2.12</v>
      </c>
      <c r="E106" s="2">
        <f t="shared" si="27"/>
        <v>-2.2</v>
      </c>
      <c r="F106" s="11">
        <v>-2.28</v>
      </c>
      <c r="G106" s="7">
        <v>-2.87</v>
      </c>
      <c r="H106" s="7">
        <v>-2.92</v>
      </c>
      <c r="I106" s="7">
        <v>-2.97</v>
      </c>
      <c r="J106" s="35">
        <f t="shared" si="28"/>
        <v>0.2474941313</v>
      </c>
      <c r="K106" s="49"/>
      <c r="L106" s="49">
        <f t="shared" si="29"/>
        <v>2.2</v>
      </c>
      <c r="M106" s="49">
        <f t="shared" si="30"/>
        <v>2.92</v>
      </c>
      <c r="N106" s="2">
        <f t="shared" si="31"/>
        <v>2.28</v>
      </c>
      <c r="O106" s="2">
        <f t="shared" si="32"/>
        <v>2.97</v>
      </c>
    </row>
    <row r="107">
      <c r="C107" s="7">
        <v>9.0</v>
      </c>
      <c r="D107" s="11">
        <v>-1.75</v>
      </c>
      <c r="E107" s="2">
        <f t="shared" si="27"/>
        <v>-0.875</v>
      </c>
      <c r="F107" s="2"/>
      <c r="G107" s="7">
        <v>-3.2</v>
      </c>
      <c r="H107" s="7">
        <v>-2.25</v>
      </c>
      <c r="I107" s="7">
        <v>-1.31</v>
      </c>
      <c r="J107" s="35">
        <f t="shared" si="28"/>
        <v>0.688390625</v>
      </c>
      <c r="K107" s="49"/>
      <c r="L107" s="49">
        <f t="shared" si="29"/>
        <v>0.875</v>
      </c>
      <c r="M107" s="49">
        <f t="shared" si="30"/>
        <v>2.253333333</v>
      </c>
      <c r="N107" s="2">
        <f t="shared" si="31"/>
        <v>1.75</v>
      </c>
      <c r="O107" s="2">
        <f t="shared" si="32"/>
        <v>3.2</v>
      </c>
    </row>
    <row r="108">
      <c r="C108" s="7">
        <v>10.0</v>
      </c>
      <c r="D108" s="11">
        <v>-5.44</v>
      </c>
      <c r="E108" s="2">
        <f t="shared" si="27"/>
        <v>-4.57</v>
      </c>
      <c r="F108" s="11">
        <v>-3.7</v>
      </c>
      <c r="G108" s="7">
        <v>-5.85</v>
      </c>
      <c r="H108" s="7">
        <v>-4.95</v>
      </c>
      <c r="I108" s="7">
        <v>-4.04</v>
      </c>
      <c r="J108" s="35">
        <f t="shared" si="28"/>
        <v>0.07792685038</v>
      </c>
      <c r="K108" s="49"/>
      <c r="L108" s="49">
        <f t="shared" si="29"/>
        <v>4.57</v>
      </c>
      <c r="M108" s="49">
        <f t="shared" si="30"/>
        <v>4.946666667</v>
      </c>
      <c r="N108" s="2">
        <f t="shared" si="31"/>
        <v>5.44</v>
      </c>
      <c r="O108" s="2">
        <f t="shared" si="32"/>
        <v>5.85</v>
      </c>
    </row>
    <row r="109">
      <c r="C109" s="7">
        <v>11.0</v>
      </c>
      <c r="D109" s="11">
        <v>-2.12</v>
      </c>
      <c r="E109" s="2">
        <f t="shared" si="27"/>
        <v>-2.2</v>
      </c>
      <c r="F109" s="11">
        <v>-2.28</v>
      </c>
      <c r="G109" s="7">
        <v>-2.87</v>
      </c>
      <c r="H109" s="7">
        <v>-2.92</v>
      </c>
      <c r="I109" s="7">
        <v>-2.97</v>
      </c>
      <c r="J109" s="35">
        <f t="shared" si="28"/>
        <v>0.2474941313</v>
      </c>
      <c r="K109" s="49"/>
      <c r="L109" s="49">
        <f t="shared" si="29"/>
        <v>2.2</v>
      </c>
      <c r="M109" s="49">
        <f t="shared" si="30"/>
        <v>2.92</v>
      </c>
      <c r="N109" s="2">
        <f t="shared" si="31"/>
        <v>2.28</v>
      </c>
      <c r="O109" s="2">
        <f t="shared" si="32"/>
        <v>2.97</v>
      </c>
    </row>
    <row r="110">
      <c r="C110" s="7">
        <v>12.0</v>
      </c>
      <c r="D110" s="11">
        <v>-1.75</v>
      </c>
      <c r="E110" s="2">
        <f t="shared" si="27"/>
        <v>-0.875</v>
      </c>
      <c r="F110" s="2"/>
      <c r="G110" s="7">
        <v>-3.2</v>
      </c>
      <c r="H110" s="7">
        <v>-2.25</v>
      </c>
      <c r="I110" s="7">
        <v>-1.31</v>
      </c>
      <c r="J110" s="35">
        <f t="shared" si="28"/>
        <v>0.688390625</v>
      </c>
      <c r="K110" s="49"/>
      <c r="L110" s="49">
        <f t="shared" si="29"/>
        <v>0.875</v>
      </c>
      <c r="M110" s="49">
        <f t="shared" si="30"/>
        <v>2.253333333</v>
      </c>
      <c r="N110" s="2">
        <f t="shared" si="31"/>
        <v>1.75</v>
      </c>
      <c r="O110" s="2">
        <f t="shared" si="32"/>
        <v>3.2</v>
      </c>
    </row>
    <row r="111">
      <c r="C111" s="7">
        <v>13.0</v>
      </c>
      <c r="D111" s="11">
        <v>-4.53</v>
      </c>
      <c r="E111" s="2">
        <f t="shared" si="27"/>
        <v>-3.71</v>
      </c>
      <c r="F111" s="11">
        <v>-2.89</v>
      </c>
      <c r="G111" s="7">
        <v>-3.18</v>
      </c>
      <c r="H111" s="7">
        <v>-2.7</v>
      </c>
      <c r="I111" s="7">
        <v>-2.21</v>
      </c>
      <c r="J111" s="35">
        <f t="shared" si="28"/>
        <v>-0.3673961297</v>
      </c>
      <c r="K111" s="49"/>
      <c r="L111" s="49">
        <f t="shared" si="29"/>
        <v>3.71</v>
      </c>
      <c r="M111" s="49">
        <f t="shared" si="30"/>
        <v>2.696666667</v>
      </c>
      <c r="N111" s="2">
        <f t="shared" si="31"/>
        <v>4.53</v>
      </c>
      <c r="O111" s="2">
        <f t="shared" si="32"/>
        <v>3.18</v>
      </c>
    </row>
    <row r="112">
      <c r="C112" s="7">
        <v>14.0</v>
      </c>
      <c r="D112" s="11">
        <v>-1.4</v>
      </c>
      <c r="E112" s="2">
        <f t="shared" si="27"/>
        <v>-1.47</v>
      </c>
      <c r="F112" s="11">
        <v>-1.54</v>
      </c>
      <c r="G112" s="7">
        <v>-0.34</v>
      </c>
      <c r="H112" s="7">
        <v>-0.18</v>
      </c>
      <c r="I112" s="7">
        <v>-0.01</v>
      </c>
      <c r="J112" s="35">
        <f t="shared" si="28"/>
        <v>-54.37267647</v>
      </c>
      <c r="K112" s="49"/>
      <c r="L112" s="49">
        <f t="shared" si="29"/>
        <v>1.47</v>
      </c>
      <c r="M112" s="49">
        <f t="shared" si="30"/>
        <v>0.1766666667</v>
      </c>
      <c r="N112" s="2">
        <f t="shared" si="31"/>
        <v>1.54</v>
      </c>
      <c r="O112" s="2">
        <f t="shared" si="32"/>
        <v>0.34</v>
      </c>
    </row>
    <row r="113">
      <c r="C113" s="7">
        <v>15.0</v>
      </c>
      <c r="D113" s="11">
        <v>-1.13</v>
      </c>
      <c r="E113" s="2">
        <f t="shared" si="27"/>
        <v>-0.565</v>
      </c>
      <c r="F113" s="2"/>
      <c r="G113" s="7">
        <v>-3.06</v>
      </c>
      <c r="H113" s="7">
        <v>-2.73</v>
      </c>
      <c r="I113" s="7">
        <v>-2.4</v>
      </c>
      <c r="J113" s="35">
        <f t="shared" si="28"/>
        <v>0.8081118293</v>
      </c>
      <c r="K113" s="49"/>
      <c r="L113" s="49">
        <f t="shared" si="29"/>
        <v>0.565</v>
      </c>
      <c r="M113" s="49">
        <f t="shared" si="30"/>
        <v>2.73</v>
      </c>
      <c r="N113" s="2">
        <f t="shared" si="31"/>
        <v>1.13</v>
      </c>
      <c r="O113" s="2">
        <f t="shared" si="32"/>
        <v>3.06</v>
      </c>
    </row>
    <row r="114">
      <c r="C114" s="7">
        <v>16.0</v>
      </c>
      <c r="D114" s="16">
        <v>-34.93</v>
      </c>
      <c r="E114" s="2">
        <f t="shared" si="27"/>
        <v>-32.32</v>
      </c>
      <c r="F114" s="16">
        <v>-29.71</v>
      </c>
      <c r="G114" s="7">
        <v>-35.68</v>
      </c>
      <c r="H114" s="7">
        <v>-32.49</v>
      </c>
      <c r="I114" s="7">
        <v>-29.31</v>
      </c>
      <c r="J114" s="35">
        <f t="shared" si="28"/>
        <v>0.005197577949</v>
      </c>
      <c r="K114" s="49"/>
      <c r="L114" s="49">
        <f t="shared" si="29"/>
        <v>32.32</v>
      </c>
      <c r="M114" s="49">
        <f t="shared" si="30"/>
        <v>32.49333333</v>
      </c>
      <c r="N114" s="2">
        <f t="shared" si="31"/>
        <v>34.93</v>
      </c>
      <c r="O114" s="2">
        <f t="shared" si="32"/>
        <v>35.68</v>
      </c>
    </row>
    <row r="115">
      <c r="C115" s="7">
        <v>17.0</v>
      </c>
      <c r="D115" s="11">
        <v>-23.57</v>
      </c>
      <c r="E115" s="2">
        <f t="shared" si="27"/>
        <v>-23.8</v>
      </c>
      <c r="F115" s="11">
        <v>-24.03</v>
      </c>
      <c r="G115" s="7">
        <v>-26.32</v>
      </c>
      <c r="H115" s="7">
        <v>-26.14</v>
      </c>
      <c r="I115" s="7">
        <v>-25.96</v>
      </c>
      <c r="J115" s="35">
        <f t="shared" si="28"/>
        <v>0.09035935425</v>
      </c>
      <c r="K115" s="49"/>
      <c r="L115" s="49">
        <f t="shared" si="29"/>
        <v>23.8</v>
      </c>
      <c r="M115" s="49">
        <f t="shared" si="30"/>
        <v>26.14</v>
      </c>
      <c r="N115" s="2">
        <f t="shared" si="31"/>
        <v>24.03</v>
      </c>
      <c r="O115" s="2">
        <f t="shared" si="32"/>
        <v>26.32</v>
      </c>
    </row>
    <row r="116">
      <c r="C116" s="7">
        <v>18.0</v>
      </c>
      <c r="D116" s="11">
        <v>-15.41</v>
      </c>
      <c r="E116" s="2">
        <f t="shared" si="27"/>
        <v>-7.705</v>
      </c>
      <c r="F116" s="2"/>
      <c r="G116" s="7">
        <v>-28.88</v>
      </c>
      <c r="H116" s="7">
        <v>-20.77</v>
      </c>
      <c r="I116" s="7">
        <v>-12.65</v>
      </c>
      <c r="J116" s="35">
        <f t="shared" si="28"/>
        <v>0.6987831851</v>
      </c>
      <c r="K116" s="49"/>
      <c r="L116" s="49">
        <f t="shared" si="29"/>
        <v>7.705</v>
      </c>
      <c r="M116" s="49">
        <f t="shared" si="30"/>
        <v>20.76666667</v>
      </c>
      <c r="N116" s="2">
        <f t="shared" si="31"/>
        <v>15.41</v>
      </c>
      <c r="O116" s="2">
        <f t="shared" si="32"/>
        <v>28.88</v>
      </c>
    </row>
    <row r="117">
      <c r="C117" s="7">
        <v>19.0</v>
      </c>
      <c r="D117" s="11">
        <v>-13.71</v>
      </c>
      <c r="E117" s="2">
        <f t="shared" si="27"/>
        <v>-12.075</v>
      </c>
      <c r="F117" s="11">
        <v>-10.44</v>
      </c>
      <c r="G117" s="7">
        <v>-16.69</v>
      </c>
      <c r="H117" s="7">
        <v>-14.53</v>
      </c>
      <c r="I117" s="7">
        <v>-12.38</v>
      </c>
      <c r="J117" s="35">
        <f t="shared" si="28"/>
        <v>0.1689036492</v>
      </c>
      <c r="K117" s="49"/>
      <c r="L117" s="49">
        <f t="shared" si="29"/>
        <v>12.075</v>
      </c>
      <c r="M117" s="49">
        <f t="shared" si="30"/>
        <v>14.53333333</v>
      </c>
      <c r="N117" s="2">
        <f t="shared" si="31"/>
        <v>13.71</v>
      </c>
      <c r="O117" s="2">
        <f t="shared" si="32"/>
        <v>16.69</v>
      </c>
    </row>
    <row r="118">
      <c r="C118" s="7">
        <v>20.0</v>
      </c>
      <c r="D118" s="11">
        <v>-13.71</v>
      </c>
      <c r="E118" s="2">
        <f t="shared" si="27"/>
        <v>-12.075</v>
      </c>
      <c r="F118" s="11">
        <v>-10.44</v>
      </c>
      <c r="G118" s="7">
        <v>-16.69</v>
      </c>
      <c r="H118" s="7">
        <v>-14.53</v>
      </c>
      <c r="I118" s="7">
        <v>-12.38</v>
      </c>
      <c r="J118" s="35">
        <f t="shared" si="28"/>
        <v>0.1689036492</v>
      </c>
      <c r="K118" s="49"/>
      <c r="L118" s="49">
        <f t="shared" si="29"/>
        <v>12.075</v>
      </c>
      <c r="M118" s="49">
        <f t="shared" si="30"/>
        <v>14.53333333</v>
      </c>
      <c r="N118" s="2">
        <f t="shared" si="31"/>
        <v>13.71</v>
      </c>
      <c r="O118" s="2">
        <f t="shared" si="32"/>
        <v>16.69</v>
      </c>
    </row>
    <row r="119">
      <c r="C119" s="7">
        <v>21.0</v>
      </c>
      <c r="D119" s="11">
        <v>-34.92</v>
      </c>
      <c r="E119" s="11">
        <v>29.5</v>
      </c>
      <c r="F119" s="11">
        <v>-55.3</v>
      </c>
      <c r="G119" s="7">
        <v>-35.68</v>
      </c>
      <c r="H119" s="7">
        <v>29.61</v>
      </c>
      <c r="I119" s="7">
        <v>-54.35</v>
      </c>
      <c r="J119" s="35">
        <f t="shared" si="28"/>
        <v>0.003509524219</v>
      </c>
      <c r="K119" s="49"/>
      <c r="L119" s="49">
        <f t="shared" si="29"/>
        <v>39.90666667</v>
      </c>
      <c r="M119" s="49">
        <f t="shared" si="30"/>
        <v>39.88</v>
      </c>
      <c r="N119" s="2">
        <f t="shared" si="31"/>
        <v>55.3</v>
      </c>
      <c r="O119" s="2">
        <f t="shared" si="32"/>
        <v>54.35</v>
      </c>
    </row>
    <row r="120">
      <c r="C120" s="7">
        <v>22.0</v>
      </c>
      <c r="D120" s="11">
        <v>-53.74</v>
      </c>
      <c r="E120" s="11">
        <v>34.22</v>
      </c>
      <c r="F120" s="11">
        <v>-67.69</v>
      </c>
      <c r="G120" s="7">
        <v>-55.63</v>
      </c>
      <c r="H120" s="7">
        <v>34.18</v>
      </c>
      <c r="I120" s="7">
        <v>-65.89</v>
      </c>
      <c r="J120" s="35">
        <f t="shared" si="28"/>
        <v>0.002826818515</v>
      </c>
      <c r="K120" s="49"/>
      <c r="L120" s="49">
        <f t="shared" si="29"/>
        <v>51.88333333</v>
      </c>
      <c r="M120" s="49">
        <f t="shared" si="30"/>
        <v>51.9</v>
      </c>
      <c r="N120" s="2">
        <f t="shared" si="31"/>
        <v>67.69</v>
      </c>
      <c r="O120" s="2">
        <f t="shared" si="32"/>
        <v>65.89</v>
      </c>
    </row>
    <row r="121">
      <c r="C121" s="7">
        <v>23.0</v>
      </c>
      <c r="D121" s="11">
        <v>-54.38</v>
      </c>
      <c r="E121" s="11">
        <v>34.12</v>
      </c>
      <c r="F121" s="11">
        <v>-67.24</v>
      </c>
      <c r="G121" s="7">
        <v>-54.85</v>
      </c>
      <c r="H121" s="7">
        <v>34.18</v>
      </c>
      <c r="I121" s="7">
        <v>-66.67</v>
      </c>
      <c r="J121" s="35">
        <f t="shared" si="28"/>
        <v>0.001590963134</v>
      </c>
      <c r="K121" s="49"/>
      <c r="L121" s="49">
        <f t="shared" si="29"/>
        <v>51.91333333</v>
      </c>
      <c r="M121" s="49">
        <f t="shared" si="30"/>
        <v>51.9</v>
      </c>
      <c r="N121" s="2">
        <f t="shared" si="31"/>
        <v>67.24</v>
      </c>
      <c r="O121" s="2">
        <f t="shared" si="32"/>
        <v>66.67</v>
      </c>
    </row>
    <row r="122">
      <c r="C122" s="7">
        <v>24.0</v>
      </c>
      <c r="D122" s="11">
        <v>-50.78</v>
      </c>
      <c r="E122" s="11">
        <v>23.53</v>
      </c>
      <c r="F122" s="11">
        <v>-51.39</v>
      </c>
      <c r="G122" s="7">
        <v>-51.17</v>
      </c>
      <c r="H122" s="7">
        <v>23.79</v>
      </c>
      <c r="I122" s="7">
        <v>-50.49</v>
      </c>
      <c r="J122" s="35">
        <f t="shared" si="28"/>
        <v>0.001241525938</v>
      </c>
      <c r="K122" s="49"/>
      <c r="L122" s="49">
        <f t="shared" si="29"/>
        <v>41.9</v>
      </c>
      <c r="M122" s="49">
        <f t="shared" si="30"/>
        <v>41.81666667</v>
      </c>
      <c r="N122" s="2">
        <f t="shared" si="31"/>
        <v>51.39</v>
      </c>
      <c r="O122" s="2">
        <f t="shared" si="32"/>
        <v>51.17</v>
      </c>
    </row>
    <row r="123">
      <c r="C123" s="7">
        <v>25.0</v>
      </c>
      <c r="D123" s="11">
        <v>-63.4</v>
      </c>
      <c r="E123" s="11">
        <v>31.32</v>
      </c>
      <c r="F123" s="11">
        <v>-63.83</v>
      </c>
      <c r="G123" s="7">
        <v>-64.02</v>
      </c>
      <c r="H123" s="7">
        <v>31.4</v>
      </c>
      <c r="I123" s="7">
        <v>-63.05</v>
      </c>
      <c r="J123" s="35">
        <f t="shared" si="28"/>
        <v>0.0009537497239</v>
      </c>
      <c r="K123" s="49"/>
      <c r="L123" s="49">
        <f t="shared" si="29"/>
        <v>52.85</v>
      </c>
      <c r="M123" s="49">
        <f t="shared" si="30"/>
        <v>52.82333333</v>
      </c>
      <c r="N123" s="2">
        <f t="shared" si="31"/>
        <v>63.83</v>
      </c>
      <c r="O123" s="2">
        <f t="shared" si="32"/>
        <v>64.02</v>
      </c>
    </row>
    <row r="124">
      <c r="C124" s="7">
        <v>26.0</v>
      </c>
      <c r="D124" s="11">
        <v>-63.43</v>
      </c>
      <c r="E124" s="11">
        <v>31.23</v>
      </c>
      <c r="F124" s="11">
        <v>-63.92</v>
      </c>
      <c r="G124" s="7">
        <v>-63.6</v>
      </c>
      <c r="H124" s="7">
        <v>31.27</v>
      </c>
      <c r="I124" s="7">
        <v>-63.74</v>
      </c>
      <c r="J124" s="35">
        <f t="shared" si="28"/>
        <v>0.001375678915</v>
      </c>
      <c r="K124" s="49"/>
      <c r="L124" s="49">
        <f t="shared" si="29"/>
        <v>52.86</v>
      </c>
      <c r="M124" s="49">
        <f t="shared" si="30"/>
        <v>52.87</v>
      </c>
      <c r="N124" s="2">
        <f t="shared" si="31"/>
        <v>63.92</v>
      </c>
      <c r="O124" s="2">
        <f t="shared" si="32"/>
        <v>63.74</v>
      </c>
    </row>
    <row r="125">
      <c r="C125" s="7">
        <v>27.0</v>
      </c>
      <c r="D125" s="11">
        <v>-67.29</v>
      </c>
      <c r="E125" s="11">
        <v>38.94</v>
      </c>
      <c r="F125" s="11">
        <v>-66.78</v>
      </c>
      <c r="G125" s="7">
        <v>-68.72</v>
      </c>
      <c r="H125" s="7">
        <v>37.13</v>
      </c>
      <c r="I125" s="7">
        <v>-68.72</v>
      </c>
      <c r="J125" s="35">
        <f t="shared" si="28"/>
        <v>0.001097215185</v>
      </c>
      <c r="K125" s="49"/>
      <c r="L125" s="49">
        <f t="shared" si="29"/>
        <v>57.67</v>
      </c>
      <c r="M125" s="49">
        <f t="shared" si="30"/>
        <v>58.19</v>
      </c>
      <c r="N125" s="2">
        <f t="shared" si="31"/>
        <v>67.29</v>
      </c>
      <c r="O125" s="2">
        <f t="shared" si="32"/>
        <v>68.72</v>
      </c>
    </row>
    <row r="126">
      <c r="C126" s="7">
        <v>28.0</v>
      </c>
      <c r="D126" s="11">
        <v>-69.66</v>
      </c>
      <c r="E126" s="11">
        <v>36.16</v>
      </c>
      <c r="F126" s="11">
        <v>-69.96</v>
      </c>
      <c r="G126" s="7">
        <v>-69.97</v>
      </c>
      <c r="H126" s="7">
        <v>35.88</v>
      </c>
      <c r="I126" s="7">
        <v>-69.97</v>
      </c>
      <c r="J126" s="35">
        <f t="shared" si="28"/>
        <v>-0.00007572380519</v>
      </c>
      <c r="K126" s="49"/>
      <c r="L126" s="49">
        <f t="shared" si="29"/>
        <v>58.59333333</v>
      </c>
      <c r="M126" s="49">
        <f t="shared" si="30"/>
        <v>58.60666667</v>
      </c>
      <c r="N126" s="2">
        <f t="shared" si="31"/>
        <v>69.96</v>
      </c>
      <c r="O126" s="2">
        <f t="shared" si="32"/>
        <v>69.97</v>
      </c>
    </row>
    <row r="127">
      <c r="C127" s="7">
        <v>29.0</v>
      </c>
      <c r="D127" s="11">
        <v>-69.45</v>
      </c>
      <c r="E127" s="11">
        <v>37.22</v>
      </c>
      <c r="F127" s="11">
        <v>-68.5</v>
      </c>
      <c r="G127" s="7">
        <v>-69.91</v>
      </c>
      <c r="H127" s="7">
        <v>35.94</v>
      </c>
      <c r="I127" s="7">
        <v>-69.91</v>
      </c>
      <c r="J127" s="35">
        <f t="shared" si="28"/>
        <v>-0.001952456879</v>
      </c>
      <c r="K127" s="49"/>
      <c r="L127" s="49">
        <f t="shared" si="29"/>
        <v>58.39</v>
      </c>
      <c r="M127" s="49">
        <f t="shared" si="30"/>
        <v>58.58666667</v>
      </c>
      <c r="N127" s="2">
        <f t="shared" si="31"/>
        <v>69.45</v>
      </c>
      <c r="O127" s="2">
        <f t="shared" si="32"/>
        <v>69.91</v>
      </c>
    </row>
    <row r="128">
      <c r="C128" s="7">
        <v>30.0</v>
      </c>
      <c r="D128" s="11">
        <v>-51.39</v>
      </c>
      <c r="E128" s="11">
        <v>23.53</v>
      </c>
      <c r="F128" s="11">
        <v>-50.78</v>
      </c>
      <c r="G128" s="7">
        <v>-50.49</v>
      </c>
      <c r="H128" s="7">
        <v>23.79</v>
      </c>
      <c r="I128" s="7">
        <v>-51.17</v>
      </c>
      <c r="J128" s="35">
        <f t="shared" si="28"/>
        <v>0.001241525938</v>
      </c>
      <c r="K128" s="49"/>
      <c r="L128" s="49">
        <f t="shared" si="29"/>
        <v>41.9</v>
      </c>
      <c r="M128" s="49">
        <f t="shared" si="30"/>
        <v>41.81666667</v>
      </c>
      <c r="N128" s="2">
        <f t="shared" si="31"/>
        <v>51.39</v>
      </c>
      <c r="O128" s="2">
        <f t="shared" si="32"/>
        <v>51.17</v>
      </c>
    </row>
    <row r="129">
      <c r="C129" s="7">
        <v>31.0</v>
      </c>
      <c r="D129" s="11">
        <v>-63.83</v>
      </c>
      <c r="E129" s="11">
        <v>31.32</v>
      </c>
      <c r="F129" s="11">
        <v>-63.4</v>
      </c>
      <c r="G129" s="7">
        <v>-63.05</v>
      </c>
      <c r="H129" s="7">
        <v>31.4</v>
      </c>
      <c r="I129" s="7">
        <v>-64.02</v>
      </c>
      <c r="J129" s="35">
        <f t="shared" si="28"/>
        <v>0.0009537497239</v>
      </c>
      <c r="K129" s="49"/>
      <c r="L129" s="49">
        <f t="shared" si="29"/>
        <v>52.85</v>
      </c>
      <c r="M129" s="49">
        <f t="shared" si="30"/>
        <v>52.82333333</v>
      </c>
      <c r="N129" s="2">
        <f t="shared" si="31"/>
        <v>63.83</v>
      </c>
      <c r="O129" s="2">
        <f t="shared" si="32"/>
        <v>64.02</v>
      </c>
    </row>
    <row r="130">
      <c r="C130" s="7">
        <v>32.0</v>
      </c>
      <c r="D130" s="11">
        <v>-63.92</v>
      </c>
      <c r="E130" s="11">
        <v>31.23</v>
      </c>
      <c r="F130" s="11">
        <v>-63.43</v>
      </c>
      <c r="G130" s="7">
        <v>-63.74</v>
      </c>
      <c r="H130" s="7">
        <v>31.27</v>
      </c>
      <c r="I130" s="7">
        <v>-63.6</v>
      </c>
      <c r="J130" s="35">
        <f t="shared" si="28"/>
        <v>0.001375678915</v>
      </c>
      <c r="K130" s="49"/>
      <c r="L130" s="49">
        <f t="shared" si="29"/>
        <v>52.86</v>
      </c>
      <c r="M130" s="49">
        <f t="shared" si="30"/>
        <v>52.87</v>
      </c>
      <c r="N130" s="2">
        <f t="shared" si="31"/>
        <v>63.92</v>
      </c>
      <c r="O130" s="2">
        <f t="shared" si="32"/>
        <v>63.74</v>
      </c>
    </row>
    <row r="131">
      <c r="C131" s="7">
        <v>33.0</v>
      </c>
      <c r="D131" s="11">
        <v>-55.3</v>
      </c>
      <c r="E131" s="11">
        <v>29.5</v>
      </c>
      <c r="F131" s="11">
        <v>-34.92</v>
      </c>
      <c r="G131" s="7">
        <v>-54.35</v>
      </c>
      <c r="H131" s="7">
        <v>29.61</v>
      </c>
      <c r="I131" s="7">
        <v>-35.68</v>
      </c>
      <c r="J131" s="35">
        <f t="shared" si="28"/>
        <v>0.003509524219</v>
      </c>
      <c r="K131" s="49"/>
      <c r="L131" s="49">
        <f t="shared" si="29"/>
        <v>39.90666667</v>
      </c>
      <c r="M131" s="49">
        <f t="shared" si="30"/>
        <v>39.88</v>
      </c>
      <c r="N131" s="2">
        <f t="shared" si="31"/>
        <v>55.3</v>
      </c>
      <c r="O131" s="2">
        <f t="shared" si="32"/>
        <v>54.35</v>
      </c>
    </row>
    <row r="132">
      <c r="C132" s="7">
        <v>34.0</v>
      </c>
      <c r="D132" s="11">
        <v>-67.69</v>
      </c>
      <c r="E132" s="11">
        <v>34.22</v>
      </c>
      <c r="F132" s="11">
        <v>-53.74</v>
      </c>
      <c r="G132" s="7">
        <v>-65.89</v>
      </c>
      <c r="H132" s="7">
        <v>34.18</v>
      </c>
      <c r="I132" s="7">
        <v>-55.63</v>
      </c>
      <c r="J132" s="35">
        <f t="shared" si="28"/>
        <v>0.002826818515</v>
      </c>
      <c r="K132" s="49"/>
      <c r="L132" s="49">
        <f t="shared" si="29"/>
        <v>51.88333333</v>
      </c>
      <c r="M132" s="49">
        <f t="shared" si="30"/>
        <v>51.9</v>
      </c>
      <c r="N132" s="2">
        <f t="shared" si="31"/>
        <v>67.69</v>
      </c>
      <c r="O132" s="2">
        <f t="shared" si="32"/>
        <v>65.89</v>
      </c>
    </row>
    <row r="133">
      <c r="C133" s="7">
        <v>35.0</v>
      </c>
      <c r="D133" s="11">
        <v>-67.24</v>
      </c>
      <c r="E133" s="11">
        <v>34.12</v>
      </c>
      <c r="F133" s="11">
        <v>-54.38</v>
      </c>
      <c r="G133" s="7">
        <v>-66.67</v>
      </c>
      <c r="H133" s="7">
        <v>34.18</v>
      </c>
      <c r="I133" s="7">
        <v>-54.85</v>
      </c>
      <c r="J133" s="35">
        <f t="shared" si="28"/>
        <v>0.001590963134</v>
      </c>
      <c r="K133" s="49"/>
      <c r="L133" s="49">
        <f t="shared" si="29"/>
        <v>51.91333333</v>
      </c>
      <c r="M133" s="49">
        <f t="shared" si="30"/>
        <v>51.9</v>
      </c>
      <c r="N133" s="2">
        <f t="shared" si="31"/>
        <v>67.24</v>
      </c>
      <c r="O133" s="2">
        <f t="shared" si="32"/>
        <v>66.67</v>
      </c>
    </row>
    <row r="134">
      <c r="C134" s="7">
        <v>36.0</v>
      </c>
      <c r="D134" s="11">
        <v>-13.71</v>
      </c>
      <c r="E134" s="11">
        <v>16.81</v>
      </c>
      <c r="F134" s="11">
        <v>-15.41</v>
      </c>
      <c r="G134" s="7">
        <v>-16.69</v>
      </c>
      <c r="H134" s="7">
        <v>15.57</v>
      </c>
      <c r="I134" s="7">
        <v>-16.69</v>
      </c>
      <c r="J134" s="35">
        <f t="shared" si="28"/>
        <v>0.05947557466</v>
      </c>
      <c r="K134" s="49"/>
      <c r="L134" s="49">
        <f t="shared" si="29"/>
        <v>15.31</v>
      </c>
      <c r="M134" s="49">
        <f t="shared" si="30"/>
        <v>16.31666667</v>
      </c>
      <c r="N134" s="2">
        <f t="shared" si="31"/>
        <v>16.81</v>
      </c>
      <c r="O134" s="2">
        <f t="shared" si="32"/>
        <v>16.69</v>
      </c>
    </row>
    <row r="135">
      <c r="I135" s="11" t="s">
        <v>70</v>
      </c>
      <c r="J135" s="12">
        <f>AVERAGE(J99:J134)</f>
        <v>-2.907177697</v>
      </c>
    </row>
    <row r="136">
      <c r="J136" s="14"/>
    </row>
    <row r="137">
      <c r="F137" s="1" t="s">
        <v>14</v>
      </c>
      <c r="J137" s="14"/>
    </row>
    <row r="138">
      <c r="J138" s="14"/>
    </row>
    <row r="139">
      <c r="J139" s="14"/>
    </row>
    <row r="140">
      <c r="C140" s="2"/>
      <c r="D140" s="11"/>
      <c r="E140" s="11" t="s">
        <v>80</v>
      </c>
      <c r="F140" s="2"/>
      <c r="G140" s="43"/>
      <c r="H140" s="43" t="s">
        <v>41</v>
      </c>
      <c r="I140" s="2"/>
      <c r="J140" s="12"/>
    </row>
    <row r="141">
      <c r="C141" s="7" t="s">
        <v>3</v>
      </c>
      <c r="D141" s="7" t="s">
        <v>42</v>
      </c>
      <c r="E141" s="7" t="s">
        <v>43</v>
      </c>
      <c r="F141" s="7" t="s">
        <v>44</v>
      </c>
      <c r="G141" s="7" t="s">
        <v>42</v>
      </c>
      <c r="H141" s="7" t="s">
        <v>43</v>
      </c>
      <c r="I141" s="7" t="s">
        <v>44</v>
      </c>
      <c r="J141" s="35" t="s">
        <v>45</v>
      </c>
      <c r="K141" s="46"/>
      <c r="L141" s="46" t="s">
        <v>52</v>
      </c>
      <c r="M141" s="46" t="s">
        <v>53</v>
      </c>
      <c r="N141" s="11" t="s">
        <v>54</v>
      </c>
      <c r="O141" s="11" t="s">
        <v>55</v>
      </c>
    </row>
    <row r="142">
      <c r="C142" s="7">
        <v>1.0</v>
      </c>
      <c r="D142" s="52">
        <v>-17.77</v>
      </c>
      <c r="E142" s="2">
        <f t="shared" ref="E142:E144" si="33">D142+(F142-D142)*0.5</f>
        <v>-26.66</v>
      </c>
      <c r="F142" s="11">
        <v>-35.55</v>
      </c>
      <c r="G142" s="7">
        <v>-17.23</v>
      </c>
      <c r="H142" s="7">
        <v>-26.85</v>
      </c>
      <c r="I142" s="7">
        <v>-36.47</v>
      </c>
      <c r="J142" s="35">
        <f t="shared" ref="J142:J159" si="34">IF(1-(abs(F142)/abs(I142)+abs(E142)/abs(H142)+abs(D142)/abs(G142))*0.333 &lt;&gt; 1,1-(abs(F142)/abs(I142)+abs(E142)/abs(H142)+abs(D142)/abs(G142))*0.333, 0)</f>
        <v>0.001320305563</v>
      </c>
      <c r="K142" s="49"/>
      <c r="L142" s="49">
        <f t="shared" ref="L142:L159" si="35">AVERAGE(ABS(D142),ABS(E142),ABS(F142))</f>
        <v>26.66</v>
      </c>
      <c r="M142" s="49">
        <f t="shared" ref="M142:M159" si="36">AVERAGE(ABS(G142),ABS(H142),ABS(I142))</f>
        <v>26.85</v>
      </c>
      <c r="N142" s="2">
        <f t="shared" ref="N142:N159" si="37">max(abs(D142),abs(E142),abs(F142))</f>
        <v>35.55</v>
      </c>
      <c r="O142" s="2">
        <f t="shared" ref="O142:O159" si="38">max(abs(G142),abs(H142),abs(I142))</f>
        <v>36.47</v>
      </c>
    </row>
    <row r="143">
      <c r="C143" s="7">
        <v>2.0</v>
      </c>
      <c r="D143" s="6">
        <v>-29.81</v>
      </c>
      <c r="E143" s="2">
        <f t="shared" si="33"/>
        <v>-31.13</v>
      </c>
      <c r="F143" s="11">
        <v>-32.45</v>
      </c>
      <c r="G143" s="7">
        <v>-32.48</v>
      </c>
      <c r="H143" s="7">
        <v>-34.01</v>
      </c>
      <c r="I143" s="7">
        <v>-35.53</v>
      </c>
      <c r="J143" s="35">
        <f t="shared" si="34"/>
        <v>0.08543971449</v>
      </c>
      <c r="K143" s="49"/>
      <c r="L143" s="49">
        <f t="shared" si="35"/>
        <v>31.13</v>
      </c>
      <c r="M143" s="49">
        <f t="shared" si="36"/>
        <v>34.00666667</v>
      </c>
      <c r="N143" s="2">
        <f t="shared" si="37"/>
        <v>32.45</v>
      </c>
      <c r="O143" s="2">
        <f t="shared" si="38"/>
        <v>35.53</v>
      </c>
    </row>
    <row r="144">
      <c r="C144" s="7">
        <v>3.0</v>
      </c>
      <c r="D144" s="11">
        <v>-27.33</v>
      </c>
      <c r="E144" s="2">
        <f t="shared" si="33"/>
        <v>-22.95</v>
      </c>
      <c r="F144" s="11">
        <v>-18.57</v>
      </c>
      <c r="G144" s="7">
        <v>-31.9</v>
      </c>
      <c r="H144" s="7">
        <v>-28.75</v>
      </c>
      <c r="I144" s="7">
        <v>-25.6</v>
      </c>
      <c r="J144" s="35">
        <f t="shared" si="34"/>
        <v>0.2073296949</v>
      </c>
      <c r="K144" s="49"/>
      <c r="L144" s="49">
        <f t="shared" si="35"/>
        <v>22.95</v>
      </c>
      <c r="M144" s="49">
        <f t="shared" si="36"/>
        <v>28.75</v>
      </c>
      <c r="N144" s="2">
        <f t="shared" si="37"/>
        <v>27.33</v>
      </c>
      <c r="O144" s="2">
        <f t="shared" si="38"/>
        <v>31.9</v>
      </c>
    </row>
    <row r="145">
      <c r="C145" s="7">
        <v>4.0</v>
      </c>
      <c r="D145" s="11">
        <v>-33.2</v>
      </c>
      <c r="E145" s="11">
        <v>19.16</v>
      </c>
      <c r="F145" s="11">
        <v>-40.64</v>
      </c>
      <c r="G145" s="7">
        <v>-31.77</v>
      </c>
      <c r="H145" s="7">
        <v>19.93</v>
      </c>
      <c r="I145" s="7">
        <v>-39.8</v>
      </c>
      <c r="J145" s="35">
        <f t="shared" si="34"/>
        <v>-0.008151279906</v>
      </c>
      <c r="K145" s="49"/>
      <c r="L145" s="49">
        <f t="shared" si="35"/>
        <v>31</v>
      </c>
      <c r="M145" s="49">
        <f t="shared" si="36"/>
        <v>30.5</v>
      </c>
      <c r="N145" s="2">
        <f t="shared" si="37"/>
        <v>40.64</v>
      </c>
      <c r="O145" s="2">
        <f t="shared" si="38"/>
        <v>39.8</v>
      </c>
    </row>
    <row r="146">
      <c r="C146" s="7">
        <v>5.0</v>
      </c>
      <c r="D146" s="11">
        <v>-4.35</v>
      </c>
      <c r="E146" s="2">
        <f t="shared" ref="E146:E151" si="39">D146+(F146-D146)*0.5</f>
        <v>-3.1</v>
      </c>
      <c r="F146" s="11">
        <v>-1.85</v>
      </c>
      <c r="G146" s="7">
        <v>-4.61</v>
      </c>
      <c r="H146" s="7">
        <v>-3.17</v>
      </c>
      <c r="I146" s="7">
        <v>-1.74</v>
      </c>
      <c r="J146" s="35">
        <f t="shared" si="34"/>
        <v>0.006082499228</v>
      </c>
      <c r="K146" s="49"/>
      <c r="L146" s="49">
        <f t="shared" si="35"/>
        <v>3.1</v>
      </c>
      <c r="M146" s="49">
        <f t="shared" si="36"/>
        <v>3.173333333</v>
      </c>
      <c r="N146" s="2">
        <f t="shared" si="37"/>
        <v>4.35</v>
      </c>
      <c r="O146" s="2">
        <f t="shared" si="38"/>
        <v>4.61</v>
      </c>
    </row>
    <row r="147">
      <c r="C147" s="7">
        <v>6.0</v>
      </c>
      <c r="D147" s="11">
        <v>-0.46</v>
      </c>
      <c r="E147" s="2">
        <f t="shared" si="39"/>
        <v>-0.365</v>
      </c>
      <c r="F147" s="11">
        <v>-0.27</v>
      </c>
      <c r="G147" s="7">
        <v>-0.94</v>
      </c>
      <c r="H147" s="7">
        <v>-0.63</v>
      </c>
      <c r="I147" s="7">
        <v>-0.33</v>
      </c>
      <c r="J147" s="35">
        <f t="shared" si="34"/>
        <v>0.3716594363</v>
      </c>
      <c r="K147" s="49"/>
      <c r="L147" s="49">
        <f t="shared" si="35"/>
        <v>0.365</v>
      </c>
      <c r="M147" s="49">
        <f t="shared" si="36"/>
        <v>0.6333333333</v>
      </c>
      <c r="N147" s="2">
        <f t="shared" si="37"/>
        <v>0.46</v>
      </c>
      <c r="O147" s="2">
        <f t="shared" si="38"/>
        <v>0.94</v>
      </c>
    </row>
    <row r="148">
      <c r="C148" s="7">
        <v>7.0</v>
      </c>
      <c r="D148" s="11">
        <v>-0.01</v>
      </c>
      <c r="E148" s="2">
        <f t="shared" si="39"/>
        <v>-0.015</v>
      </c>
      <c r="F148" s="11">
        <v>-0.02</v>
      </c>
      <c r="G148" s="7">
        <v>-0.21</v>
      </c>
      <c r="H148" s="7">
        <v>-0.18</v>
      </c>
      <c r="I148" s="7">
        <v>-0.15</v>
      </c>
      <c r="J148" s="35">
        <f t="shared" si="34"/>
        <v>0.9119928571</v>
      </c>
      <c r="K148" s="49"/>
      <c r="L148" s="49">
        <f t="shared" si="35"/>
        <v>0.015</v>
      </c>
      <c r="M148" s="49">
        <f t="shared" si="36"/>
        <v>0.18</v>
      </c>
      <c r="N148" s="2">
        <f t="shared" si="37"/>
        <v>0.02</v>
      </c>
      <c r="O148" s="2">
        <f t="shared" si="38"/>
        <v>0.21</v>
      </c>
    </row>
    <row r="149">
      <c r="C149" s="7">
        <v>8.0</v>
      </c>
      <c r="D149" s="11">
        <v>-37.51</v>
      </c>
      <c r="E149" s="2">
        <f t="shared" si="39"/>
        <v>-38.85</v>
      </c>
      <c r="F149" s="11">
        <v>-40.19</v>
      </c>
      <c r="G149" s="7">
        <v>-30.78</v>
      </c>
      <c r="H149" s="7">
        <v>-31.92</v>
      </c>
      <c r="I149" s="7">
        <v>-33.07</v>
      </c>
      <c r="J149" s="35">
        <f t="shared" si="34"/>
        <v>-0.2158011862</v>
      </c>
      <c r="K149" s="49"/>
      <c r="L149" s="49">
        <f t="shared" si="35"/>
        <v>38.85</v>
      </c>
      <c r="M149" s="49">
        <f t="shared" si="36"/>
        <v>31.92333333</v>
      </c>
      <c r="N149" s="2">
        <f t="shared" si="37"/>
        <v>40.19</v>
      </c>
      <c r="O149" s="2">
        <f t="shared" si="38"/>
        <v>33.07</v>
      </c>
    </row>
    <row r="150">
      <c r="C150" s="7">
        <v>9.0</v>
      </c>
      <c r="D150" s="11">
        <v>-37.16</v>
      </c>
      <c r="E150" s="2">
        <f t="shared" si="39"/>
        <v>-34.31</v>
      </c>
      <c r="F150" s="11">
        <v>-31.46</v>
      </c>
      <c r="G150" s="7">
        <v>-34.61</v>
      </c>
      <c r="H150" s="7">
        <v>-33.37</v>
      </c>
      <c r="I150" s="7">
        <v>-32.13</v>
      </c>
      <c r="J150" s="35">
        <f t="shared" si="34"/>
        <v>-0.02597112063</v>
      </c>
      <c r="K150" s="49"/>
      <c r="L150" s="49">
        <f t="shared" si="35"/>
        <v>34.31</v>
      </c>
      <c r="M150" s="49">
        <f t="shared" si="36"/>
        <v>33.37</v>
      </c>
      <c r="N150" s="2">
        <f t="shared" si="37"/>
        <v>37.16</v>
      </c>
      <c r="O150" s="2">
        <f t="shared" si="38"/>
        <v>34.61</v>
      </c>
    </row>
    <row r="151">
      <c r="C151" s="7">
        <v>10.0</v>
      </c>
      <c r="D151" s="11">
        <v>-17.17</v>
      </c>
      <c r="E151" s="2">
        <f t="shared" si="39"/>
        <v>-25.755</v>
      </c>
      <c r="F151" s="11">
        <v>-34.34</v>
      </c>
      <c r="G151" s="7">
        <v>-36.8</v>
      </c>
      <c r="H151" s="7">
        <v>-27.02</v>
      </c>
      <c r="I151" s="7">
        <v>-17.25</v>
      </c>
      <c r="J151" s="35">
        <f t="shared" si="34"/>
        <v>-0.1356910229</v>
      </c>
      <c r="K151" s="49"/>
      <c r="L151" s="49">
        <f t="shared" si="35"/>
        <v>25.755</v>
      </c>
      <c r="M151" s="49">
        <f t="shared" si="36"/>
        <v>27.02333333</v>
      </c>
      <c r="N151" s="2">
        <f t="shared" si="37"/>
        <v>34.34</v>
      </c>
      <c r="O151" s="2">
        <f t="shared" si="38"/>
        <v>36.8</v>
      </c>
    </row>
    <row r="152">
      <c r="C152" s="7">
        <v>11.0</v>
      </c>
      <c r="D152" s="11">
        <v>-65.32</v>
      </c>
      <c r="E152" s="11">
        <v>44.81</v>
      </c>
      <c r="F152" s="11">
        <v>-87.39</v>
      </c>
      <c r="G152" s="7">
        <v>-68.95</v>
      </c>
      <c r="H152" s="7">
        <v>43.22</v>
      </c>
      <c r="I152" s="7">
        <v>-84.72</v>
      </c>
      <c r="J152" s="35">
        <f t="shared" si="34"/>
        <v>-0.004213867256</v>
      </c>
      <c r="K152" s="49"/>
      <c r="L152" s="49">
        <f t="shared" si="35"/>
        <v>65.84</v>
      </c>
      <c r="M152" s="49">
        <f t="shared" si="36"/>
        <v>65.63</v>
      </c>
      <c r="N152" s="2">
        <f t="shared" si="37"/>
        <v>87.39</v>
      </c>
      <c r="O152" s="2">
        <f t="shared" si="38"/>
        <v>84.72</v>
      </c>
    </row>
    <row r="153">
      <c r="C153" s="7">
        <v>12.0</v>
      </c>
      <c r="D153" s="11">
        <v>-60.29</v>
      </c>
      <c r="E153" s="11">
        <v>46.56</v>
      </c>
      <c r="F153" s="11">
        <v>-89.65</v>
      </c>
      <c r="G153" s="7">
        <v>-67.43</v>
      </c>
      <c r="H153" s="7">
        <v>44.37</v>
      </c>
      <c r="I153" s="7">
        <v>-83.8</v>
      </c>
      <c r="J153" s="35">
        <f t="shared" si="34"/>
        <v>-0.003421959011</v>
      </c>
      <c r="K153" s="49"/>
      <c r="L153" s="49">
        <f t="shared" si="35"/>
        <v>65.5</v>
      </c>
      <c r="M153" s="49">
        <f t="shared" si="36"/>
        <v>65.2</v>
      </c>
      <c r="N153" s="2">
        <f t="shared" si="37"/>
        <v>89.65</v>
      </c>
      <c r="O153" s="2">
        <f t="shared" si="38"/>
        <v>83.8</v>
      </c>
    </row>
    <row r="154">
      <c r="C154" s="7">
        <v>13.0</v>
      </c>
      <c r="D154" s="11">
        <v>-39.77</v>
      </c>
      <c r="E154" s="11">
        <v>16.95</v>
      </c>
      <c r="F154" s="11">
        <v>-37.94</v>
      </c>
      <c r="G154" s="7">
        <v>-35.32</v>
      </c>
      <c r="H154" s="7">
        <v>22.66</v>
      </c>
      <c r="I154" s="7">
        <v>-30.78</v>
      </c>
      <c r="J154" s="35">
        <f t="shared" si="34"/>
        <v>-0.03450567388</v>
      </c>
      <c r="K154" s="49"/>
      <c r="L154" s="49">
        <f t="shared" si="35"/>
        <v>31.55333333</v>
      </c>
      <c r="M154" s="49">
        <f t="shared" si="36"/>
        <v>29.58666667</v>
      </c>
      <c r="N154" s="2">
        <f t="shared" si="37"/>
        <v>39.77</v>
      </c>
      <c r="O154" s="2">
        <f t="shared" si="38"/>
        <v>35.32</v>
      </c>
    </row>
    <row r="155">
      <c r="C155" s="7">
        <v>14.0</v>
      </c>
      <c r="D155" s="11">
        <v>-91.05</v>
      </c>
      <c r="E155" s="11">
        <v>48.98</v>
      </c>
      <c r="F155" s="11">
        <v>-77.34</v>
      </c>
      <c r="G155" s="7">
        <v>-84.6</v>
      </c>
      <c r="H155" s="7">
        <v>43.92</v>
      </c>
      <c r="I155" s="7">
        <v>-67.67</v>
      </c>
      <c r="J155" s="35">
        <f t="shared" si="34"/>
        <v>-0.1103385404</v>
      </c>
      <c r="K155" s="49"/>
      <c r="L155" s="49">
        <f t="shared" si="35"/>
        <v>72.45666667</v>
      </c>
      <c r="M155" s="49">
        <f t="shared" si="36"/>
        <v>65.39666667</v>
      </c>
      <c r="N155" s="2">
        <f t="shared" si="37"/>
        <v>91.05</v>
      </c>
      <c r="O155" s="2">
        <f t="shared" si="38"/>
        <v>84.6</v>
      </c>
    </row>
    <row r="156">
      <c r="C156" s="7">
        <v>15.0</v>
      </c>
      <c r="D156" s="11">
        <v>-87.16</v>
      </c>
      <c r="E156" s="11">
        <v>42.51</v>
      </c>
      <c r="F156" s="11">
        <v>-65.82</v>
      </c>
      <c r="G156" s="7">
        <v>-84.59</v>
      </c>
      <c r="H156" s="7">
        <v>43.3</v>
      </c>
      <c r="I156" s="7">
        <v>-68.93</v>
      </c>
      <c r="J156" s="35">
        <f t="shared" si="34"/>
        <v>0.01198273885</v>
      </c>
      <c r="K156" s="49"/>
      <c r="L156" s="49">
        <f t="shared" si="35"/>
        <v>65.16333333</v>
      </c>
      <c r="M156" s="49">
        <f t="shared" si="36"/>
        <v>65.60666667</v>
      </c>
      <c r="N156" s="2">
        <f t="shared" si="37"/>
        <v>87.16</v>
      </c>
      <c r="O156" s="2">
        <f t="shared" si="38"/>
        <v>84.59</v>
      </c>
    </row>
    <row r="157">
      <c r="C157" s="7">
        <v>16.0</v>
      </c>
      <c r="D157" s="16">
        <v>-14.68</v>
      </c>
      <c r="E157" s="2">
        <f t="shared" ref="E157:E158" si="40">D157+(F157-D157)*0.5</f>
        <v>-17.115</v>
      </c>
      <c r="F157" s="16">
        <v>-19.55</v>
      </c>
      <c r="G157" s="7">
        <v>-6.16</v>
      </c>
      <c r="H157" s="7">
        <v>-8.29</v>
      </c>
      <c r="I157" s="7">
        <v>-10.43</v>
      </c>
      <c r="J157" s="35">
        <f t="shared" si="34"/>
        <v>-1.105243727</v>
      </c>
      <c r="K157" s="49"/>
      <c r="L157" s="49">
        <f t="shared" si="35"/>
        <v>17.115</v>
      </c>
      <c r="M157" s="49">
        <f t="shared" si="36"/>
        <v>8.293333333</v>
      </c>
      <c r="N157" s="2">
        <f t="shared" si="37"/>
        <v>19.55</v>
      </c>
      <c r="O157" s="2">
        <f t="shared" si="38"/>
        <v>10.43</v>
      </c>
    </row>
    <row r="158">
      <c r="C158" s="7">
        <v>17.0</v>
      </c>
      <c r="D158" s="16">
        <v>-17.31</v>
      </c>
      <c r="E158" s="2">
        <f t="shared" si="40"/>
        <v>-11.27</v>
      </c>
      <c r="F158" s="16">
        <v>-5.23</v>
      </c>
      <c r="G158" s="7">
        <v>-9.08</v>
      </c>
      <c r="H158" s="7">
        <v>-8.29</v>
      </c>
      <c r="I158" s="7">
        <v>-7.5</v>
      </c>
      <c r="J158" s="35">
        <f t="shared" si="34"/>
        <v>-0.3197423494</v>
      </c>
      <c r="K158" s="49"/>
      <c r="L158" s="49">
        <f t="shared" si="35"/>
        <v>11.27</v>
      </c>
      <c r="M158" s="49">
        <f t="shared" si="36"/>
        <v>8.29</v>
      </c>
      <c r="N158" s="2">
        <f t="shared" si="37"/>
        <v>17.31</v>
      </c>
      <c r="O158" s="2">
        <f t="shared" si="38"/>
        <v>9.08</v>
      </c>
    </row>
    <row r="159">
      <c r="C159" s="7">
        <v>18.0</v>
      </c>
      <c r="D159" s="11">
        <v>19.55</v>
      </c>
      <c r="E159" s="11">
        <v>15.11</v>
      </c>
      <c r="F159" s="11">
        <v>-17.34</v>
      </c>
      <c r="G159" s="7">
        <v>-10.43</v>
      </c>
      <c r="H159" s="7">
        <v>13.48</v>
      </c>
      <c r="I159" s="7">
        <v>-29.94</v>
      </c>
      <c r="J159" s="35">
        <f t="shared" si="34"/>
        <v>-0.1903014953</v>
      </c>
      <c r="K159" s="49"/>
      <c r="L159" s="49">
        <f t="shared" si="35"/>
        <v>17.33333333</v>
      </c>
      <c r="M159" s="49">
        <f t="shared" si="36"/>
        <v>17.95</v>
      </c>
      <c r="N159" s="2">
        <f t="shared" si="37"/>
        <v>19.55</v>
      </c>
      <c r="O159" s="2">
        <f t="shared" si="38"/>
        <v>29.94</v>
      </c>
    </row>
    <row r="160">
      <c r="I160" s="11" t="s">
        <v>70</v>
      </c>
      <c r="J160" s="12">
        <f>AVERAGE(J142:J159)</f>
        <v>-0.03097638754</v>
      </c>
      <c r="L160" s="55">
        <f t="shared" ref="L160:M160" si="41">AVERAGE(L5:L159)</f>
        <v>24.56404614</v>
      </c>
      <c r="M160" s="55">
        <f t="shared" si="41"/>
        <v>24.37805826</v>
      </c>
    </row>
    <row r="161">
      <c r="J161" s="14"/>
      <c r="L161" s="50">
        <f t="shared" ref="L161:M161" si="42">VAR(L142:L159)</f>
        <v>524.6723611</v>
      </c>
      <c r="M161" s="50">
        <f t="shared" si="42"/>
        <v>508.2276904</v>
      </c>
      <c r="N161" s="6" t="s">
        <v>81</v>
      </c>
      <c r="O161" s="50">
        <f>(L160-M160)/M162</f>
        <v>0.000000232378913</v>
      </c>
    </row>
    <row r="162">
      <c r="F162" s="1" t="s">
        <v>16</v>
      </c>
      <c r="J162" s="14"/>
      <c r="M162" s="50">
        <f>((COUNT(M142:M159)-1)*L161^2+(COUNT(M142:M159)-1)*M161^2)/((COUNT(M142:M159)*2-2)*SQRT((1/COUNT(M142:M159)) + (1/COUNT(M142:M159))) )</f>
        <v>800364.7076</v>
      </c>
    </row>
    <row r="163">
      <c r="J163" s="14"/>
    </row>
    <row r="164">
      <c r="C164" s="32"/>
      <c r="D164" s="3"/>
      <c r="E164" s="33" t="s">
        <v>82</v>
      </c>
      <c r="F164" s="4"/>
      <c r="G164" s="5"/>
      <c r="H164" s="5" t="s">
        <v>41</v>
      </c>
      <c r="I164" s="4"/>
      <c r="J164" s="12"/>
    </row>
    <row r="165">
      <c r="C165" s="7" t="s">
        <v>3</v>
      </c>
      <c r="D165" s="10" t="s">
        <v>42</v>
      </c>
      <c r="E165" s="7" t="s">
        <v>43</v>
      </c>
      <c r="F165" s="7" t="s">
        <v>44</v>
      </c>
      <c r="G165" s="7" t="s">
        <v>42</v>
      </c>
      <c r="H165" s="7" t="s">
        <v>43</v>
      </c>
      <c r="I165" s="7" t="s">
        <v>44</v>
      </c>
      <c r="J165" s="35" t="s">
        <v>45</v>
      </c>
      <c r="K165" s="46"/>
      <c r="L165" s="46" t="s">
        <v>52</v>
      </c>
      <c r="M165" s="46" t="s">
        <v>53</v>
      </c>
      <c r="N165" s="11" t="s">
        <v>54</v>
      </c>
      <c r="O165" s="11" t="s">
        <v>55</v>
      </c>
    </row>
    <row r="166">
      <c r="C166" s="7">
        <v>1.0</v>
      </c>
      <c r="D166" s="11">
        <v>-8.5</v>
      </c>
      <c r="E166" s="2">
        <f t="shared" ref="E166:E183" si="43">D166+(F166-D166)*0.5</f>
        <v>-12.83</v>
      </c>
      <c r="F166" s="11">
        <v>-17.16</v>
      </c>
      <c r="G166" s="7">
        <v>-7.1</v>
      </c>
      <c r="H166" s="7">
        <v>-11.61</v>
      </c>
      <c r="I166" s="7">
        <v>-16.12</v>
      </c>
      <c r="J166" s="35">
        <f t="shared" ref="J166:J198" si="44">IF(1-(abs(F166)/abs(I166)+abs(E166)/abs(H166)+abs(D166)/abs(G166))/3 &lt;&gt; 1,1-(abs(F166)/abs(I166)+abs(E166)/abs(H166)+abs(D166)/abs(G166))/3, 0)</f>
        <v>-0.1222603512</v>
      </c>
      <c r="K166" s="49"/>
      <c r="L166" s="49">
        <f t="shared" ref="L166:L198" si="45">AVERAGE(ABS(D166),ABS(E166),ABS(F166))</f>
        <v>12.83</v>
      </c>
      <c r="M166" s="49">
        <f t="shared" ref="M166:M198" si="46">AVERAGE(ABS(G166),ABS(H166),ABS(I166))</f>
        <v>11.61</v>
      </c>
      <c r="N166" s="2">
        <f t="shared" ref="N166:N192" si="47">max(abs(D166),abs(E166),abs(F166))</f>
        <v>17.16</v>
      </c>
      <c r="O166" s="2">
        <f t="shared" ref="O166:O198" si="48">max(abs(G166),abs(H166),abs(I166))</f>
        <v>16.12</v>
      </c>
    </row>
    <row r="167">
      <c r="C167" s="7">
        <v>2.0</v>
      </c>
      <c r="D167" s="11">
        <v>-13.07</v>
      </c>
      <c r="E167" s="2">
        <f t="shared" si="43"/>
        <v>-13.165</v>
      </c>
      <c r="F167" s="11">
        <v>-13.26</v>
      </c>
      <c r="G167" s="7">
        <v>-14.39</v>
      </c>
      <c r="H167" s="7">
        <v>-14.47</v>
      </c>
      <c r="I167" s="7">
        <v>-14.55</v>
      </c>
      <c r="J167" s="35">
        <f t="shared" si="44"/>
        <v>0.09019225169</v>
      </c>
      <c r="K167" s="49"/>
      <c r="L167" s="49">
        <f t="shared" si="45"/>
        <v>13.165</v>
      </c>
      <c r="M167" s="49">
        <f t="shared" si="46"/>
        <v>14.47</v>
      </c>
      <c r="N167" s="2">
        <f t="shared" si="47"/>
        <v>13.26</v>
      </c>
      <c r="O167" s="2">
        <f t="shared" si="48"/>
        <v>14.55</v>
      </c>
    </row>
    <row r="168">
      <c r="C168" s="7">
        <v>3.0</v>
      </c>
      <c r="D168" s="11">
        <v>-16.66</v>
      </c>
      <c r="E168" s="2">
        <f t="shared" si="43"/>
        <v>-18.26</v>
      </c>
      <c r="F168" s="11">
        <v>-19.86</v>
      </c>
      <c r="G168" s="7">
        <v>-16.45</v>
      </c>
      <c r="H168" s="7">
        <v>-18.4</v>
      </c>
      <c r="I168" s="7">
        <v>-20.35</v>
      </c>
      <c r="J168" s="35">
        <f t="shared" si="44"/>
        <v>0.006307120761</v>
      </c>
      <c r="K168" s="49"/>
      <c r="L168" s="49">
        <f t="shared" si="45"/>
        <v>18.26</v>
      </c>
      <c r="M168" s="49">
        <f t="shared" si="46"/>
        <v>18.4</v>
      </c>
      <c r="N168" s="2">
        <f t="shared" si="47"/>
        <v>19.86</v>
      </c>
      <c r="O168" s="2">
        <f t="shared" si="48"/>
        <v>20.35</v>
      </c>
    </row>
    <row r="169">
      <c r="C169" s="7">
        <v>4.0</v>
      </c>
      <c r="D169" s="11">
        <v>-2.16</v>
      </c>
      <c r="E169" s="2">
        <f t="shared" si="43"/>
        <v>-1.705</v>
      </c>
      <c r="F169" s="11">
        <v>-1.25</v>
      </c>
      <c r="G169" s="7">
        <v>-1.97</v>
      </c>
      <c r="H169" s="7">
        <v>-1.62</v>
      </c>
      <c r="I169" s="7">
        <v>-1.26</v>
      </c>
      <c r="J169" s="35">
        <f t="shared" si="44"/>
        <v>-0.04699310946</v>
      </c>
      <c r="K169" s="49"/>
      <c r="L169" s="49">
        <f t="shared" si="45"/>
        <v>1.705</v>
      </c>
      <c r="M169" s="49">
        <f t="shared" si="46"/>
        <v>1.616666667</v>
      </c>
      <c r="N169" s="2">
        <f t="shared" si="47"/>
        <v>2.16</v>
      </c>
      <c r="O169" s="2">
        <f t="shared" si="48"/>
        <v>1.97</v>
      </c>
    </row>
    <row r="170">
      <c r="C170" s="7">
        <v>5.0</v>
      </c>
      <c r="D170" s="11">
        <v>-0.46</v>
      </c>
      <c r="E170" s="2">
        <f t="shared" si="43"/>
        <v>-0.52</v>
      </c>
      <c r="F170" s="11">
        <v>-0.58</v>
      </c>
      <c r="G170" s="7">
        <v>-0.34</v>
      </c>
      <c r="H170" s="7">
        <v>-0.24</v>
      </c>
      <c r="I170" s="7">
        <v>-0.13</v>
      </c>
      <c r="J170" s="35">
        <f t="shared" si="44"/>
        <v>-1.660382102</v>
      </c>
      <c r="K170" s="49"/>
      <c r="L170" s="49">
        <f t="shared" si="45"/>
        <v>0.52</v>
      </c>
      <c r="M170" s="49">
        <f t="shared" si="46"/>
        <v>0.2366666667</v>
      </c>
      <c r="N170" s="2">
        <f t="shared" si="47"/>
        <v>0.58</v>
      </c>
      <c r="O170" s="2">
        <f t="shared" si="48"/>
        <v>0.34</v>
      </c>
    </row>
    <row r="171">
      <c r="C171" s="7">
        <v>6.0</v>
      </c>
      <c r="D171" s="11">
        <v>-0.46</v>
      </c>
      <c r="E171" s="2">
        <f t="shared" si="43"/>
        <v>-0.695</v>
      </c>
      <c r="F171" s="11">
        <v>-0.93</v>
      </c>
      <c r="G171" s="7">
        <v>-1.42</v>
      </c>
      <c r="H171" s="7">
        <v>-1.29</v>
      </c>
      <c r="I171" s="7">
        <v>-1.15</v>
      </c>
      <c r="J171" s="35">
        <f t="shared" si="44"/>
        <v>0.4428669986</v>
      </c>
      <c r="K171" s="49"/>
      <c r="L171" s="49">
        <f t="shared" si="45"/>
        <v>0.695</v>
      </c>
      <c r="M171" s="49">
        <f t="shared" si="46"/>
        <v>1.286666667</v>
      </c>
      <c r="N171" s="2">
        <f t="shared" si="47"/>
        <v>0.93</v>
      </c>
      <c r="O171" s="2">
        <f t="shared" si="48"/>
        <v>1.42</v>
      </c>
    </row>
    <row r="172">
      <c r="C172" s="7">
        <v>7.0</v>
      </c>
      <c r="D172" s="11">
        <v>-1.18</v>
      </c>
      <c r="E172" s="2">
        <f t="shared" si="43"/>
        <v>-1.755</v>
      </c>
      <c r="F172" s="11">
        <v>-2.33</v>
      </c>
      <c r="G172" s="7">
        <v>-1.54</v>
      </c>
      <c r="H172" s="7">
        <v>-2.2</v>
      </c>
      <c r="I172" s="7">
        <v>-2.85</v>
      </c>
      <c r="J172" s="35">
        <f t="shared" si="44"/>
        <v>0.2061650338</v>
      </c>
      <c r="K172" s="49"/>
      <c r="L172" s="49">
        <f t="shared" si="45"/>
        <v>1.755</v>
      </c>
      <c r="M172" s="49">
        <f t="shared" si="46"/>
        <v>2.196666667</v>
      </c>
      <c r="N172" s="2">
        <f t="shared" si="47"/>
        <v>2.33</v>
      </c>
      <c r="O172" s="2">
        <f t="shared" si="48"/>
        <v>2.85</v>
      </c>
    </row>
    <row r="173">
      <c r="C173" s="7">
        <v>8.0</v>
      </c>
      <c r="D173" s="11">
        <v>-3.17</v>
      </c>
      <c r="E173" s="2">
        <f t="shared" si="43"/>
        <v>-3.015</v>
      </c>
      <c r="F173" s="11">
        <v>-2.86</v>
      </c>
      <c r="G173" s="7">
        <v>-3.44</v>
      </c>
      <c r="H173" s="7">
        <v>-3.24</v>
      </c>
      <c r="I173" s="7">
        <v>-3.04</v>
      </c>
      <c r="J173" s="35">
        <f t="shared" si="44"/>
        <v>0.06904778095</v>
      </c>
      <c r="K173" s="49"/>
      <c r="L173" s="49">
        <f t="shared" si="45"/>
        <v>3.015</v>
      </c>
      <c r="M173" s="49">
        <f t="shared" si="46"/>
        <v>3.24</v>
      </c>
      <c r="N173" s="2">
        <f t="shared" si="47"/>
        <v>3.17</v>
      </c>
      <c r="O173" s="2">
        <f t="shared" si="48"/>
        <v>3.44</v>
      </c>
    </row>
    <row r="174">
      <c r="C174" s="7">
        <v>9.0</v>
      </c>
      <c r="D174" s="11">
        <v>-1.7</v>
      </c>
      <c r="E174" s="2">
        <f t="shared" si="43"/>
        <v>-2.545</v>
      </c>
      <c r="F174" s="11">
        <v>-3.39</v>
      </c>
      <c r="G174" s="7">
        <v>-3.81</v>
      </c>
      <c r="H174" s="7">
        <v>-2.9</v>
      </c>
      <c r="I174" s="7">
        <v>-1.99</v>
      </c>
      <c r="J174" s="35">
        <f t="shared" si="44"/>
        <v>-0.009099340186</v>
      </c>
      <c r="K174" s="49"/>
      <c r="L174" s="49">
        <f t="shared" si="45"/>
        <v>2.545</v>
      </c>
      <c r="M174" s="49">
        <f t="shared" si="46"/>
        <v>2.9</v>
      </c>
      <c r="N174" s="2">
        <f t="shared" si="47"/>
        <v>3.39</v>
      </c>
      <c r="O174" s="2">
        <f t="shared" si="48"/>
        <v>3.81</v>
      </c>
    </row>
    <row r="175">
      <c r="C175" s="7">
        <v>10.0</v>
      </c>
      <c r="D175" s="11">
        <v>-1.18</v>
      </c>
      <c r="E175" s="2">
        <f t="shared" si="43"/>
        <v>-1.755</v>
      </c>
      <c r="F175" s="11">
        <v>-2.33</v>
      </c>
      <c r="G175" s="7">
        <v>-1.54</v>
      </c>
      <c r="H175" s="7">
        <v>-2.2</v>
      </c>
      <c r="I175" s="7">
        <v>-2.85</v>
      </c>
      <c r="J175" s="35">
        <f t="shared" si="44"/>
        <v>0.2061650338</v>
      </c>
      <c r="K175" s="49"/>
      <c r="L175" s="49">
        <f t="shared" si="45"/>
        <v>1.755</v>
      </c>
      <c r="M175" s="49">
        <f t="shared" si="46"/>
        <v>2.196666667</v>
      </c>
      <c r="N175" s="2">
        <f t="shared" si="47"/>
        <v>2.33</v>
      </c>
      <c r="O175" s="2">
        <f t="shared" si="48"/>
        <v>2.85</v>
      </c>
    </row>
    <row r="176">
      <c r="C176" s="7">
        <v>11.0</v>
      </c>
      <c r="D176" s="11">
        <v>-3.17</v>
      </c>
      <c r="E176" s="2">
        <f t="shared" si="43"/>
        <v>-3.015</v>
      </c>
      <c r="F176" s="11">
        <v>-2.86</v>
      </c>
      <c r="G176" s="7">
        <v>-3.44</v>
      </c>
      <c r="H176" s="7">
        <v>-3.24</v>
      </c>
      <c r="I176" s="7">
        <v>-3.04</v>
      </c>
      <c r="J176" s="35">
        <f t="shared" si="44"/>
        <v>0.06904778095</v>
      </c>
      <c r="K176" s="49"/>
      <c r="L176" s="49">
        <f t="shared" si="45"/>
        <v>3.015</v>
      </c>
      <c r="M176" s="49">
        <f t="shared" si="46"/>
        <v>3.24</v>
      </c>
      <c r="N176" s="2">
        <f t="shared" si="47"/>
        <v>3.17</v>
      </c>
      <c r="O176" s="2">
        <f t="shared" si="48"/>
        <v>3.44</v>
      </c>
    </row>
    <row r="177">
      <c r="C177" s="7">
        <v>12.0</v>
      </c>
      <c r="D177" s="11">
        <v>-3.39</v>
      </c>
      <c r="E177" s="2">
        <f t="shared" si="43"/>
        <v>-3.39</v>
      </c>
      <c r="F177" s="11">
        <v>-3.39</v>
      </c>
      <c r="G177" s="7">
        <v>-3.81</v>
      </c>
      <c r="H177" s="7">
        <v>-2.9</v>
      </c>
      <c r="I177" s="7">
        <v>-1.99</v>
      </c>
      <c r="J177" s="35">
        <f t="shared" si="44"/>
        <v>-0.2540822949</v>
      </c>
      <c r="K177" s="49"/>
      <c r="L177" s="49">
        <f t="shared" si="45"/>
        <v>3.39</v>
      </c>
      <c r="M177" s="49">
        <f t="shared" si="46"/>
        <v>2.9</v>
      </c>
      <c r="N177" s="2">
        <f t="shared" si="47"/>
        <v>3.39</v>
      </c>
      <c r="O177" s="2">
        <f t="shared" si="48"/>
        <v>3.81</v>
      </c>
    </row>
    <row r="178">
      <c r="C178" s="7">
        <v>13.0</v>
      </c>
      <c r="D178" s="11">
        <v>-2.16</v>
      </c>
      <c r="E178" s="2">
        <f t="shared" si="43"/>
        <v>-1.705</v>
      </c>
      <c r="F178" s="11">
        <v>-1.25</v>
      </c>
      <c r="G178" s="7">
        <v>-1.97</v>
      </c>
      <c r="H178" s="7">
        <v>-1.62</v>
      </c>
      <c r="I178" s="7">
        <v>-1.26</v>
      </c>
      <c r="J178" s="35">
        <f t="shared" si="44"/>
        <v>-0.04699310946</v>
      </c>
      <c r="K178" s="49"/>
      <c r="L178" s="49">
        <f t="shared" si="45"/>
        <v>1.705</v>
      </c>
      <c r="M178" s="49">
        <f t="shared" si="46"/>
        <v>1.616666667</v>
      </c>
      <c r="N178" s="2">
        <f t="shared" si="47"/>
        <v>2.16</v>
      </c>
      <c r="O178" s="2">
        <f t="shared" si="48"/>
        <v>1.97</v>
      </c>
    </row>
    <row r="179">
      <c r="C179" s="7">
        <v>14.0</v>
      </c>
      <c r="D179" s="11">
        <v>-0.46</v>
      </c>
      <c r="E179" s="2">
        <f t="shared" si="43"/>
        <v>-0.52</v>
      </c>
      <c r="F179" s="11">
        <v>-0.58</v>
      </c>
      <c r="G179" s="7">
        <v>-0.34</v>
      </c>
      <c r="H179" s="7">
        <v>-0.24</v>
      </c>
      <c r="I179" s="7">
        <v>-0.13</v>
      </c>
      <c r="J179" s="35">
        <f t="shared" si="44"/>
        <v>-1.660382102</v>
      </c>
      <c r="K179" s="49"/>
      <c r="L179" s="49">
        <f t="shared" si="45"/>
        <v>0.52</v>
      </c>
      <c r="M179" s="49">
        <f t="shared" si="46"/>
        <v>0.2366666667</v>
      </c>
      <c r="N179" s="2">
        <f t="shared" si="47"/>
        <v>0.58</v>
      </c>
      <c r="O179" s="2">
        <f t="shared" si="48"/>
        <v>0.34</v>
      </c>
    </row>
    <row r="180">
      <c r="C180" s="7">
        <v>15.0</v>
      </c>
      <c r="D180" s="11">
        <v>-0.93</v>
      </c>
      <c r="E180" s="2">
        <f t="shared" si="43"/>
        <v>-0.695</v>
      </c>
      <c r="F180" s="6">
        <v>-0.46</v>
      </c>
      <c r="G180" s="7">
        <v>-1.42</v>
      </c>
      <c r="H180" s="7">
        <v>-1.29</v>
      </c>
      <c r="I180" s="7">
        <v>-1.15</v>
      </c>
      <c r="J180" s="35">
        <f t="shared" si="44"/>
        <v>0.4687702442</v>
      </c>
      <c r="K180" s="49"/>
      <c r="L180" s="49">
        <f t="shared" si="45"/>
        <v>0.695</v>
      </c>
      <c r="M180" s="49">
        <f t="shared" si="46"/>
        <v>1.286666667</v>
      </c>
      <c r="N180" s="2">
        <f t="shared" si="47"/>
        <v>0.93</v>
      </c>
      <c r="O180" s="2">
        <f t="shared" si="48"/>
        <v>1.42</v>
      </c>
    </row>
    <row r="181">
      <c r="C181" s="7">
        <v>16.0</v>
      </c>
      <c r="D181" s="6">
        <v>-16.66</v>
      </c>
      <c r="E181" s="2">
        <f t="shared" si="43"/>
        <v>-18.26</v>
      </c>
      <c r="F181" s="11">
        <v>-19.86</v>
      </c>
      <c r="G181" s="7">
        <v>-20.35</v>
      </c>
      <c r="H181" s="7">
        <v>-18.4</v>
      </c>
      <c r="I181" s="7">
        <v>-16.45</v>
      </c>
      <c r="J181" s="35">
        <f t="shared" si="44"/>
        <v>-0.006119785283</v>
      </c>
      <c r="K181" s="49"/>
      <c r="L181" s="49">
        <f t="shared" si="45"/>
        <v>18.26</v>
      </c>
      <c r="M181" s="49">
        <f t="shared" si="46"/>
        <v>18.4</v>
      </c>
      <c r="N181" s="2">
        <f t="shared" si="47"/>
        <v>19.86</v>
      </c>
      <c r="O181" s="2">
        <f t="shared" si="48"/>
        <v>20.35</v>
      </c>
    </row>
    <row r="182">
      <c r="C182" s="7">
        <v>17.0</v>
      </c>
      <c r="D182" s="11">
        <v>-13.07</v>
      </c>
      <c r="E182" s="2">
        <f t="shared" si="43"/>
        <v>-13.165</v>
      </c>
      <c r="F182" s="11">
        <v>-13.26</v>
      </c>
      <c r="G182" s="7">
        <v>-14.55</v>
      </c>
      <c r="H182" s="7">
        <v>-14.47</v>
      </c>
      <c r="I182" s="7">
        <v>-14.39</v>
      </c>
      <c r="J182" s="35">
        <f t="shared" si="44"/>
        <v>0.09014385357</v>
      </c>
      <c r="K182" s="49"/>
      <c r="L182" s="49">
        <f t="shared" si="45"/>
        <v>13.165</v>
      </c>
      <c r="M182" s="49">
        <f t="shared" si="46"/>
        <v>14.47</v>
      </c>
      <c r="N182" s="2">
        <f t="shared" si="47"/>
        <v>13.26</v>
      </c>
      <c r="O182" s="2">
        <f t="shared" si="48"/>
        <v>14.55</v>
      </c>
    </row>
    <row r="183">
      <c r="C183" s="7">
        <v>18.0</v>
      </c>
      <c r="D183" s="19">
        <v>-17.16</v>
      </c>
      <c r="E183" s="60">
        <f t="shared" si="43"/>
        <v>-12.87</v>
      </c>
      <c r="F183" s="19">
        <v>-8.58</v>
      </c>
      <c r="G183" s="7">
        <v>-16.12</v>
      </c>
      <c r="H183" s="7">
        <v>-11.61</v>
      </c>
      <c r="I183" s="7">
        <v>-7.1</v>
      </c>
      <c r="J183" s="35">
        <f t="shared" si="44"/>
        <v>-0.127164655</v>
      </c>
      <c r="K183" s="49"/>
      <c r="L183" s="49">
        <f t="shared" si="45"/>
        <v>12.87</v>
      </c>
      <c r="M183" s="49">
        <f t="shared" si="46"/>
        <v>11.61</v>
      </c>
      <c r="N183" s="2">
        <f t="shared" si="47"/>
        <v>17.16</v>
      </c>
      <c r="O183" s="2">
        <f t="shared" si="48"/>
        <v>16.12</v>
      </c>
    </row>
    <row r="184">
      <c r="C184" s="61">
        <v>19.0</v>
      </c>
      <c r="D184" s="62">
        <v>-19.86</v>
      </c>
      <c r="E184" s="62">
        <v>16.84</v>
      </c>
      <c r="F184" s="62">
        <v>-31.84</v>
      </c>
      <c r="G184" s="7">
        <v>-20.32</v>
      </c>
      <c r="H184" s="7">
        <v>17.03</v>
      </c>
      <c r="I184" s="7">
        <v>-31.01</v>
      </c>
      <c r="J184" s="35">
        <f t="shared" si="44"/>
        <v>0.002343005976</v>
      </c>
      <c r="K184" s="49"/>
      <c r="L184" s="49">
        <f t="shared" si="45"/>
        <v>22.84666667</v>
      </c>
      <c r="M184" s="49">
        <f t="shared" si="46"/>
        <v>22.78666667</v>
      </c>
      <c r="N184" s="2">
        <f t="shared" si="47"/>
        <v>31.84</v>
      </c>
      <c r="O184" s="2">
        <f t="shared" si="48"/>
        <v>31.01</v>
      </c>
    </row>
    <row r="185">
      <c r="C185" s="61">
        <v>20.0</v>
      </c>
      <c r="D185" s="62">
        <v>-29.92</v>
      </c>
      <c r="E185" s="62">
        <v>18.99</v>
      </c>
      <c r="F185" s="62">
        <v>-37.8</v>
      </c>
      <c r="G185" s="7">
        <v>-31.0</v>
      </c>
      <c r="H185" s="7">
        <v>18.99</v>
      </c>
      <c r="I185" s="7">
        <v>-36.7</v>
      </c>
      <c r="J185" s="35">
        <f t="shared" si="44"/>
        <v>0.001621985878</v>
      </c>
      <c r="K185" s="49"/>
      <c r="L185" s="49">
        <f t="shared" si="45"/>
        <v>28.90333333</v>
      </c>
      <c r="M185" s="49">
        <f t="shared" si="46"/>
        <v>28.89666667</v>
      </c>
      <c r="N185" s="2">
        <f t="shared" si="47"/>
        <v>37.8</v>
      </c>
      <c r="O185" s="2">
        <f t="shared" si="48"/>
        <v>36.7</v>
      </c>
    </row>
    <row r="186">
      <c r="C186" s="61">
        <v>21.0</v>
      </c>
      <c r="D186" s="62">
        <v>-30.23</v>
      </c>
      <c r="E186" s="62">
        <v>18.96</v>
      </c>
      <c r="F186" s="62">
        <v>-37.53</v>
      </c>
      <c r="G186" s="7">
        <v>-30.52</v>
      </c>
      <c r="H186" s="7">
        <v>19.01</v>
      </c>
      <c r="I186" s="7">
        <v>-37.16</v>
      </c>
      <c r="J186" s="35">
        <f t="shared" si="44"/>
        <v>0.0007250725363</v>
      </c>
      <c r="K186" s="49"/>
      <c r="L186" s="49">
        <f t="shared" si="45"/>
        <v>28.90666667</v>
      </c>
      <c r="M186" s="49">
        <f t="shared" si="46"/>
        <v>28.89666667</v>
      </c>
      <c r="N186" s="2">
        <f t="shared" si="47"/>
        <v>37.53</v>
      </c>
      <c r="O186" s="2">
        <f t="shared" si="48"/>
        <v>37.16</v>
      </c>
    </row>
    <row r="187">
      <c r="C187" s="61">
        <v>22.0</v>
      </c>
      <c r="D187" s="62">
        <v>-29.68</v>
      </c>
      <c r="E187" s="62">
        <v>13.9</v>
      </c>
      <c r="F187" s="62">
        <v>-27.88</v>
      </c>
      <c r="G187" s="7">
        <v>-29.04</v>
      </c>
      <c r="H187" s="7">
        <v>14.08</v>
      </c>
      <c r="I187" s="7">
        <v>-28.18</v>
      </c>
      <c r="J187" s="35">
        <f t="shared" si="44"/>
        <v>0.0004637905117</v>
      </c>
      <c r="K187" s="49"/>
      <c r="L187" s="49">
        <f t="shared" si="45"/>
        <v>23.82</v>
      </c>
      <c r="M187" s="49">
        <f t="shared" si="46"/>
        <v>23.76666667</v>
      </c>
      <c r="N187" s="2">
        <f t="shared" si="47"/>
        <v>29.68</v>
      </c>
      <c r="O187" s="2">
        <f t="shared" si="48"/>
        <v>29.04</v>
      </c>
    </row>
    <row r="188">
      <c r="C188" s="61">
        <v>23.0</v>
      </c>
      <c r="D188" s="62">
        <v>-36.14</v>
      </c>
      <c r="E188" s="62">
        <v>17.97</v>
      </c>
      <c r="F188" s="62">
        <v>-33.62</v>
      </c>
      <c r="G188" s="7">
        <v>-35.78</v>
      </c>
      <c r="H188" s="7">
        <v>18.03</v>
      </c>
      <c r="I188" s="7">
        <v>-33.85</v>
      </c>
      <c r="J188" s="35">
        <f t="shared" si="44"/>
        <v>0.00002032752664</v>
      </c>
      <c r="K188" s="49"/>
      <c r="L188" s="49">
        <f t="shared" si="45"/>
        <v>29.24333333</v>
      </c>
      <c r="M188" s="49">
        <f t="shared" si="46"/>
        <v>29.22</v>
      </c>
      <c r="N188" s="2">
        <f t="shared" si="47"/>
        <v>36.14</v>
      </c>
      <c r="O188" s="2">
        <f t="shared" si="48"/>
        <v>35.78</v>
      </c>
    </row>
    <row r="189">
      <c r="C189" s="61">
        <v>24.0</v>
      </c>
      <c r="D189" s="62">
        <v>-36.05</v>
      </c>
      <c r="E189" s="62">
        <v>17.81</v>
      </c>
      <c r="F189" s="62">
        <v>-34.01</v>
      </c>
      <c r="G189" s="7">
        <v>-35.87</v>
      </c>
      <c r="H189" s="7">
        <v>17.85</v>
      </c>
      <c r="I189" s="7">
        <v>-34.13</v>
      </c>
      <c r="J189" s="35">
        <f t="shared" si="44"/>
        <v>0.0002462479075</v>
      </c>
      <c r="K189" s="49"/>
      <c r="L189" s="49">
        <f t="shared" si="45"/>
        <v>29.29</v>
      </c>
      <c r="M189" s="49">
        <f t="shared" si="46"/>
        <v>29.28333333</v>
      </c>
      <c r="N189" s="2">
        <f t="shared" si="47"/>
        <v>36.05</v>
      </c>
      <c r="O189" s="2">
        <f t="shared" si="48"/>
        <v>35.87</v>
      </c>
    </row>
    <row r="190">
      <c r="C190" s="61">
        <v>25.0</v>
      </c>
      <c r="D190" s="62">
        <v>-26.64</v>
      </c>
      <c r="E190" s="62">
        <v>13.31</v>
      </c>
      <c r="F190" s="62">
        <v>-26.64</v>
      </c>
      <c r="G190" s="7">
        <v>-26.66</v>
      </c>
      <c r="H190" s="7">
        <v>13.33</v>
      </c>
      <c r="I190" s="7">
        <v>-26.66</v>
      </c>
      <c r="J190" s="35">
        <f t="shared" si="44"/>
        <v>0.001000250063</v>
      </c>
      <c r="K190" s="49"/>
      <c r="L190" s="49">
        <f t="shared" si="45"/>
        <v>22.19666667</v>
      </c>
      <c r="M190" s="49">
        <f t="shared" si="46"/>
        <v>22.21666667</v>
      </c>
      <c r="N190" s="2">
        <f t="shared" si="47"/>
        <v>26.64</v>
      </c>
      <c r="O190" s="2">
        <f t="shared" si="48"/>
        <v>26.66</v>
      </c>
    </row>
    <row r="191">
      <c r="C191" s="61">
        <v>26.0</v>
      </c>
      <c r="D191" s="62">
        <v>-27.55</v>
      </c>
      <c r="E191" s="62">
        <v>12.4</v>
      </c>
      <c r="F191" s="62">
        <v>-27.55</v>
      </c>
      <c r="G191" s="7">
        <v>-27.56</v>
      </c>
      <c r="H191" s="7">
        <v>12.44</v>
      </c>
      <c r="I191" s="7">
        <v>-27.56</v>
      </c>
      <c r="J191" s="35">
        <f t="shared" si="44"/>
        <v>0.00131370783</v>
      </c>
      <c r="K191" s="49"/>
      <c r="L191" s="49">
        <f t="shared" si="45"/>
        <v>22.5</v>
      </c>
      <c r="M191" s="49">
        <f t="shared" si="46"/>
        <v>22.52</v>
      </c>
      <c r="N191" s="2">
        <f t="shared" si="47"/>
        <v>27.55</v>
      </c>
      <c r="O191" s="2">
        <f t="shared" si="48"/>
        <v>27.56</v>
      </c>
    </row>
    <row r="192">
      <c r="C192" s="61">
        <v>27.0</v>
      </c>
      <c r="D192" s="62">
        <v>-27.28</v>
      </c>
      <c r="E192" s="62">
        <v>12.67</v>
      </c>
      <c r="F192" s="62">
        <v>-27.28</v>
      </c>
      <c r="G192" s="7">
        <v>-27.29</v>
      </c>
      <c r="H192" s="7">
        <v>12.71</v>
      </c>
      <c r="I192" s="7">
        <v>-27.29</v>
      </c>
      <c r="J192" s="35">
        <f t="shared" si="44"/>
        <v>0.001293332476</v>
      </c>
      <c r="K192" s="49"/>
      <c r="L192" s="49">
        <f t="shared" si="45"/>
        <v>22.41</v>
      </c>
      <c r="M192" s="49">
        <f t="shared" si="46"/>
        <v>22.43</v>
      </c>
      <c r="N192" s="2">
        <f t="shared" si="47"/>
        <v>27.28</v>
      </c>
      <c r="O192" s="2">
        <f t="shared" si="48"/>
        <v>27.29</v>
      </c>
    </row>
    <row r="193">
      <c r="C193" s="7">
        <v>28.0</v>
      </c>
      <c r="D193" s="62">
        <v>-27.88</v>
      </c>
      <c r="E193" s="62">
        <v>13.9</v>
      </c>
      <c r="F193" s="62">
        <v>-29.68</v>
      </c>
      <c r="G193" s="7">
        <v>-28.18</v>
      </c>
      <c r="H193" s="7">
        <v>14.08</v>
      </c>
      <c r="I193" s="7">
        <v>-29.04</v>
      </c>
      <c r="J193" s="35">
        <f t="shared" si="44"/>
        <v>0.0004637905117</v>
      </c>
      <c r="K193" s="49"/>
      <c r="L193" s="49">
        <f t="shared" si="45"/>
        <v>23.82</v>
      </c>
      <c r="M193" s="49">
        <f t="shared" si="46"/>
        <v>23.76666667</v>
      </c>
      <c r="N193" s="2">
        <f t="shared" ref="N193:N198" si="49">max(abs(F193),abs(E193),abs(D193))</f>
        <v>29.68</v>
      </c>
      <c r="O193" s="2">
        <f t="shared" si="48"/>
        <v>29.04</v>
      </c>
    </row>
    <row r="194">
      <c r="C194" s="7">
        <v>29.0</v>
      </c>
      <c r="D194" s="62">
        <v>-33.62</v>
      </c>
      <c r="E194" s="62">
        <v>17.97</v>
      </c>
      <c r="F194" s="62">
        <v>-36.14</v>
      </c>
      <c r="G194" s="7">
        <v>-33.85</v>
      </c>
      <c r="H194" s="7">
        <v>18.03</v>
      </c>
      <c r="I194" s="7">
        <v>-35.78</v>
      </c>
      <c r="J194" s="35">
        <f t="shared" si="44"/>
        <v>0.00002032752664</v>
      </c>
      <c r="K194" s="49"/>
      <c r="L194" s="49">
        <f t="shared" si="45"/>
        <v>29.24333333</v>
      </c>
      <c r="M194" s="49">
        <f t="shared" si="46"/>
        <v>29.22</v>
      </c>
      <c r="N194" s="2">
        <f t="shared" si="49"/>
        <v>36.14</v>
      </c>
      <c r="O194" s="2">
        <f t="shared" si="48"/>
        <v>35.78</v>
      </c>
    </row>
    <row r="195">
      <c r="C195" s="7">
        <v>30.0</v>
      </c>
      <c r="D195" s="62">
        <v>-34.01</v>
      </c>
      <c r="E195" s="62">
        <v>17.81</v>
      </c>
      <c r="F195" s="62">
        <v>-36.05</v>
      </c>
      <c r="G195" s="7">
        <v>-34.13</v>
      </c>
      <c r="H195" s="7">
        <v>17.85</v>
      </c>
      <c r="I195" s="7">
        <v>-35.87</v>
      </c>
      <c r="J195" s="35">
        <f t="shared" si="44"/>
        <v>0.0002462479075</v>
      </c>
      <c r="K195" s="49"/>
      <c r="L195" s="49">
        <f t="shared" si="45"/>
        <v>29.29</v>
      </c>
      <c r="M195" s="49">
        <f t="shared" si="46"/>
        <v>29.28333333</v>
      </c>
      <c r="N195" s="2">
        <f t="shared" si="49"/>
        <v>36.05</v>
      </c>
      <c r="O195" s="2">
        <f t="shared" si="48"/>
        <v>35.87</v>
      </c>
    </row>
    <row r="196">
      <c r="C196" s="7">
        <v>31.0</v>
      </c>
      <c r="D196" s="62">
        <v>-31.84</v>
      </c>
      <c r="E196" s="62">
        <v>16.84</v>
      </c>
      <c r="F196" s="62">
        <v>-19.86</v>
      </c>
      <c r="G196" s="7">
        <v>-31.01</v>
      </c>
      <c r="H196" s="7">
        <v>17.03</v>
      </c>
      <c r="I196" s="7">
        <v>-20.32</v>
      </c>
      <c r="J196" s="35">
        <f t="shared" si="44"/>
        <v>0.002343005976</v>
      </c>
      <c r="K196" s="49"/>
      <c r="L196" s="49">
        <f t="shared" si="45"/>
        <v>22.84666667</v>
      </c>
      <c r="M196" s="49">
        <f t="shared" si="46"/>
        <v>22.78666667</v>
      </c>
      <c r="N196" s="2">
        <f t="shared" si="49"/>
        <v>31.84</v>
      </c>
      <c r="O196" s="2">
        <f t="shared" si="48"/>
        <v>31.01</v>
      </c>
    </row>
    <row r="197">
      <c r="C197" s="7">
        <v>32.0</v>
      </c>
      <c r="D197" s="62">
        <v>-37.8</v>
      </c>
      <c r="E197" s="62">
        <v>18.99</v>
      </c>
      <c r="F197" s="62">
        <v>-29.92</v>
      </c>
      <c r="G197" s="7">
        <v>-36.7</v>
      </c>
      <c r="H197" s="7">
        <v>18.99</v>
      </c>
      <c r="I197" s="7">
        <v>-31.0</v>
      </c>
      <c r="J197" s="35">
        <f t="shared" si="44"/>
        <v>0.001621985878</v>
      </c>
      <c r="K197" s="49"/>
      <c r="L197" s="49">
        <f t="shared" si="45"/>
        <v>28.90333333</v>
      </c>
      <c r="M197" s="49">
        <f t="shared" si="46"/>
        <v>28.89666667</v>
      </c>
      <c r="N197" s="2">
        <f t="shared" si="49"/>
        <v>37.8</v>
      </c>
      <c r="O197" s="2">
        <f t="shared" si="48"/>
        <v>36.7</v>
      </c>
    </row>
    <row r="198">
      <c r="C198" s="7">
        <v>33.0</v>
      </c>
      <c r="D198" s="62">
        <v>-37.53</v>
      </c>
      <c r="E198" s="62">
        <v>18.96</v>
      </c>
      <c r="F198" s="62">
        <v>-30.23</v>
      </c>
      <c r="G198" s="7">
        <v>-37.16</v>
      </c>
      <c r="H198" s="7">
        <v>19.01</v>
      </c>
      <c r="I198" s="7">
        <v>-30.52</v>
      </c>
      <c r="J198" s="35">
        <f t="shared" si="44"/>
        <v>0.0007250725363</v>
      </c>
      <c r="K198" s="63"/>
      <c r="L198" s="49">
        <f t="shared" si="45"/>
        <v>28.90666667</v>
      </c>
      <c r="M198" s="49">
        <f t="shared" si="46"/>
        <v>28.89666667</v>
      </c>
      <c r="N198" s="2">
        <f t="shared" si="49"/>
        <v>37.53</v>
      </c>
      <c r="O198" s="2">
        <f t="shared" si="48"/>
        <v>37.16</v>
      </c>
    </row>
    <row r="199">
      <c r="I199" s="11" t="s">
        <v>70</v>
      </c>
      <c r="J199" s="12">
        <f>AVERAGE(J166:J198)</f>
        <v>-0.06879765452</v>
      </c>
    </row>
    <row r="200">
      <c r="J200" s="14"/>
    </row>
    <row r="201">
      <c r="J201" s="14"/>
    </row>
    <row r="202">
      <c r="J202" s="14"/>
    </row>
    <row r="203">
      <c r="F203" s="53" t="s">
        <v>64</v>
      </c>
      <c r="J203" s="14"/>
    </row>
    <row r="204">
      <c r="J204" s="14"/>
    </row>
    <row r="205">
      <c r="C205" s="32"/>
      <c r="D205" s="3"/>
      <c r="E205" s="33" t="s">
        <v>83</v>
      </c>
      <c r="F205" s="4"/>
      <c r="G205" s="5"/>
      <c r="H205" s="5" t="s">
        <v>41</v>
      </c>
      <c r="I205" s="4"/>
      <c r="J205" s="12"/>
      <c r="K205" s="64" t="s">
        <v>84</v>
      </c>
    </row>
    <row r="206">
      <c r="C206" s="7" t="s">
        <v>3</v>
      </c>
      <c r="D206" s="10" t="s">
        <v>42</v>
      </c>
      <c r="E206" s="7" t="s">
        <v>43</v>
      </c>
      <c r="F206" s="7" t="s">
        <v>44</v>
      </c>
      <c r="G206" s="7" t="s">
        <v>42</v>
      </c>
      <c r="H206" s="7" t="s">
        <v>43</v>
      </c>
      <c r="I206" s="7" t="s">
        <v>44</v>
      </c>
      <c r="J206" s="35" t="s">
        <v>45</v>
      </c>
      <c r="K206" s="64" t="s">
        <v>85</v>
      </c>
      <c r="L206" s="64" t="s">
        <v>86</v>
      </c>
    </row>
    <row r="207">
      <c r="C207" s="11">
        <v>1.0</v>
      </c>
      <c r="D207" s="7">
        <v>-5.33</v>
      </c>
      <c r="E207" s="7">
        <v>-8.0</v>
      </c>
      <c r="F207" s="7">
        <v>-10.67</v>
      </c>
      <c r="G207" s="7">
        <v>-5.33</v>
      </c>
      <c r="H207" s="7">
        <v>-8.0</v>
      </c>
      <c r="I207" s="7">
        <v>-10.67</v>
      </c>
      <c r="J207" s="35">
        <f t="shared" ref="J207:J209" si="50">IF(1-(abs(F207)/abs(I207)+abs(E207)/abs(H207)+abs(D207)/abs(G207))/3 &lt;&gt; 1,1-(abs(F207)/abs(I207)+abs(E207)/abs(H207)+abs(D207)/abs(G207))/3, 0)</f>
        <v>0</v>
      </c>
      <c r="K207" s="65">
        <f t="shared" ref="K207:K209" si="51">MAX(abs(D207),abs(E207),abs(F207))</f>
        <v>10.67</v>
      </c>
      <c r="L207" s="65">
        <f t="shared" ref="L207:L209" si="52">MAX(abs(G207),abs(H207),abs(I207))</f>
        <v>10.67</v>
      </c>
    </row>
    <row r="208">
      <c r="C208" s="11">
        <v>2.0</v>
      </c>
      <c r="D208" s="7">
        <v>-10.67</v>
      </c>
      <c r="E208" s="7">
        <v>13.33</v>
      </c>
      <c r="F208" s="7">
        <v>-10.67</v>
      </c>
      <c r="G208" s="7">
        <v>-10.67</v>
      </c>
      <c r="H208" s="7">
        <v>13.33</v>
      </c>
      <c r="I208" s="7">
        <v>-10.67</v>
      </c>
      <c r="J208" s="35">
        <f t="shared" si="50"/>
        <v>0</v>
      </c>
      <c r="K208" s="65">
        <f t="shared" si="51"/>
        <v>13.33</v>
      </c>
      <c r="L208" s="65">
        <f t="shared" si="52"/>
        <v>13.33</v>
      </c>
    </row>
    <row r="209">
      <c r="C209" s="11">
        <v>3.0</v>
      </c>
      <c r="D209" s="7">
        <v>-10.67</v>
      </c>
      <c r="E209" s="7">
        <v>-8.0</v>
      </c>
      <c r="F209" s="7">
        <v>-5.33</v>
      </c>
      <c r="G209" s="7">
        <v>-10.67</v>
      </c>
      <c r="H209" s="7">
        <v>-8.0</v>
      </c>
      <c r="I209" s="7">
        <v>-5.33</v>
      </c>
      <c r="J209" s="35">
        <f t="shared" si="50"/>
        <v>0</v>
      </c>
      <c r="K209" s="65">
        <f t="shared" si="51"/>
        <v>10.67</v>
      </c>
      <c r="L209" s="65">
        <f t="shared" si="52"/>
        <v>10.67</v>
      </c>
    </row>
    <row r="210">
      <c r="J210" s="14"/>
    </row>
    <row r="211">
      <c r="J211" s="14"/>
    </row>
    <row r="212">
      <c r="D212" s="6" t="s">
        <v>16</v>
      </c>
      <c r="J212" s="14"/>
    </row>
    <row r="213">
      <c r="D213" s="66" t="s">
        <v>87</v>
      </c>
      <c r="E213" s="67">
        <v>-19.86</v>
      </c>
      <c r="F213" s="67">
        <v>16.84</v>
      </c>
      <c r="G213" s="67">
        <v>-31.84</v>
      </c>
      <c r="J213" s="14"/>
    </row>
    <row r="214">
      <c r="D214" s="66" t="s">
        <v>88</v>
      </c>
      <c r="E214" s="67">
        <v>-29.68</v>
      </c>
      <c r="F214" s="67">
        <v>13.9</v>
      </c>
      <c r="G214" s="67">
        <v>-27.88</v>
      </c>
      <c r="J214" s="14"/>
    </row>
    <row r="215">
      <c r="D215" s="66" t="s">
        <v>89</v>
      </c>
      <c r="E215" s="67">
        <v>-26.64</v>
      </c>
      <c r="F215" s="67">
        <v>13.31</v>
      </c>
      <c r="G215" s="67">
        <v>-26.64</v>
      </c>
      <c r="J215" s="14"/>
    </row>
    <row r="216">
      <c r="D216" s="66" t="s">
        <v>90</v>
      </c>
      <c r="E216" s="67">
        <v>-29.92</v>
      </c>
      <c r="F216" s="67">
        <v>18.99</v>
      </c>
      <c r="G216" s="67">
        <v>-37.8</v>
      </c>
      <c r="J216" s="14"/>
    </row>
    <row r="217">
      <c r="D217" s="66" t="s">
        <v>91</v>
      </c>
      <c r="E217" s="67">
        <v>-36.14</v>
      </c>
      <c r="F217" s="67">
        <v>17.97</v>
      </c>
      <c r="G217" s="67">
        <v>-33.62</v>
      </c>
      <c r="J217" s="14"/>
    </row>
    <row r="218">
      <c r="D218" s="66" t="s">
        <v>92</v>
      </c>
      <c r="E218" s="67">
        <v>-27.55</v>
      </c>
      <c r="F218" s="67">
        <v>12.4</v>
      </c>
      <c r="G218" s="67">
        <v>-27.55</v>
      </c>
      <c r="J218" s="14"/>
    </row>
    <row r="219">
      <c r="D219" s="66" t="s">
        <v>67</v>
      </c>
      <c r="E219" s="67">
        <v>-30.23</v>
      </c>
      <c r="F219" s="67">
        <v>18.96</v>
      </c>
      <c r="G219" s="67">
        <v>-37.53</v>
      </c>
      <c r="J219" s="14"/>
    </row>
    <row r="220">
      <c r="D220" s="66" t="s">
        <v>68</v>
      </c>
      <c r="E220" s="67">
        <v>-36.05</v>
      </c>
      <c r="F220" s="67">
        <v>17.81</v>
      </c>
      <c r="G220" s="67">
        <v>-34.01</v>
      </c>
      <c r="J220" s="14"/>
    </row>
    <row r="221">
      <c r="D221" s="66" t="s">
        <v>93</v>
      </c>
      <c r="E221" s="67">
        <v>-27.28</v>
      </c>
      <c r="F221" s="67">
        <v>12.67</v>
      </c>
      <c r="G221" s="67">
        <v>-27.28</v>
      </c>
      <c r="J221" s="14"/>
    </row>
    <row r="222">
      <c r="J222" s="14"/>
    </row>
    <row r="223">
      <c r="J223" s="14"/>
    </row>
    <row r="224">
      <c r="J224" s="14"/>
    </row>
    <row r="225">
      <c r="J225" s="14"/>
    </row>
    <row r="226">
      <c r="J226" s="14"/>
    </row>
    <row r="227">
      <c r="J227" s="14"/>
    </row>
    <row r="228">
      <c r="J228" s="14"/>
    </row>
    <row r="229">
      <c r="J229" s="14"/>
    </row>
    <row r="230">
      <c r="J230" s="14"/>
    </row>
    <row r="231">
      <c r="J231" s="14"/>
    </row>
    <row r="232">
      <c r="J232" s="14"/>
    </row>
    <row r="233">
      <c r="J233" s="14"/>
    </row>
    <row r="234">
      <c r="J234" s="14"/>
    </row>
    <row r="235">
      <c r="J235" s="14"/>
    </row>
    <row r="236">
      <c r="J236" s="14"/>
    </row>
    <row r="237">
      <c r="J237" s="14"/>
    </row>
    <row r="238">
      <c r="J238" s="14"/>
    </row>
    <row r="239">
      <c r="J239" s="14"/>
    </row>
    <row r="240">
      <c r="J240" s="14"/>
    </row>
    <row r="241">
      <c r="J241" s="14"/>
    </row>
    <row r="242">
      <c r="J242" s="14"/>
    </row>
    <row r="243">
      <c r="J243" s="14"/>
    </row>
    <row r="244">
      <c r="J244" s="14"/>
    </row>
    <row r="245">
      <c r="J245" s="14"/>
    </row>
    <row r="246">
      <c r="J246" s="14"/>
    </row>
    <row r="247">
      <c r="J247" s="14"/>
    </row>
    <row r="248">
      <c r="J248" s="14"/>
    </row>
    <row r="249">
      <c r="J249" s="14"/>
    </row>
    <row r="250">
      <c r="J250" s="14"/>
    </row>
    <row r="251">
      <c r="J251" s="14"/>
    </row>
    <row r="252">
      <c r="J252" s="14"/>
    </row>
    <row r="253">
      <c r="J253" s="14"/>
    </row>
    <row r="254">
      <c r="J254" s="14"/>
    </row>
    <row r="255">
      <c r="J255" s="14"/>
    </row>
    <row r="256">
      <c r="J256" s="14"/>
    </row>
    <row r="257">
      <c r="J257" s="14"/>
    </row>
    <row r="258">
      <c r="J258" s="14"/>
    </row>
    <row r="259">
      <c r="J259" s="14"/>
    </row>
    <row r="260">
      <c r="J260" s="14"/>
    </row>
    <row r="261">
      <c r="J261" s="14"/>
    </row>
    <row r="262">
      <c r="J262" s="14"/>
    </row>
    <row r="263">
      <c r="J263" s="14"/>
    </row>
    <row r="264">
      <c r="J264" s="14"/>
    </row>
    <row r="265">
      <c r="J265" s="14"/>
    </row>
    <row r="266">
      <c r="J266" s="14"/>
    </row>
    <row r="267">
      <c r="J267" s="14"/>
    </row>
    <row r="268">
      <c r="J268" s="14"/>
    </row>
    <row r="269">
      <c r="J269" s="14"/>
    </row>
    <row r="270">
      <c r="J270" s="14"/>
    </row>
    <row r="271">
      <c r="J271" s="14"/>
    </row>
    <row r="272">
      <c r="J272" s="14"/>
    </row>
    <row r="273">
      <c r="J273" s="14"/>
    </row>
    <row r="274">
      <c r="J274" s="14"/>
    </row>
    <row r="275">
      <c r="J275" s="14"/>
    </row>
    <row r="276">
      <c r="J276" s="14"/>
    </row>
    <row r="277">
      <c r="J277" s="14"/>
    </row>
    <row r="278">
      <c r="J278" s="14"/>
    </row>
    <row r="279">
      <c r="J279" s="14"/>
    </row>
    <row r="280">
      <c r="J280" s="14"/>
    </row>
    <row r="281">
      <c r="J281" s="14"/>
    </row>
    <row r="282">
      <c r="J282" s="14"/>
    </row>
    <row r="283">
      <c r="J283" s="14"/>
    </row>
    <row r="284">
      <c r="J284" s="14"/>
    </row>
    <row r="285">
      <c r="J285" s="14"/>
    </row>
    <row r="286">
      <c r="J286" s="14"/>
    </row>
    <row r="287">
      <c r="J287" s="14"/>
    </row>
    <row r="288">
      <c r="J288" s="14"/>
    </row>
    <row r="289">
      <c r="J289" s="14"/>
    </row>
    <row r="290">
      <c r="J290" s="14"/>
    </row>
    <row r="291">
      <c r="J291" s="14"/>
    </row>
    <row r="292">
      <c r="J292" s="14"/>
    </row>
    <row r="293">
      <c r="J293" s="14"/>
    </row>
    <row r="294">
      <c r="J294" s="14"/>
    </row>
    <row r="295">
      <c r="J295" s="14"/>
    </row>
    <row r="296">
      <c r="J296" s="14"/>
    </row>
    <row r="297">
      <c r="J297" s="14"/>
    </row>
    <row r="298">
      <c r="J298" s="14"/>
    </row>
    <row r="299">
      <c r="J299" s="14"/>
    </row>
    <row r="300">
      <c r="J300" s="14"/>
    </row>
    <row r="301">
      <c r="J301" s="14"/>
    </row>
    <row r="302">
      <c r="J302" s="14"/>
    </row>
    <row r="303">
      <c r="J303" s="14"/>
    </row>
    <row r="304">
      <c r="J304" s="14"/>
    </row>
    <row r="305">
      <c r="J305" s="14"/>
    </row>
    <row r="306">
      <c r="J306" s="14"/>
    </row>
    <row r="307">
      <c r="J307" s="14"/>
    </row>
    <row r="308">
      <c r="J308" s="14"/>
    </row>
    <row r="309">
      <c r="J309" s="14"/>
    </row>
    <row r="310">
      <c r="J310" s="14"/>
    </row>
    <row r="311">
      <c r="J311" s="14"/>
    </row>
    <row r="312">
      <c r="J312" s="14"/>
    </row>
    <row r="313">
      <c r="J313" s="14"/>
    </row>
    <row r="314">
      <c r="J314" s="14"/>
    </row>
    <row r="315">
      <c r="J315" s="14"/>
    </row>
    <row r="316">
      <c r="J316" s="14"/>
    </row>
    <row r="317">
      <c r="J317" s="14"/>
    </row>
    <row r="318">
      <c r="J318" s="14"/>
    </row>
    <row r="319">
      <c r="J319" s="14"/>
    </row>
    <row r="320">
      <c r="J320" s="14"/>
    </row>
    <row r="321">
      <c r="J321" s="14"/>
    </row>
    <row r="322">
      <c r="J322" s="14"/>
    </row>
    <row r="323">
      <c r="J323" s="14"/>
    </row>
    <row r="324">
      <c r="J324" s="14"/>
    </row>
    <row r="325">
      <c r="J325" s="14"/>
    </row>
    <row r="326">
      <c r="J326" s="14"/>
    </row>
    <row r="327">
      <c r="J327" s="14"/>
    </row>
    <row r="328">
      <c r="J328" s="14"/>
    </row>
    <row r="329">
      <c r="J329" s="14"/>
    </row>
    <row r="330">
      <c r="J330" s="14"/>
    </row>
    <row r="331">
      <c r="J331" s="14"/>
    </row>
    <row r="332">
      <c r="J332" s="14"/>
    </row>
    <row r="333">
      <c r="J333" s="14"/>
    </row>
    <row r="334">
      <c r="J334" s="14"/>
    </row>
    <row r="335">
      <c r="J335" s="14"/>
    </row>
    <row r="336">
      <c r="J336" s="14"/>
    </row>
    <row r="337">
      <c r="J337" s="14"/>
    </row>
    <row r="338">
      <c r="J338" s="14"/>
    </row>
    <row r="339">
      <c r="J339" s="14"/>
    </row>
    <row r="340">
      <c r="J340" s="14"/>
    </row>
    <row r="341">
      <c r="J341" s="14"/>
    </row>
    <row r="342">
      <c r="J342" s="14"/>
    </row>
    <row r="343">
      <c r="J343" s="14"/>
    </row>
    <row r="344">
      <c r="J344" s="14"/>
    </row>
    <row r="345">
      <c r="J345" s="14"/>
    </row>
    <row r="346">
      <c r="J346" s="14"/>
    </row>
    <row r="347">
      <c r="J347" s="14"/>
    </row>
    <row r="348">
      <c r="J348" s="14"/>
    </row>
    <row r="349">
      <c r="J349" s="14"/>
    </row>
    <row r="350">
      <c r="J350" s="14"/>
    </row>
    <row r="351">
      <c r="J351" s="14"/>
    </row>
    <row r="352">
      <c r="J352" s="14"/>
    </row>
    <row r="353">
      <c r="J353" s="14"/>
    </row>
    <row r="354">
      <c r="J354" s="14"/>
    </row>
    <row r="355">
      <c r="J355" s="14"/>
    </row>
    <row r="356">
      <c r="J356" s="14"/>
    </row>
    <row r="357">
      <c r="J357" s="14"/>
    </row>
    <row r="358">
      <c r="J358" s="14"/>
    </row>
    <row r="359">
      <c r="J359" s="14"/>
    </row>
    <row r="360">
      <c r="J360" s="14"/>
    </row>
    <row r="361">
      <c r="J361" s="14"/>
    </row>
    <row r="362">
      <c r="J362" s="14"/>
    </row>
    <row r="363">
      <c r="J363" s="14"/>
    </row>
    <row r="364">
      <c r="J364" s="14"/>
    </row>
    <row r="365">
      <c r="J365" s="14"/>
    </row>
    <row r="366">
      <c r="J366" s="14"/>
    </row>
    <row r="367">
      <c r="J367" s="14"/>
    </row>
    <row r="368">
      <c r="J368" s="14"/>
    </row>
    <row r="369">
      <c r="J369" s="14"/>
    </row>
    <row r="370">
      <c r="J370" s="14"/>
    </row>
    <row r="371">
      <c r="J371" s="14"/>
    </row>
    <row r="372">
      <c r="J372" s="14"/>
    </row>
    <row r="373">
      <c r="J373" s="14"/>
    </row>
    <row r="374">
      <c r="J374" s="14"/>
    </row>
    <row r="375">
      <c r="J375" s="14"/>
    </row>
    <row r="376">
      <c r="J376" s="14"/>
    </row>
    <row r="377">
      <c r="J377" s="14"/>
    </row>
    <row r="378">
      <c r="J378" s="14"/>
    </row>
    <row r="379">
      <c r="J379" s="14"/>
    </row>
    <row r="380">
      <c r="J380" s="14"/>
    </row>
    <row r="381">
      <c r="J381" s="14"/>
    </row>
    <row r="382">
      <c r="J382" s="14"/>
    </row>
    <row r="383">
      <c r="J383" s="14"/>
    </row>
    <row r="384">
      <c r="J384" s="14"/>
    </row>
    <row r="385">
      <c r="J385" s="14"/>
    </row>
    <row r="386">
      <c r="J386" s="14"/>
    </row>
    <row r="387">
      <c r="J387" s="14"/>
    </row>
    <row r="388">
      <c r="J388" s="14"/>
    </row>
    <row r="389">
      <c r="J389" s="14"/>
    </row>
    <row r="390">
      <c r="J390" s="14"/>
    </row>
    <row r="391">
      <c r="J391" s="14"/>
    </row>
    <row r="392">
      <c r="J392" s="14"/>
    </row>
    <row r="393">
      <c r="J393" s="14"/>
    </row>
    <row r="394">
      <c r="J394" s="14"/>
    </row>
    <row r="395">
      <c r="J395" s="14"/>
    </row>
    <row r="396">
      <c r="J396" s="14"/>
    </row>
    <row r="397">
      <c r="J397" s="14"/>
    </row>
    <row r="398">
      <c r="J398" s="14"/>
    </row>
    <row r="399">
      <c r="J399" s="14"/>
    </row>
    <row r="400">
      <c r="J400" s="14"/>
    </row>
    <row r="401">
      <c r="J401" s="14"/>
    </row>
    <row r="402">
      <c r="J402" s="14"/>
    </row>
    <row r="403">
      <c r="J403" s="14"/>
    </row>
    <row r="404">
      <c r="J404" s="14"/>
    </row>
    <row r="405">
      <c r="J405" s="14"/>
    </row>
    <row r="406">
      <c r="J406" s="14"/>
    </row>
    <row r="407">
      <c r="J407" s="14"/>
    </row>
    <row r="408">
      <c r="J408" s="14"/>
    </row>
    <row r="409">
      <c r="J409" s="14"/>
    </row>
    <row r="410">
      <c r="J410" s="14"/>
    </row>
    <row r="411">
      <c r="J411" s="14"/>
    </row>
    <row r="412">
      <c r="J412" s="14"/>
    </row>
    <row r="413">
      <c r="J413" s="14"/>
    </row>
    <row r="414">
      <c r="J414" s="14"/>
    </row>
    <row r="415">
      <c r="J415" s="14"/>
    </row>
    <row r="416">
      <c r="J416" s="14"/>
    </row>
    <row r="417">
      <c r="J417" s="14"/>
    </row>
    <row r="418">
      <c r="J418" s="14"/>
    </row>
    <row r="419">
      <c r="J419" s="14"/>
    </row>
    <row r="420">
      <c r="J420" s="14"/>
    </row>
    <row r="421">
      <c r="J421" s="14"/>
    </row>
    <row r="422">
      <c r="J422" s="14"/>
    </row>
    <row r="423">
      <c r="J423" s="14"/>
    </row>
    <row r="424">
      <c r="J424" s="14"/>
    </row>
    <row r="425">
      <c r="J425" s="14"/>
    </row>
    <row r="426">
      <c r="J426" s="14"/>
    </row>
    <row r="427">
      <c r="J427" s="14"/>
    </row>
    <row r="428">
      <c r="J428" s="14"/>
    </row>
    <row r="429">
      <c r="J429" s="14"/>
    </row>
    <row r="430">
      <c r="J430" s="14"/>
    </row>
    <row r="431">
      <c r="J431" s="14"/>
    </row>
    <row r="432">
      <c r="J432" s="14"/>
    </row>
    <row r="433">
      <c r="J433" s="14"/>
    </row>
    <row r="434">
      <c r="J434" s="14"/>
    </row>
    <row r="435">
      <c r="J435" s="14"/>
    </row>
    <row r="436">
      <c r="J436" s="14"/>
    </row>
    <row r="437">
      <c r="J437" s="14"/>
    </row>
    <row r="438">
      <c r="J438" s="14"/>
    </row>
    <row r="439">
      <c r="J439" s="14"/>
    </row>
    <row r="440">
      <c r="J440" s="14"/>
    </row>
    <row r="441">
      <c r="J441" s="14"/>
    </row>
    <row r="442">
      <c r="J442" s="14"/>
    </row>
    <row r="443">
      <c r="J443" s="14"/>
    </row>
    <row r="444">
      <c r="J444" s="14"/>
    </row>
    <row r="445">
      <c r="J445" s="14"/>
    </row>
    <row r="446">
      <c r="J446" s="14"/>
    </row>
    <row r="447">
      <c r="J447" s="14"/>
    </row>
    <row r="448">
      <c r="J448" s="14"/>
    </row>
    <row r="449">
      <c r="J449" s="14"/>
    </row>
    <row r="450">
      <c r="J450" s="14"/>
    </row>
    <row r="451">
      <c r="J451" s="14"/>
    </row>
    <row r="452">
      <c r="J452" s="14"/>
    </row>
    <row r="453">
      <c r="J453" s="14"/>
    </row>
    <row r="454">
      <c r="J454" s="14"/>
    </row>
    <row r="455">
      <c r="J455" s="14"/>
    </row>
    <row r="456">
      <c r="J456" s="14"/>
    </row>
    <row r="457">
      <c r="J457" s="14"/>
    </row>
    <row r="458">
      <c r="J458" s="14"/>
    </row>
    <row r="459">
      <c r="J459" s="14"/>
    </row>
    <row r="460">
      <c r="J460" s="14"/>
    </row>
    <row r="461">
      <c r="J461" s="14"/>
    </row>
    <row r="462">
      <c r="J462" s="14"/>
    </row>
    <row r="463">
      <c r="J463" s="14"/>
    </row>
    <row r="464">
      <c r="J464" s="14"/>
    </row>
    <row r="465">
      <c r="J465" s="14"/>
    </row>
    <row r="466">
      <c r="J466" s="14"/>
    </row>
    <row r="467">
      <c r="J467" s="14"/>
    </row>
    <row r="468">
      <c r="J468" s="14"/>
    </row>
    <row r="469">
      <c r="J469" s="14"/>
    </row>
    <row r="470">
      <c r="J470" s="14"/>
    </row>
    <row r="471">
      <c r="J471" s="14"/>
    </row>
    <row r="472">
      <c r="J472" s="14"/>
    </row>
    <row r="473">
      <c r="J473" s="14"/>
    </row>
    <row r="474">
      <c r="J474" s="14"/>
    </row>
    <row r="475">
      <c r="J475" s="14"/>
    </row>
    <row r="476">
      <c r="J476" s="14"/>
    </row>
    <row r="477">
      <c r="J477" s="14"/>
    </row>
    <row r="478">
      <c r="J478" s="14"/>
    </row>
    <row r="479">
      <c r="J479" s="14"/>
    </row>
    <row r="480">
      <c r="J480" s="14"/>
    </row>
    <row r="481">
      <c r="J481" s="14"/>
    </row>
    <row r="482">
      <c r="J482" s="14"/>
    </row>
    <row r="483">
      <c r="J483" s="14"/>
    </row>
    <row r="484">
      <c r="J484" s="14"/>
    </row>
    <row r="485">
      <c r="J485" s="14"/>
    </row>
    <row r="486">
      <c r="J486" s="14"/>
    </row>
    <row r="487">
      <c r="J487" s="14"/>
    </row>
    <row r="488">
      <c r="J488" s="14"/>
    </row>
    <row r="489">
      <c r="J489" s="14"/>
    </row>
    <row r="490">
      <c r="J490" s="14"/>
    </row>
    <row r="491">
      <c r="J491" s="14"/>
    </row>
    <row r="492">
      <c r="J492" s="14"/>
    </row>
    <row r="493">
      <c r="J493" s="14"/>
    </row>
    <row r="494">
      <c r="J494" s="14"/>
    </row>
    <row r="495">
      <c r="J495" s="14"/>
    </row>
    <row r="496">
      <c r="J496" s="14"/>
    </row>
    <row r="497">
      <c r="J497" s="14"/>
    </row>
    <row r="498">
      <c r="J498" s="14"/>
    </row>
    <row r="499">
      <c r="J499" s="14"/>
    </row>
    <row r="500">
      <c r="J500" s="14"/>
    </row>
    <row r="501">
      <c r="J501" s="14"/>
    </row>
    <row r="502">
      <c r="J502" s="14"/>
    </row>
    <row r="503">
      <c r="J503" s="14"/>
    </row>
    <row r="504">
      <c r="J504" s="14"/>
    </row>
    <row r="505">
      <c r="J505" s="14"/>
    </row>
    <row r="506">
      <c r="J506" s="14"/>
    </row>
    <row r="507">
      <c r="J507" s="14"/>
    </row>
    <row r="508">
      <c r="J508" s="14"/>
    </row>
    <row r="509">
      <c r="J509" s="14"/>
    </row>
    <row r="510">
      <c r="J510" s="14"/>
    </row>
    <row r="511">
      <c r="J511" s="14"/>
    </row>
    <row r="512">
      <c r="J512" s="14"/>
    </row>
    <row r="513">
      <c r="J513" s="14"/>
    </row>
    <row r="514">
      <c r="J514" s="14"/>
    </row>
    <row r="515">
      <c r="J515" s="14"/>
    </row>
    <row r="516">
      <c r="J516" s="14"/>
    </row>
    <row r="517">
      <c r="J517" s="14"/>
    </row>
    <row r="518">
      <c r="J518" s="14"/>
    </row>
    <row r="519">
      <c r="J519" s="14"/>
    </row>
    <row r="520">
      <c r="J520" s="14"/>
    </row>
    <row r="521">
      <c r="J521" s="14"/>
    </row>
    <row r="522">
      <c r="J522" s="14"/>
    </row>
    <row r="523">
      <c r="J523" s="14"/>
    </row>
    <row r="524">
      <c r="J524" s="14"/>
    </row>
    <row r="525">
      <c r="J525" s="14"/>
    </row>
    <row r="526">
      <c r="J526" s="14"/>
    </row>
    <row r="527">
      <c r="J527" s="14"/>
    </row>
    <row r="528">
      <c r="J528" s="14"/>
    </row>
    <row r="529">
      <c r="J529" s="14"/>
    </row>
    <row r="530">
      <c r="J530" s="14"/>
    </row>
    <row r="531">
      <c r="J531" s="14"/>
    </row>
    <row r="532">
      <c r="J532" s="14"/>
    </row>
    <row r="533">
      <c r="J533" s="14"/>
    </row>
    <row r="534">
      <c r="J534" s="14"/>
    </row>
    <row r="535">
      <c r="J535" s="14"/>
    </row>
    <row r="536">
      <c r="J536" s="14"/>
    </row>
    <row r="537">
      <c r="J537" s="14"/>
    </row>
    <row r="538">
      <c r="J538" s="14"/>
    </row>
    <row r="539">
      <c r="J539" s="14"/>
    </row>
    <row r="540">
      <c r="J540" s="14"/>
    </row>
    <row r="541">
      <c r="J541" s="14"/>
    </row>
    <row r="542">
      <c r="J542" s="14"/>
    </row>
    <row r="543">
      <c r="J543" s="14"/>
    </row>
    <row r="544">
      <c r="J544" s="14"/>
    </row>
    <row r="545">
      <c r="J545" s="14"/>
    </row>
    <row r="546">
      <c r="J546" s="14"/>
    </row>
    <row r="547">
      <c r="J547" s="14"/>
    </row>
    <row r="548">
      <c r="J548" s="14"/>
    </row>
    <row r="549">
      <c r="J549" s="14"/>
    </row>
    <row r="550">
      <c r="J550" s="14"/>
    </row>
    <row r="551">
      <c r="J551" s="14"/>
    </row>
    <row r="552">
      <c r="J552" s="14"/>
    </row>
    <row r="553">
      <c r="J553" s="14"/>
    </row>
    <row r="554">
      <c r="J554" s="14"/>
    </row>
    <row r="555">
      <c r="J555" s="14"/>
    </row>
    <row r="556">
      <c r="J556" s="14"/>
    </row>
    <row r="557">
      <c r="J557" s="14"/>
    </row>
    <row r="558">
      <c r="J558" s="14"/>
    </row>
    <row r="559">
      <c r="J559" s="14"/>
    </row>
    <row r="560">
      <c r="J560" s="14"/>
    </row>
    <row r="561">
      <c r="J561" s="14"/>
    </row>
    <row r="562">
      <c r="J562" s="14"/>
    </row>
    <row r="563">
      <c r="J563" s="14"/>
    </row>
    <row r="564">
      <c r="J564" s="14"/>
    </row>
    <row r="565">
      <c r="J565" s="14"/>
    </row>
    <row r="566">
      <c r="J566" s="14"/>
    </row>
    <row r="567">
      <c r="J567" s="14"/>
    </row>
    <row r="568">
      <c r="J568" s="14"/>
    </row>
    <row r="569">
      <c r="J569" s="14"/>
    </row>
    <row r="570">
      <c r="J570" s="14"/>
    </row>
    <row r="571">
      <c r="J571" s="14"/>
    </row>
    <row r="572">
      <c r="J572" s="14"/>
    </row>
    <row r="573">
      <c r="J573" s="14"/>
    </row>
    <row r="574">
      <c r="J574" s="14"/>
    </row>
    <row r="575">
      <c r="J575" s="14"/>
    </row>
    <row r="576">
      <c r="J576" s="14"/>
    </row>
    <row r="577">
      <c r="J577" s="14"/>
    </row>
    <row r="578">
      <c r="J578" s="14"/>
    </row>
    <row r="579">
      <c r="J579" s="14"/>
    </row>
    <row r="580">
      <c r="J580" s="14"/>
    </row>
    <row r="581">
      <c r="J581" s="14"/>
    </row>
    <row r="582">
      <c r="J582" s="14"/>
    </row>
    <row r="583">
      <c r="J583" s="14"/>
    </row>
    <row r="584">
      <c r="J584" s="14"/>
    </row>
    <row r="585">
      <c r="J585" s="14"/>
    </row>
    <row r="586">
      <c r="J586" s="14"/>
    </row>
    <row r="587">
      <c r="J587" s="14"/>
    </row>
    <row r="588">
      <c r="J588" s="14"/>
    </row>
    <row r="589">
      <c r="J589" s="14"/>
    </row>
    <row r="590">
      <c r="J590" s="14"/>
    </row>
    <row r="591">
      <c r="J591" s="14"/>
    </row>
    <row r="592">
      <c r="J592" s="14"/>
    </row>
    <row r="593">
      <c r="J593" s="14"/>
    </row>
    <row r="594">
      <c r="J594" s="14"/>
    </row>
    <row r="595">
      <c r="J595" s="14"/>
    </row>
    <row r="596">
      <c r="J596" s="14"/>
    </row>
    <row r="597">
      <c r="J597" s="14"/>
    </row>
    <row r="598">
      <c r="J598" s="14"/>
    </row>
    <row r="599">
      <c r="J599" s="14"/>
    </row>
    <row r="600">
      <c r="J600" s="14"/>
    </row>
    <row r="601">
      <c r="J601" s="14"/>
    </row>
    <row r="602">
      <c r="J602" s="14"/>
    </row>
    <row r="603">
      <c r="J603" s="14"/>
    </row>
    <row r="604">
      <c r="J604" s="14"/>
    </row>
    <row r="605">
      <c r="J605" s="14"/>
    </row>
    <row r="606">
      <c r="J606" s="14"/>
    </row>
    <row r="607">
      <c r="J607" s="14"/>
    </row>
    <row r="608">
      <c r="J608" s="14"/>
    </row>
    <row r="609">
      <c r="J609" s="14"/>
    </row>
    <row r="610">
      <c r="J610" s="14"/>
    </row>
    <row r="611">
      <c r="J611" s="14"/>
    </row>
    <row r="612">
      <c r="J612" s="14"/>
    </row>
    <row r="613">
      <c r="J613" s="14"/>
    </row>
    <row r="614">
      <c r="J614" s="14"/>
    </row>
    <row r="615">
      <c r="J615" s="14"/>
    </row>
    <row r="616">
      <c r="J616" s="14"/>
    </row>
    <row r="617">
      <c r="J617" s="14"/>
    </row>
    <row r="618">
      <c r="J618" s="14"/>
    </row>
    <row r="619">
      <c r="J619" s="14"/>
    </row>
    <row r="620">
      <c r="J620" s="14"/>
    </row>
    <row r="621">
      <c r="J621" s="14"/>
    </row>
    <row r="622">
      <c r="J622" s="14"/>
    </row>
    <row r="623">
      <c r="J623" s="14"/>
    </row>
    <row r="624">
      <c r="J624" s="14"/>
    </row>
    <row r="625">
      <c r="J625" s="14"/>
    </row>
    <row r="626">
      <c r="J626" s="14"/>
    </row>
    <row r="627">
      <c r="J627" s="14"/>
    </row>
    <row r="628">
      <c r="J628" s="14"/>
    </row>
    <row r="629">
      <c r="J629" s="14"/>
    </row>
    <row r="630">
      <c r="J630" s="14"/>
    </row>
    <row r="631">
      <c r="J631" s="14"/>
    </row>
    <row r="632">
      <c r="J632" s="14"/>
    </row>
    <row r="633">
      <c r="J633" s="14"/>
    </row>
    <row r="634">
      <c r="J634" s="14"/>
    </row>
    <row r="635">
      <c r="J635" s="14"/>
    </row>
    <row r="636">
      <c r="J636" s="14"/>
    </row>
    <row r="637">
      <c r="J637" s="14"/>
    </row>
    <row r="638">
      <c r="J638" s="14"/>
    </row>
    <row r="639">
      <c r="J639" s="14"/>
    </row>
    <row r="640">
      <c r="J640" s="14"/>
    </row>
    <row r="641">
      <c r="J641" s="14"/>
    </row>
    <row r="642">
      <c r="J642" s="14"/>
    </row>
    <row r="643">
      <c r="J643" s="14"/>
    </row>
    <row r="644">
      <c r="J644" s="14"/>
    </row>
    <row r="645">
      <c r="J645" s="14"/>
    </row>
    <row r="646">
      <c r="J646" s="14"/>
    </row>
    <row r="647">
      <c r="J647" s="14"/>
    </row>
    <row r="648">
      <c r="J648" s="14"/>
    </row>
    <row r="649">
      <c r="J649" s="14"/>
    </row>
    <row r="650">
      <c r="J650" s="14"/>
    </row>
    <row r="651">
      <c r="J651" s="14"/>
    </row>
    <row r="652">
      <c r="J652" s="14"/>
    </row>
    <row r="653">
      <c r="J653" s="14"/>
    </row>
    <row r="654">
      <c r="J654" s="14"/>
    </row>
    <row r="655">
      <c r="J655" s="14"/>
    </row>
    <row r="656">
      <c r="J656" s="14"/>
    </row>
    <row r="657">
      <c r="J657" s="14"/>
    </row>
    <row r="658">
      <c r="J658" s="14"/>
    </row>
    <row r="659">
      <c r="J659" s="14"/>
    </row>
    <row r="660">
      <c r="J660" s="14"/>
    </row>
    <row r="661">
      <c r="J661" s="14"/>
    </row>
    <row r="662">
      <c r="J662" s="14"/>
    </row>
    <row r="663">
      <c r="J663" s="14"/>
    </row>
    <row r="664">
      <c r="J664" s="14"/>
    </row>
    <row r="665">
      <c r="J665" s="14"/>
    </row>
    <row r="666">
      <c r="J666" s="14"/>
    </row>
    <row r="667">
      <c r="J667" s="14"/>
    </row>
    <row r="668">
      <c r="J668" s="14"/>
    </row>
    <row r="669">
      <c r="J669" s="14"/>
    </row>
    <row r="670">
      <c r="J670" s="14"/>
    </row>
    <row r="671">
      <c r="J671" s="14"/>
    </row>
    <row r="672">
      <c r="J672" s="14"/>
    </row>
    <row r="673">
      <c r="J673" s="14"/>
    </row>
    <row r="674">
      <c r="J674" s="14"/>
    </row>
    <row r="675">
      <c r="J675" s="14"/>
    </row>
    <row r="676">
      <c r="J676" s="14"/>
    </row>
    <row r="677">
      <c r="J677" s="14"/>
    </row>
    <row r="678">
      <c r="J678" s="14"/>
    </row>
    <row r="679">
      <c r="J679" s="14"/>
    </row>
    <row r="680">
      <c r="J680" s="14"/>
    </row>
    <row r="681">
      <c r="J681" s="14"/>
    </row>
    <row r="682">
      <c r="J682" s="14"/>
    </row>
    <row r="683">
      <c r="J683" s="14"/>
    </row>
    <row r="684">
      <c r="J684" s="14"/>
    </row>
    <row r="685">
      <c r="J685" s="14"/>
    </row>
    <row r="686">
      <c r="J686" s="14"/>
    </row>
    <row r="687">
      <c r="J687" s="14"/>
    </row>
    <row r="688">
      <c r="J688" s="14"/>
    </row>
    <row r="689">
      <c r="J689" s="14"/>
    </row>
    <row r="690">
      <c r="J690" s="14"/>
    </row>
    <row r="691">
      <c r="J691" s="14"/>
    </row>
    <row r="692">
      <c r="J692" s="14"/>
    </row>
    <row r="693">
      <c r="J693" s="14"/>
    </row>
    <row r="694">
      <c r="J694" s="14"/>
    </row>
    <row r="695">
      <c r="J695" s="14"/>
    </row>
    <row r="696">
      <c r="J696" s="14"/>
    </row>
    <row r="697">
      <c r="J697" s="14"/>
    </row>
    <row r="698">
      <c r="J698" s="14"/>
    </row>
    <row r="699">
      <c r="J699" s="14"/>
    </row>
    <row r="700">
      <c r="J700" s="14"/>
    </row>
    <row r="701">
      <c r="J701" s="14"/>
    </row>
    <row r="702">
      <c r="J702" s="14"/>
    </row>
    <row r="703">
      <c r="J703" s="14"/>
    </row>
    <row r="704">
      <c r="J704" s="14"/>
    </row>
    <row r="705">
      <c r="J705" s="14"/>
    </row>
    <row r="706">
      <c r="J706" s="14"/>
    </row>
    <row r="707">
      <c r="J707" s="14"/>
    </row>
    <row r="708">
      <c r="J708" s="14"/>
    </row>
    <row r="709">
      <c r="J709" s="14"/>
    </row>
    <row r="710">
      <c r="J710" s="14"/>
    </row>
    <row r="711">
      <c r="J711" s="14"/>
    </row>
    <row r="712">
      <c r="J712" s="14"/>
    </row>
    <row r="713">
      <c r="J713" s="14"/>
    </row>
    <row r="714">
      <c r="J714" s="14"/>
    </row>
    <row r="715">
      <c r="J715" s="14"/>
    </row>
    <row r="716">
      <c r="J716" s="14"/>
    </row>
    <row r="717">
      <c r="J717" s="14"/>
    </row>
    <row r="718">
      <c r="J718" s="14"/>
    </row>
    <row r="719">
      <c r="J719" s="14"/>
    </row>
    <row r="720">
      <c r="J720" s="14"/>
    </row>
    <row r="721">
      <c r="J721" s="14"/>
    </row>
    <row r="722">
      <c r="J722" s="14"/>
    </row>
    <row r="723">
      <c r="J723" s="14"/>
    </row>
    <row r="724">
      <c r="J724" s="14"/>
    </row>
    <row r="725">
      <c r="J725" s="14"/>
    </row>
    <row r="726">
      <c r="J726" s="14"/>
    </row>
    <row r="727">
      <c r="J727" s="14"/>
    </row>
    <row r="728">
      <c r="J728" s="14"/>
    </row>
    <row r="729">
      <c r="J729" s="14"/>
    </row>
    <row r="730">
      <c r="J730" s="14"/>
    </row>
    <row r="731">
      <c r="J731" s="14"/>
    </row>
    <row r="732">
      <c r="J732" s="14"/>
    </row>
    <row r="733">
      <c r="J733" s="14"/>
    </row>
    <row r="734">
      <c r="J734" s="14"/>
    </row>
    <row r="735">
      <c r="J735" s="14"/>
    </row>
    <row r="736">
      <c r="J736" s="14"/>
    </row>
    <row r="737">
      <c r="J737" s="14"/>
    </row>
    <row r="738">
      <c r="J738" s="14"/>
    </row>
    <row r="739">
      <c r="J739" s="14"/>
    </row>
    <row r="740">
      <c r="J740" s="14"/>
    </row>
    <row r="741">
      <c r="J741" s="14"/>
    </row>
    <row r="742">
      <c r="J742" s="14"/>
    </row>
    <row r="743">
      <c r="J743" s="14"/>
    </row>
    <row r="744">
      <c r="J744" s="14"/>
    </row>
    <row r="745">
      <c r="J745" s="14"/>
    </row>
    <row r="746">
      <c r="J746" s="14"/>
    </row>
    <row r="747">
      <c r="J747" s="14"/>
    </row>
    <row r="748">
      <c r="J748" s="14"/>
    </row>
    <row r="749">
      <c r="J749" s="14"/>
    </row>
    <row r="750">
      <c r="J750" s="14"/>
    </row>
    <row r="751">
      <c r="J751" s="14"/>
    </row>
    <row r="752">
      <c r="J752" s="14"/>
    </row>
    <row r="753">
      <c r="J753" s="14"/>
    </row>
    <row r="754">
      <c r="J754" s="14"/>
    </row>
    <row r="755">
      <c r="J755" s="14"/>
    </row>
    <row r="756">
      <c r="J756" s="14"/>
    </row>
    <row r="757">
      <c r="J757" s="14"/>
    </row>
    <row r="758">
      <c r="J758" s="14"/>
    </row>
    <row r="759">
      <c r="J759" s="14"/>
    </row>
    <row r="760">
      <c r="J760" s="14"/>
    </row>
    <row r="761">
      <c r="J761" s="14"/>
    </row>
    <row r="762">
      <c r="J762" s="14"/>
    </row>
    <row r="763">
      <c r="J763" s="14"/>
    </row>
    <row r="764">
      <c r="J764" s="14"/>
    </row>
    <row r="765">
      <c r="J765" s="14"/>
    </row>
    <row r="766">
      <c r="J766" s="14"/>
    </row>
    <row r="767">
      <c r="J767" s="14"/>
    </row>
    <row r="768">
      <c r="J768" s="14"/>
    </row>
    <row r="769">
      <c r="J769" s="14"/>
    </row>
    <row r="770">
      <c r="J770" s="14"/>
    </row>
    <row r="771">
      <c r="J771" s="14"/>
    </row>
    <row r="772">
      <c r="J772" s="14"/>
    </row>
    <row r="773">
      <c r="J773" s="14"/>
    </row>
    <row r="774">
      <c r="J774" s="14"/>
    </row>
    <row r="775">
      <c r="J775" s="14"/>
    </row>
    <row r="776">
      <c r="J776" s="14"/>
    </row>
    <row r="777">
      <c r="J777" s="14"/>
    </row>
    <row r="778">
      <c r="J778" s="14"/>
    </row>
    <row r="779">
      <c r="J779" s="14"/>
    </row>
    <row r="780">
      <c r="J780" s="14"/>
    </row>
    <row r="781">
      <c r="J781" s="14"/>
    </row>
    <row r="782">
      <c r="J782" s="14"/>
    </row>
    <row r="783">
      <c r="J783" s="14"/>
    </row>
    <row r="784">
      <c r="J784" s="14"/>
    </row>
    <row r="785">
      <c r="J785" s="14"/>
    </row>
    <row r="786">
      <c r="J786" s="14"/>
    </row>
    <row r="787">
      <c r="J787" s="14"/>
    </row>
    <row r="788">
      <c r="J788" s="14"/>
    </row>
    <row r="789">
      <c r="J789" s="14"/>
    </row>
    <row r="790">
      <c r="J790" s="14"/>
    </row>
    <row r="791">
      <c r="J791" s="14"/>
    </row>
    <row r="792">
      <c r="J792" s="14"/>
    </row>
    <row r="793">
      <c r="J793" s="14"/>
    </row>
    <row r="794">
      <c r="J794" s="14"/>
    </row>
    <row r="795">
      <c r="J795" s="14"/>
    </row>
    <row r="796">
      <c r="J796" s="14"/>
    </row>
    <row r="797">
      <c r="J797" s="14"/>
    </row>
    <row r="798">
      <c r="J798" s="14"/>
    </row>
    <row r="799">
      <c r="J799" s="14"/>
    </row>
    <row r="800">
      <c r="J800" s="14"/>
    </row>
    <row r="801">
      <c r="J801" s="14"/>
    </row>
    <row r="802">
      <c r="J802" s="14"/>
    </row>
    <row r="803">
      <c r="J803" s="14"/>
    </row>
    <row r="804">
      <c r="J804" s="14"/>
    </row>
    <row r="805">
      <c r="J805" s="14"/>
    </row>
    <row r="806">
      <c r="J806" s="14"/>
    </row>
    <row r="807">
      <c r="J807" s="14"/>
    </row>
    <row r="808">
      <c r="J808" s="14"/>
    </row>
    <row r="809">
      <c r="J809" s="14"/>
    </row>
    <row r="810">
      <c r="J810" s="14"/>
    </row>
    <row r="811">
      <c r="J811" s="14"/>
    </row>
    <row r="812">
      <c r="J812" s="14"/>
    </row>
    <row r="813">
      <c r="J813" s="14"/>
    </row>
    <row r="814">
      <c r="J814" s="14"/>
    </row>
    <row r="815">
      <c r="J815" s="14"/>
    </row>
    <row r="816">
      <c r="J816" s="14"/>
    </row>
    <row r="817">
      <c r="J817" s="14"/>
    </row>
    <row r="818">
      <c r="J818" s="14"/>
    </row>
    <row r="819">
      <c r="J819" s="14"/>
    </row>
    <row r="820">
      <c r="J820" s="14"/>
    </row>
    <row r="821">
      <c r="J821" s="14"/>
    </row>
    <row r="822">
      <c r="J822" s="14"/>
    </row>
    <row r="823">
      <c r="J823" s="14"/>
    </row>
    <row r="824">
      <c r="J824" s="14"/>
    </row>
    <row r="825">
      <c r="J825" s="14"/>
    </row>
    <row r="826">
      <c r="J826" s="14"/>
    </row>
    <row r="827">
      <c r="J827" s="14"/>
    </row>
    <row r="828">
      <c r="J828" s="14"/>
    </row>
    <row r="829">
      <c r="J829" s="14"/>
    </row>
    <row r="830">
      <c r="J830" s="14"/>
    </row>
    <row r="831">
      <c r="J831" s="14"/>
    </row>
    <row r="832">
      <c r="J832" s="14"/>
    </row>
    <row r="833">
      <c r="J833" s="14"/>
    </row>
    <row r="834">
      <c r="J834" s="14"/>
    </row>
    <row r="835">
      <c r="J835" s="14"/>
    </row>
    <row r="836">
      <c r="J836" s="14"/>
    </row>
    <row r="837">
      <c r="J837" s="14"/>
    </row>
    <row r="838">
      <c r="J838" s="14"/>
    </row>
    <row r="839">
      <c r="J839" s="14"/>
    </row>
    <row r="840">
      <c r="J840" s="14"/>
    </row>
    <row r="841">
      <c r="J841" s="14"/>
    </row>
    <row r="842">
      <c r="J842" s="14"/>
    </row>
    <row r="843">
      <c r="J843" s="14"/>
    </row>
    <row r="844">
      <c r="J844" s="14"/>
    </row>
    <row r="845">
      <c r="J845" s="14"/>
    </row>
    <row r="846">
      <c r="J846" s="14"/>
    </row>
    <row r="847">
      <c r="J847" s="14"/>
    </row>
    <row r="848">
      <c r="J848" s="14"/>
    </row>
    <row r="849">
      <c r="J849" s="14"/>
    </row>
    <row r="850">
      <c r="J850" s="14"/>
    </row>
    <row r="851">
      <c r="J851" s="14"/>
    </row>
    <row r="852">
      <c r="J852" s="14"/>
    </row>
    <row r="853">
      <c r="J853" s="14"/>
    </row>
    <row r="854">
      <c r="J854" s="14"/>
    </row>
    <row r="855">
      <c r="J855" s="14"/>
    </row>
    <row r="856">
      <c r="J856" s="14"/>
    </row>
    <row r="857">
      <c r="J857" s="14"/>
    </row>
    <row r="858">
      <c r="J858" s="14"/>
    </row>
    <row r="859">
      <c r="J859" s="14"/>
    </row>
    <row r="860">
      <c r="J860" s="14"/>
    </row>
    <row r="861">
      <c r="J861" s="14"/>
    </row>
    <row r="862">
      <c r="J862" s="14"/>
    </row>
    <row r="863">
      <c r="J863" s="14"/>
    </row>
    <row r="864">
      <c r="J864" s="14"/>
    </row>
    <row r="865">
      <c r="J865" s="14"/>
    </row>
    <row r="866">
      <c r="J866" s="14"/>
    </row>
    <row r="867">
      <c r="J867" s="14"/>
    </row>
    <row r="868">
      <c r="J868" s="14"/>
    </row>
    <row r="869">
      <c r="J869" s="14"/>
    </row>
    <row r="870">
      <c r="J870" s="14"/>
    </row>
    <row r="871">
      <c r="J871" s="14"/>
    </row>
    <row r="872">
      <c r="J872" s="14"/>
    </row>
    <row r="873">
      <c r="J873" s="14"/>
    </row>
    <row r="874">
      <c r="J874" s="14"/>
    </row>
    <row r="875">
      <c r="J875" s="14"/>
    </row>
    <row r="876">
      <c r="J876" s="14"/>
    </row>
    <row r="877">
      <c r="J877" s="14"/>
    </row>
    <row r="878">
      <c r="J878" s="14"/>
    </row>
    <row r="879">
      <c r="J879" s="14"/>
    </row>
    <row r="880">
      <c r="J880" s="14"/>
    </row>
    <row r="881">
      <c r="J881" s="14"/>
    </row>
    <row r="882">
      <c r="J882" s="14"/>
    </row>
    <row r="883">
      <c r="J883" s="14"/>
    </row>
    <row r="884">
      <c r="J884" s="14"/>
    </row>
    <row r="885">
      <c r="J885" s="14"/>
    </row>
    <row r="886">
      <c r="J886" s="14"/>
    </row>
    <row r="887">
      <c r="J887" s="14"/>
    </row>
    <row r="888">
      <c r="J888" s="14"/>
    </row>
    <row r="889">
      <c r="J889" s="14"/>
    </row>
    <row r="890">
      <c r="J890" s="14"/>
    </row>
    <row r="891">
      <c r="J891" s="14"/>
    </row>
    <row r="892">
      <c r="J892" s="14"/>
    </row>
    <row r="893">
      <c r="J893" s="14"/>
    </row>
    <row r="894">
      <c r="J894" s="14"/>
    </row>
    <row r="895">
      <c r="J895" s="14"/>
    </row>
    <row r="896">
      <c r="J896" s="14"/>
    </row>
    <row r="897">
      <c r="J897" s="14"/>
    </row>
    <row r="898">
      <c r="J898" s="14"/>
    </row>
    <row r="899">
      <c r="J899" s="14"/>
    </row>
    <row r="900">
      <c r="J900" s="14"/>
    </row>
    <row r="901">
      <c r="J901" s="14"/>
    </row>
    <row r="902">
      <c r="J902" s="14"/>
    </row>
    <row r="903">
      <c r="J903" s="14"/>
    </row>
    <row r="904">
      <c r="J904" s="14"/>
    </row>
    <row r="905">
      <c r="J905" s="14"/>
    </row>
    <row r="906">
      <c r="J906" s="14"/>
    </row>
    <row r="907">
      <c r="J907" s="14"/>
    </row>
    <row r="908">
      <c r="J908" s="14"/>
    </row>
    <row r="909">
      <c r="J909" s="14"/>
    </row>
    <row r="910">
      <c r="J910" s="14"/>
    </row>
    <row r="911">
      <c r="J911" s="14"/>
    </row>
    <row r="912">
      <c r="J912" s="14"/>
    </row>
    <row r="913">
      <c r="J913" s="14"/>
    </row>
    <row r="914">
      <c r="J914" s="14"/>
    </row>
    <row r="915">
      <c r="J915" s="14"/>
    </row>
    <row r="916">
      <c r="J916" s="14"/>
    </row>
    <row r="917">
      <c r="J917" s="14"/>
    </row>
    <row r="918">
      <c r="J918" s="14"/>
    </row>
    <row r="919">
      <c r="J919" s="14"/>
    </row>
    <row r="920">
      <c r="J920" s="14"/>
    </row>
    <row r="921">
      <c r="J921" s="14"/>
    </row>
    <row r="922">
      <c r="J922" s="14"/>
    </row>
    <row r="923">
      <c r="J923" s="14"/>
    </row>
    <row r="924">
      <c r="J924" s="14"/>
    </row>
    <row r="925">
      <c r="J925" s="14"/>
    </row>
    <row r="926">
      <c r="J926" s="14"/>
    </row>
    <row r="927">
      <c r="J927" s="14"/>
    </row>
    <row r="928">
      <c r="J928" s="14"/>
    </row>
    <row r="929">
      <c r="J929" s="14"/>
    </row>
    <row r="930">
      <c r="J930" s="14"/>
    </row>
    <row r="931">
      <c r="J931" s="14"/>
    </row>
    <row r="932">
      <c r="J932" s="14"/>
    </row>
    <row r="933">
      <c r="J933" s="14"/>
    </row>
    <row r="934">
      <c r="J934" s="14"/>
    </row>
    <row r="935">
      <c r="J935" s="14"/>
    </row>
    <row r="936">
      <c r="J936" s="14"/>
    </row>
    <row r="937">
      <c r="J937" s="14"/>
    </row>
    <row r="938">
      <c r="J938" s="14"/>
    </row>
    <row r="939">
      <c r="J939" s="14"/>
    </row>
    <row r="940">
      <c r="J940" s="14"/>
    </row>
    <row r="941">
      <c r="J941" s="14"/>
    </row>
    <row r="942">
      <c r="J942" s="14"/>
    </row>
    <row r="943">
      <c r="J943" s="14"/>
    </row>
    <row r="944">
      <c r="J944" s="14"/>
    </row>
    <row r="945">
      <c r="J945" s="14"/>
    </row>
    <row r="946">
      <c r="J946" s="14"/>
    </row>
    <row r="947">
      <c r="J947" s="14"/>
    </row>
    <row r="948">
      <c r="J948" s="14"/>
    </row>
    <row r="949">
      <c r="J949" s="14"/>
    </row>
    <row r="950">
      <c r="J950" s="14"/>
    </row>
    <row r="951">
      <c r="J951" s="14"/>
    </row>
    <row r="952">
      <c r="J952" s="14"/>
    </row>
    <row r="953">
      <c r="J953" s="14"/>
    </row>
    <row r="954">
      <c r="J954" s="14"/>
    </row>
    <row r="955">
      <c r="J955" s="14"/>
    </row>
    <row r="956">
      <c r="J956" s="14"/>
    </row>
    <row r="957">
      <c r="J957" s="14"/>
    </row>
    <row r="958">
      <c r="J958" s="14"/>
    </row>
    <row r="959">
      <c r="J959" s="14"/>
    </row>
    <row r="960">
      <c r="J960" s="14"/>
    </row>
    <row r="961">
      <c r="J961" s="14"/>
    </row>
    <row r="962">
      <c r="J962" s="14"/>
    </row>
    <row r="963">
      <c r="J963" s="14"/>
    </row>
    <row r="964">
      <c r="J964" s="14"/>
    </row>
    <row r="965">
      <c r="J965" s="14"/>
    </row>
    <row r="966">
      <c r="J966" s="14"/>
    </row>
    <row r="967">
      <c r="J967" s="14"/>
    </row>
    <row r="968">
      <c r="J968" s="14"/>
    </row>
    <row r="969">
      <c r="J969" s="14"/>
    </row>
    <row r="970">
      <c r="J970" s="14"/>
    </row>
    <row r="971">
      <c r="J971" s="14"/>
    </row>
    <row r="972">
      <c r="J972" s="14"/>
    </row>
    <row r="973">
      <c r="J973" s="14"/>
    </row>
    <row r="974">
      <c r="J974" s="14"/>
    </row>
    <row r="975">
      <c r="J975" s="14"/>
    </row>
    <row r="976">
      <c r="J976" s="14"/>
    </row>
    <row r="977">
      <c r="J977" s="14"/>
    </row>
    <row r="978">
      <c r="J978" s="14"/>
    </row>
    <row r="979">
      <c r="J979" s="14"/>
    </row>
    <row r="980">
      <c r="J980" s="14"/>
    </row>
    <row r="981">
      <c r="J981" s="14"/>
    </row>
    <row r="982">
      <c r="J982" s="14"/>
    </row>
    <row r="983">
      <c r="J983" s="14"/>
    </row>
    <row r="984">
      <c r="J984" s="14"/>
    </row>
    <row r="985">
      <c r="J985" s="14"/>
    </row>
    <row r="986">
      <c r="J986" s="14"/>
    </row>
    <row r="987">
      <c r="J987" s="14"/>
    </row>
    <row r="988">
      <c r="J988" s="14"/>
    </row>
    <row r="989">
      <c r="J989" s="14"/>
    </row>
    <row r="990">
      <c r="J990" s="14"/>
    </row>
    <row r="991">
      <c r="J991" s="14"/>
    </row>
    <row r="992">
      <c r="J992" s="14"/>
    </row>
    <row r="993">
      <c r="J993" s="14"/>
    </row>
    <row r="994">
      <c r="J994" s="14"/>
    </row>
    <row r="995">
      <c r="J995" s="14"/>
    </row>
    <row r="996">
      <c r="J996" s="14"/>
    </row>
    <row r="997">
      <c r="J997" s="14"/>
    </row>
    <row r="998">
      <c r="J998" s="14"/>
    </row>
    <row r="999">
      <c r="J999" s="14"/>
    </row>
    <row r="1000">
      <c r="J1000" s="14"/>
    </row>
    <row r="1001">
      <c r="J1001" s="14"/>
    </row>
    <row r="1002">
      <c r="J1002" s="14"/>
    </row>
    <row r="1003">
      <c r="J1003" s="14"/>
    </row>
    <row r="1004">
      <c r="J1004" s="14"/>
    </row>
    <row r="1005">
      <c r="J1005" s="14"/>
    </row>
    <row r="1006">
      <c r="J1006" s="14"/>
    </row>
    <row r="1007">
      <c r="J1007" s="14"/>
    </row>
    <row r="1008">
      <c r="J1008" s="14"/>
    </row>
  </sheetData>
  <mergeCells count="2">
    <mergeCell ref="G97:I97"/>
    <mergeCell ref="K205:L20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94</v>
      </c>
      <c r="B1" s="11" t="s">
        <v>95</v>
      </c>
      <c r="C1" s="11" t="s">
        <v>96</v>
      </c>
      <c r="D1" s="11" t="s">
        <v>97</v>
      </c>
    </row>
    <row r="2">
      <c r="A2" s="2">
        <v>15.49</v>
      </c>
      <c r="B2" s="2">
        <v>15.48</v>
      </c>
      <c r="C2" s="2">
        <v>17.16</v>
      </c>
      <c r="D2" s="2">
        <v>16.12</v>
      </c>
    </row>
    <row r="3">
      <c r="A3" s="2">
        <v>8.7</v>
      </c>
      <c r="B3" s="2">
        <v>9.65</v>
      </c>
      <c r="C3" s="2">
        <v>13.26</v>
      </c>
      <c r="D3" s="2">
        <v>14.55</v>
      </c>
    </row>
    <row r="4">
      <c r="A4" s="2">
        <v>12.12</v>
      </c>
      <c r="B4" s="2">
        <v>12.27</v>
      </c>
      <c r="C4" s="2">
        <v>19.86</v>
      </c>
      <c r="D4" s="2">
        <v>20.35</v>
      </c>
    </row>
    <row r="5">
      <c r="A5" s="2">
        <v>1.13</v>
      </c>
      <c r="B5" s="2">
        <v>1.08</v>
      </c>
      <c r="C5" s="2">
        <v>2.16</v>
      </c>
      <c r="D5" s="2">
        <v>1.97</v>
      </c>
    </row>
    <row r="6">
      <c r="A6" s="2">
        <v>0.33</v>
      </c>
      <c r="B6" s="2">
        <v>0.16</v>
      </c>
      <c r="C6" s="2">
        <v>0.58</v>
      </c>
      <c r="D6" s="2">
        <v>0.34</v>
      </c>
    </row>
    <row r="7">
      <c r="A7" s="2">
        <v>1.55</v>
      </c>
      <c r="B7" s="2">
        <v>1.71</v>
      </c>
      <c r="C7" s="2">
        <v>0.93</v>
      </c>
      <c r="D7" s="2">
        <v>1.42</v>
      </c>
    </row>
    <row r="8">
      <c r="A8" s="2">
        <v>1.27</v>
      </c>
      <c r="B8" s="2">
        <v>1.46</v>
      </c>
      <c r="C8" s="2">
        <v>2.33</v>
      </c>
      <c r="D8" s="2">
        <v>2.85</v>
      </c>
    </row>
    <row r="9">
      <c r="A9" s="2">
        <v>2.2</v>
      </c>
      <c r="B9" s="2">
        <v>2.16</v>
      </c>
      <c r="C9" s="2">
        <v>3.17</v>
      </c>
      <c r="D9" s="2">
        <v>3.44</v>
      </c>
    </row>
    <row r="10">
      <c r="A10" s="2">
        <v>3.85</v>
      </c>
      <c r="B10" s="2">
        <v>3.86</v>
      </c>
      <c r="C10" s="2">
        <v>3.39</v>
      </c>
      <c r="D10" s="2">
        <v>3.81</v>
      </c>
    </row>
    <row r="11">
      <c r="A11" s="2">
        <v>1.27</v>
      </c>
      <c r="B11" s="2">
        <v>1.46</v>
      </c>
      <c r="C11" s="2">
        <v>2.33</v>
      </c>
      <c r="D11" s="2">
        <v>2.85</v>
      </c>
    </row>
    <row r="12">
      <c r="A12" s="2">
        <v>2.2</v>
      </c>
      <c r="B12" s="2">
        <v>2.16</v>
      </c>
      <c r="C12" s="2">
        <v>3.17</v>
      </c>
      <c r="D12" s="2">
        <v>3.44</v>
      </c>
    </row>
    <row r="13">
      <c r="A13" s="2">
        <v>3.85</v>
      </c>
      <c r="B13" s="2">
        <v>3.86</v>
      </c>
      <c r="C13" s="2">
        <v>3.39</v>
      </c>
      <c r="D13" s="2">
        <v>3.81</v>
      </c>
    </row>
    <row r="14">
      <c r="A14" s="2">
        <v>1.13</v>
      </c>
      <c r="B14" s="2">
        <v>1.08</v>
      </c>
      <c r="C14" s="2">
        <v>2.16</v>
      </c>
      <c r="D14" s="2">
        <v>1.97</v>
      </c>
    </row>
    <row r="15">
      <c r="A15" s="2">
        <v>0.33</v>
      </c>
      <c r="B15" s="2">
        <v>0.16</v>
      </c>
      <c r="C15" s="2">
        <v>0.58</v>
      </c>
      <c r="D15" s="2">
        <v>0.34</v>
      </c>
    </row>
    <row r="16">
      <c r="A16" s="2">
        <v>1.59</v>
      </c>
      <c r="B16" s="2">
        <v>1.71</v>
      </c>
      <c r="C16" s="2">
        <v>0.93</v>
      </c>
      <c r="D16" s="2">
        <v>1.42</v>
      </c>
    </row>
    <row r="17">
      <c r="A17" s="2">
        <v>12.12</v>
      </c>
      <c r="B17" s="2">
        <v>12.27</v>
      </c>
      <c r="C17" s="2">
        <v>19.86</v>
      </c>
      <c r="D17" s="2">
        <v>20.35</v>
      </c>
    </row>
    <row r="18">
      <c r="A18" s="2">
        <v>8.7</v>
      </c>
      <c r="B18" s="2">
        <v>9.65</v>
      </c>
      <c r="C18" s="2">
        <v>13.26</v>
      </c>
      <c r="D18" s="2">
        <v>14.55</v>
      </c>
    </row>
    <row r="19">
      <c r="A19" s="2">
        <v>15.49</v>
      </c>
      <c r="B19" s="2">
        <v>15.48</v>
      </c>
      <c r="C19" s="2">
        <v>17.16</v>
      </c>
      <c r="D19" s="2">
        <v>16.12</v>
      </c>
    </row>
    <row r="20">
      <c r="A20" s="2">
        <v>35.73</v>
      </c>
      <c r="B20" s="2">
        <v>36.29</v>
      </c>
      <c r="C20" s="2">
        <v>31.84</v>
      </c>
      <c r="D20" s="2">
        <v>31.01</v>
      </c>
    </row>
    <row r="21">
      <c r="A21" s="2">
        <v>43.85</v>
      </c>
      <c r="B21" s="2">
        <v>43.41</v>
      </c>
      <c r="C21" s="2">
        <v>37.8</v>
      </c>
      <c r="D21" s="2">
        <v>36.7</v>
      </c>
    </row>
    <row r="22">
      <c r="A22" s="2">
        <v>43.74</v>
      </c>
      <c r="B22" s="2">
        <v>43.6</v>
      </c>
      <c r="C22" s="2">
        <v>37.53</v>
      </c>
      <c r="D22" s="2">
        <v>37.16</v>
      </c>
    </row>
    <row r="23">
      <c r="A23" s="2">
        <v>34.51</v>
      </c>
      <c r="B23" s="2">
        <v>34.32</v>
      </c>
      <c r="C23" s="2">
        <v>29.68</v>
      </c>
      <c r="D23" s="2">
        <v>29.04</v>
      </c>
    </row>
    <row r="24">
      <c r="A24" s="2">
        <v>42.78</v>
      </c>
      <c r="B24" s="2">
        <v>42.66</v>
      </c>
      <c r="C24" s="2">
        <v>36.14</v>
      </c>
      <c r="D24" s="2">
        <v>35.78</v>
      </c>
    </row>
    <row r="25">
      <c r="A25" s="2">
        <v>42.68</v>
      </c>
      <c r="B25" s="2">
        <v>42.62</v>
      </c>
      <c r="C25" s="2">
        <v>36.05</v>
      </c>
      <c r="D25" s="2">
        <v>35.87</v>
      </c>
    </row>
    <row r="26">
      <c r="A26" s="2">
        <v>42.28</v>
      </c>
      <c r="B26" s="2">
        <v>36.77</v>
      </c>
      <c r="C26" s="2">
        <v>26.64</v>
      </c>
      <c r="D26" s="2">
        <v>26.66</v>
      </c>
    </row>
    <row r="27">
      <c r="A27" s="2">
        <v>42.28</v>
      </c>
      <c r="B27" s="2">
        <v>36.77</v>
      </c>
      <c r="C27" s="2">
        <v>27.55</v>
      </c>
      <c r="D27" s="2">
        <v>27.56</v>
      </c>
    </row>
    <row r="28">
      <c r="A28" s="2">
        <v>42.28</v>
      </c>
      <c r="B28" s="2">
        <v>36.77</v>
      </c>
      <c r="C28" s="2">
        <v>27.28</v>
      </c>
      <c r="D28" s="2">
        <v>27.29</v>
      </c>
    </row>
    <row r="29">
      <c r="A29" s="2">
        <v>34.51</v>
      </c>
      <c r="B29" s="2">
        <v>34.32</v>
      </c>
      <c r="C29" s="2">
        <v>29.68</v>
      </c>
      <c r="D29" s="2">
        <v>29.04</v>
      </c>
    </row>
    <row r="30">
      <c r="A30" s="2">
        <v>42.78</v>
      </c>
      <c r="B30" s="2">
        <v>42.66</v>
      </c>
      <c r="C30" s="2">
        <v>36.14</v>
      </c>
      <c r="D30" s="2">
        <v>35.78</v>
      </c>
    </row>
    <row r="31">
      <c r="A31" s="2">
        <v>42.68</v>
      </c>
      <c r="B31" s="2">
        <v>42.62</v>
      </c>
      <c r="C31" s="2">
        <v>36.05</v>
      </c>
      <c r="D31" s="2">
        <v>35.87</v>
      </c>
    </row>
    <row r="32">
      <c r="A32" s="2">
        <v>35.73</v>
      </c>
      <c r="B32" s="2">
        <v>36.29</v>
      </c>
      <c r="C32" s="2">
        <v>31.84</v>
      </c>
      <c r="D32" s="2">
        <v>31.01</v>
      </c>
    </row>
    <row r="33">
      <c r="A33" s="2">
        <v>43.85</v>
      </c>
      <c r="B33" s="2">
        <v>43.41</v>
      </c>
      <c r="C33" s="2">
        <v>37.8</v>
      </c>
      <c r="D33" s="2">
        <v>36.7</v>
      </c>
    </row>
    <row r="34">
      <c r="A34" s="2">
        <v>43.74</v>
      </c>
      <c r="B34" s="2">
        <v>43.6</v>
      </c>
      <c r="C34" s="2">
        <v>37.53</v>
      </c>
      <c r="D34" s="2">
        <v>37.16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98</v>
      </c>
      <c r="B1" s="6" t="s">
        <v>99</v>
      </c>
      <c r="C1" s="6" t="s">
        <v>100</v>
      </c>
      <c r="D1" s="6" t="s">
        <v>101</v>
      </c>
      <c r="E1" s="6" t="s">
        <v>102</v>
      </c>
      <c r="F1" s="6" t="s">
        <v>103</v>
      </c>
    </row>
    <row r="2">
      <c r="A2" s="6">
        <v>1.0</v>
      </c>
      <c r="B2" s="36">
        <v>-20.78</v>
      </c>
      <c r="C2" s="36">
        <v>20.78</v>
      </c>
      <c r="D2" s="6">
        <v>-9.88</v>
      </c>
      <c r="E2" s="6">
        <v>-15.59</v>
      </c>
      <c r="F2" s="6">
        <v>-21.3</v>
      </c>
    </row>
    <row r="3">
      <c r="A3" s="6">
        <v>2.0</v>
      </c>
      <c r="B3" s="36">
        <v>-13.4</v>
      </c>
      <c r="C3" s="36">
        <v>13.4</v>
      </c>
      <c r="D3" s="6">
        <v>-19.23</v>
      </c>
      <c r="E3" s="6">
        <v>-20.16</v>
      </c>
      <c r="F3" s="6">
        <v>-21.08</v>
      </c>
    </row>
    <row r="4">
      <c r="A4" s="6">
        <v>3.0</v>
      </c>
      <c r="B4" s="36">
        <v>-10.93</v>
      </c>
      <c r="C4" s="36">
        <v>10.93</v>
      </c>
      <c r="D4" s="6">
        <v>-18.36</v>
      </c>
      <c r="E4" s="6">
        <v>-16.42</v>
      </c>
      <c r="F4" s="6">
        <v>-14.48</v>
      </c>
    </row>
    <row r="5">
      <c r="A5" s="6">
        <v>4.0</v>
      </c>
      <c r="B5" s="36">
        <v>28.01</v>
      </c>
      <c r="C5" s="36">
        <v>29.27</v>
      </c>
      <c r="D5" s="6">
        <v>-18.84</v>
      </c>
      <c r="E5" s="6">
        <v>11.97</v>
      </c>
      <c r="F5" s="6">
        <v>-21.67</v>
      </c>
    </row>
    <row r="6">
      <c r="A6" s="6">
        <v>5.0</v>
      </c>
      <c r="B6" s="36">
        <v>0.0</v>
      </c>
      <c r="C6" s="36">
        <v>0.0</v>
      </c>
      <c r="D6" s="6">
        <v>0.0</v>
      </c>
      <c r="E6" s="6">
        <v>0.0</v>
      </c>
      <c r="F6" s="6">
        <v>0.0</v>
      </c>
    </row>
    <row r="7">
      <c r="A7" s="6">
        <v>6.0</v>
      </c>
      <c r="B7" s="36">
        <v>0.01</v>
      </c>
      <c r="C7" s="36">
        <v>-0.01</v>
      </c>
      <c r="D7" s="6">
        <v>0.0</v>
      </c>
      <c r="E7" s="6">
        <v>0.0</v>
      </c>
      <c r="F7" s="6">
        <v>0.0</v>
      </c>
    </row>
    <row r="8">
      <c r="A8" s="6">
        <v>7.0</v>
      </c>
      <c r="B8" s="36">
        <v>0.04</v>
      </c>
      <c r="C8" s="36">
        <v>-0.04</v>
      </c>
      <c r="D8" s="6">
        <v>0.0</v>
      </c>
      <c r="E8" s="6">
        <v>0.0</v>
      </c>
      <c r="F8" s="6">
        <v>0.0</v>
      </c>
    </row>
    <row r="9">
      <c r="A9" s="6">
        <v>8.0</v>
      </c>
      <c r="B9" s="36">
        <v>10.93</v>
      </c>
      <c r="C9" s="36">
        <v>-10.93</v>
      </c>
      <c r="D9" s="6">
        <v>-14.48</v>
      </c>
      <c r="E9" s="6">
        <v>-16.42</v>
      </c>
      <c r="F9" s="6">
        <v>-18.36</v>
      </c>
    </row>
    <row r="10">
      <c r="A10" s="6">
        <v>9.0</v>
      </c>
      <c r="B10" s="36">
        <v>13.4</v>
      </c>
      <c r="C10" s="36">
        <v>-13.4</v>
      </c>
      <c r="D10" s="6">
        <v>-21.08</v>
      </c>
      <c r="E10" s="6">
        <v>-20.16</v>
      </c>
      <c r="F10" s="6">
        <v>-19.23</v>
      </c>
    </row>
    <row r="11">
      <c r="A11" s="6">
        <v>10.0</v>
      </c>
      <c r="B11" s="36">
        <v>20.74</v>
      </c>
      <c r="C11" s="36">
        <v>-20.74</v>
      </c>
      <c r="D11" s="6">
        <v>-21.3</v>
      </c>
      <c r="E11" s="6">
        <v>-15.59</v>
      </c>
      <c r="F11" s="6">
        <v>-9.88</v>
      </c>
    </row>
    <row r="12">
      <c r="A12" s="6">
        <v>11.0</v>
      </c>
      <c r="B12" s="36">
        <v>77.06</v>
      </c>
      <c r="C12" s="36">
        <v>81.34</v>
      </c>
      <c r="D12" s="6">
        <v>-52.71</v>
      </c>
      <c r="E12" s="6">
        <v>31.6</v>
      </c>
      <c r="F12" s="6">
        <v>-62.28</v>
      </c>
    </row>
    <row r="13">
      <c r="A13" s="6">
        <v>12.0</v>
      </c>
      <c r="B13" s="36">
        <v>76.74</v>
      </c>
      <c r="C13" s="36">
        <v>81.66</v>
      </c>
      <c r="D13" s="6">
        <v>-51.31</v>
      </c>
      <c r="E13" s="6">
        <v>32.22</v>
      </c>
      <c r="F13" s="6">
        <v>-62.45</v>
      </c>
    </row>
    <row r="14">
      <c r="A14" s="6">
        <v>13.0</v>
      </c>
      <c r="B14" s="36">
        <v>29.27</v>
      </c>
      <c r="C14" s="36">
        <v>28.01</v>
      </c>
      <c r="D14" s="6">
        <v>-21.67</v>
      </c>
      <c r="E14" s="6">
        <v>11.97</v>
      </c>
      <c r="F14" s="6">
        <v>-18.84</v>
      </c>
    </row>
    <row r="15">
      <c r="A15" s="6">
        <v>14.0</v>
      </c>
      <c r="B15" s="36">
        <v>81.66</v>
      </c>
      <c r="C15" s="36">
        <v>76.74</v>
      </c>
      <c r="D15" s="6">
        <v>-62.45</v>
      </c>
      <c r="E15" s="6">
        <v>32.22</v>
      </c>
      <c r="F15" s="6">
        <v>-51.31</v>
      </c>
    </row>
    <row r="16">
      <c r="A16" s="6">
        <v>15.0</v>
      </c>
      <c r="B16" s="36">
        <v>81.31</v>
      </c>
      <c r="C16" s="36">
        <v>77.09</v>
      </c>
      <c r="D16" s="6">
        <v>-62.28</v>
      </c>
      <c r="E16" s="6">
        <v>31.6</v>
      </c>
      <c r="F16" s="6">
        <v>-52.71</v>
      </c>
    </row>
  </sheetData>
  <drawing r:id="rId1"/>
</worksheet>
</file>