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6" i="1"/>
  <c r="B18" s="1"/>
  <c r="B17"/>
  <c r="B21"/>
  <c r="B26"/>
  <c r="B22" l="1"/>
  <c r="D22" s="1"/>
  <c r="B24"/>
  <c r="B19"/>
  <c r="B23" s="1"/>
  <c r="B20" l="1"/>
</calcChain>
</file>

<file path=xl/sharedStrings.xml><?xml version="1.0" encoding="utf-8"?>
<sst xmlns="http://schemas.openxmlformats.org/spreadsheetml/2006/main" count="45" uniqueCount="35">
  <si>
    <t>Vin</t>
  </si>
  <si>
    <t>Vout</t>
  </si>
  <si>
    <t>Ton/Toff</t>
  </si>
  <si>
    <t>Vf</t>
  </si>
  <si>
    <t>Vsat</t>
  </si>
  <si>
    <t>(Ton+Toff)</t>
  </si>
  <si>
    <t>Freq</t>
  </si>
  <si>
    <t>Toff</t>
  </si>
  <si>
    <t>Ton</t>
  </si>
  <si>
    <t>uSec</t>
  </si>
  <si>
    <t>V</t>
  </si>
  <si>
    <t>KHz</t>
  </si>
  <si>
    <t>Ct</t>
  </si>
  <si>
    <t>pF</t>
  </si>
  <si>
    <t>Ipk(sw)</t>
  </si>
  <si>
    <t>Iout</t>
  </si>
  <si>
    <t>A</t>
  </si>
  <si>
    <t>Rsen</t>
  </si>
  <si>
    <t>ohm</t>
  </si>
  <si>
    <t>Watt</t>
  </si>
  <si>
    <t>Lmin</t>
  </si>
  <si>
    <t>Cout</t>
  </si>
  <si>
    <t>Vripple(pp)</t>
  </si>
  <si>
    <t>mV</t>
  </si>
  <si>
    <t>uF</t>
  </si>
  <si>
    <t>R1</t>
  </si>
  <si>
    <t>R2</t>
  </si>
  <si>
    <t>uH</t>
  </si>
  <si>
    <t>Kohm</t>
  </si>
  <si>
    <t>Input</t>
  </si>
  <si>
    <t>Values</t>
  </si>
  <si>
    <t>Unit</t>
  </si>
  <si>
    <t>OUTPUT</t>
  </si>
  <si>
    <t>16v</t>
  </si>
  <si>
    <t>1/4W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</si>
</sst>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>
      <selection activeCell="A3" sqref="A3:C9"/>
    </sheetView>
  </sheetViews>
  <sheetFormatPr defaultRowHeight="15"/>
  <cols>
    <col min="1" max="1" width="13.7109375" customWidth="1"/>
    <col min="2" max="2" width="24.28515625" customWidth="1"/>
  </cols>
  <sheetData>
    <row r="1" spans="1:3">
      <c r="A1" t="s">
        <v>29</v>
      </c>
      <c r="B1" t="s">
        <v>30</v>
      </c>
      <c r="C1" t="s">
        <v>31</v>
      </c>
    </row>
    <row r="2" spans="1:3" ht="18.75" customHeight="1"/>
    <row r="3" spans="1:3">
      <c r="A3" t="s">
        <v>0</v>
      </c>
      <c r="B3">
        <v>15</v>
      </c>
      <c r="C3" t="s">
        <v>10</v>
      </c>
    </row>
    <row r="4" spans="1:3">
      <c r="A4" t="s">
        <v>1</v>
      </c>
      <c r="B4">
        <v>5</v>
      </c>
      <c r="C4" t="s">
        <v>10</v>
      </c>
    </row>
    <row r="5" spans="1:3">
      <c r="A5" t="s">
        <v>3</v>
      </c>
      <c r="B5">
        <v>0.4</v>
      </c>
      <c r="C5" t="s">
        <v>10</v>
      </c>
    </row>
    <row r="6" spans="1:3">
      <c r="A6" t="s">
        <v>4</v>
      </c>
      <c r="B6">
        <v>0.6</v>
      </c>
      <c r="C6" t="s">
        <v>10</v>
      </c>
    </row>
    <row r="7" spans="1:3">
      <c r="A7" t="s">
        <v>6</v>
      </c>
      <c r="B7">
        <v>30</v>
      </c>
      <c r="C7" t="s">
        <v>11</v>
      </c>
    </row>
    <row r="8" spans="1:3">
      <c r="A8" t="s">
        <v>15</v>
      </c>
      <c r="B8">
        <v>0.5</v>
      </c>
      <c r="C8" t="s">
        <v>16</v>
      </c>
    </row>
    <row r="9" spans="1:3">
      <c r="A9" t="s">
        <v>22</v>
      </c>
      <c r="B9">
        <v>0.12</v>
      </c>
      <c r="C9" t="s">
        <v>23</v>
      </c>
    </row>
    <row r="14" spans="1:3">
      <c r="A14" t="s">
        <v>32</v>
      </c>
      <c r="B14" t="s">
        <v>30</v>
      </c>
      <c r="C14" t="s">
        <v>31</v>
      </c>
    </row>
    <row r="16" spans="1:3">
      <c r="A16" t="s">
        <v>2</v>
      </c>
      <c r="B16">
        <f>((B4+B5)/(B3-B6-B4))</f>
        <v>0.57446808510638303</v>
      </c>
    </row>
    <row r="17" spans="1:5">
      <c r="A17" t="s">
        <v>5</v>
      </c>
      <c r="B17">
        <f>(1/(B7))*1000</f>
        <v>33.333333333333336</v>
      </c>
      <c r="C17" t="s">
        <v>9</v>
      </c>
    </row>
    <row r="18" spans="1:5">
      <c r="A18" t="s">
        <v>7</v>
      </c>
      <c r="B18">
        <f>(B17/(B16+1))</f>
        <v>21.171171171171171</v>
      </c>
      <c r="C18" t="s">
        <v>9</v>
      </c>
    </row>
    <row r="19" spans="1:5">
      <c r="A19" t="s">
        <v>8</v>
      </c>
      <c r="B19">
        <f>(B17-B18)</f>
        <v>12.162162162162165</v>
      </c>
      <c r="C19" t="s">
        <v>9</v>
      </c>
    </row>
    <row r="20" spans="1:5">
      <c r="A20" t="s">
        <v>12</v>
      </c>
      <c r="B20">
        <f>(4*B19)*10</f>
        <v>486.48648648648657</v>
      </c>
      <c r="C20" t="s">
        <v>13</v>
      </c>
    </row>
    <row r="21" spans="1:5">
      <c r="A21" t="s">
        <v>14</v>
      </c>
      <c r="B21">
        <f>(2*B8)</f>
        <v>1</v>
      </c>
      <c r="C21" t="s">
        <v>16</v>
      </c>
    </row>
    <row r="22" spans="1:5">
      <c r="A22" t="s">
        <v>17</v>
      </c>
      <c r="B22">
        <f>(0.3/B21)</f>
        <v>0.3</v>
      </c>
      <c r="C22" t="s">
        <v>18</v>
      </c>
      <c r="D22">
        <f>(B21*B21*B22)</f>
        <v>0.3</v>
      </c>
      <c r="E22" t="s">
        <v>19</v>
      </c>
    </row>
    <row r="23" spans="1:5">
      <c r="A23" t="s">
        <v>20</v>
      </c>
      <c r="B23">
        <f>((B3-B6-B4)/B21)*B19</f>
        <v>114.32432432432435</v>
      </c>
      <c r="C23" t="s">
        <v>27</v>
      </c>
    </row>
    <row r="24" spans="1:5">
      <c r="A24" t="s">
        <v>21</v>
      </c>
      <c r="B24">
        <f>((B21*B16)/(8*B9))*1000</f>
        <v>598.404255319149</v>
      </c>
      <c r="C24" t="s">
        <v>24</v>
      </c>
      <c r="D24" t="s">
        <v>33</v>
      </c>
    </row>
    <row r="25" spans="1:5">
      <c r="A25" t="s">
        <v>25</v>
      </c>
      <c r="B25">
        <v>1.2</v>
      </c>
      <c r="C25" t="s">
        <v>28</v>
      </c>
      <c r="D25" t="s">
        <v>34</v>
      </c>
    </row>
    <row r="26" spans="1:5">
      <c r="A26" t="s">
        <v>26</v>
      </c>
      <c r="B26">
        <f>((B4/1.25)-1)*B25</f>
        <v>3.5999999999999996</v>
      </c>
      <c r="C26" t="s">
        <v>28</v>
      </c>
      <c r="D2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RIIK10</dc:creator>
  <cp:lastModifiedBy>RIIK10</cp:lastModifiedBy>
  <dcterms:created xsi:type="dcterms:W3CDTF">2022-07-01T16:00:11Z</dcterms:created>
  <dcterms:modified xsi:type="dcterms:W3CDTF">2022-07-01T16:51:20Z</dcterms:modified>
</cp:coreProperties>
</file>