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agilanka/Desktop/Repos/learningtree/"/>
    </mc:Choice>
  </mc:AlternateContent>
  <xr:revisionPtr revIDLastSave="0" documentId="13_ncr:1_{F524E560-4142-D84E-8B48-8C24CB782A1D}" xr6:coauthVersionLast="47" xr6:coauthVersionMax="47" xr10:uidLastSave="{00000000-0000-0000-0000-000000000000}"/>
  <bookViews>
    <workbookView xWindow="380" yWindow="500" windowWidth="28040" windowHeight="16940" activeTab="1" xr2:uid="{C426E74F-EE6B-7F47-A0EC-D3A96872730C}"/>
  </bookViews>
  <sheets>
    <sheet name="Personal" sheetId="1" r:id="rId1"/>
    <sheet name="Plan" sheetId="4" r:id="rId2"/>
    <sheet name="Spends" sheetId="3" r:id="rId3"/>
    <sheet name="Loan" sheetId="2" r:id="rId4"/>
    <sheet name="Lea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4" l="1"/>
  <c r="K4" i="4" s="1"/>
  <c r="K5" i="4" s="1"/>
  <c r="K6" i="4" s="1"/>
  <c r="K7" i="4" s="1"/>
  <c r="K8" i="4" s="1"/>
  <c r="K9" i="4" s="1"/>
  <c r="E13" i="1"/>
  <c r="E12" i="1"/>
  <c r="E11" i="1"/>
  <c r="C4" i="1"/>
  <c r="C3" i="1"/>
  <c r="C2" i="1"/>
  <c r="A16" i="1"/>
  <c r="B16" i="1" s="1"/>
  <c r="J3" i="1"/>
  <c r="F1" i="1"/>
  <c r="F2" i="2"/>
  <c r="I6" i="3"/>
  <c r="E4" i="3"/>
  <c r="E3" i="3"/>
  <c r="E2" i="2"/>
  <c r="G2" i="2" s="1"/>
  <c r="C3" i="2" s="1"/>
  <c r="E14" i="1" l="1"/>
  <c r="F3" i="2"/>
  <c r="E3" i="2" s="1"/>
  <c r="G3" i="2" s="1"/>
  <c r="C4" i="2" s="1"/>
  <c r="F4" i="2" l="1"/>
  <c r="E4" i="2" s="1"/>
  <c r="G4" i="2" s="1"/>
  <c r="C5" i="2" s="1"/>
  <c r="F5" i="2" l="1"/>
  <c r="E5" i="2" s="1"/>
  <c r="G5" i="2"/>
  <c r="C6" i="2" s="1"/>
  <c r="F6" i="2" l="1"/>
  <c r="E6" i="2" s="1"/>
  <c r="G6" i="2" s="1"/>
  <c r="C7" i="2" s="1"/>
  <c r="F7" i="2" l="1"/>
  <c r="E7" i="2" s="1"/>
  <c r="G7" i="2" s="1"/>
  <c r="C8" i="2" s="1"/>
  <c r="F8" i="2" l="1"/>
  <c r="E8" i="2" s="1"/>
  <c r="G8" i="2" s="1"/>
  <c r="C9" i="2" s="1"/>
  <c r="F9" i="2" l="1"/>
  <c r="E9" i="2" s="1"/>
  <c r="G9" i="2" s="1"/>
  <c r="C10" i="2" s="1"/>
  <c r="F10" i="2" l="1"/>
  <c r="E10" i="2" s="1"/>
  <c r="G10" i="2" s="1"/>
  <c r="C11" i="2" s="1"/>
  <c r="F11" i="2" l="1"/>
  <c r="E11" i="2" s="1"/>
  <c r="G11" i="2" s="1"/>
  <c r="C12" i="2" s="1"/>
  <c r="F12" i="2" l="1"/>
  <c r="E12" i="2" s="1"/>
  <c r="G12" i="2" s="1"/>
  <c r="C13" i="2" s="1"/>
  <c r="F13" i="2" s="1"/>
  <c r="E13" i="2" s="1"/>
  <c r="G13" i="2" s="1"/>
  <c r="C14" i="2" s="1"/>
  <c r="F14" i="2" s="1"/>
  <c r="E14" i="2" s="1"/>
  <c r="G14" i="2" s="1"/>
  <c r="C15" i="2" s="1"/>
  <c r="F15" i="2" s="1"/>
  <c r="E15" i="2" s="1"/>
  <c r="G15" i="2" s="1"/>
  <c r="C16" i="2" s="1"/>
  <c r="J1" i="1"/>
  <c r="J8" i="1" s="1"/>
  <c r="B1" i="1"/>
  <c r="E7" i="1" s="1"/>
  <c r="E9" i="1" s="1"/>
  <c r="F16" i="2" l="1"/>
  <c r="E16" i="2" s="1"/>
  <c r="G16" i="2"/>
  <c r="C17" i="2" s="1"/>
  <c r="J7" i="1"/>
  <c r="J9" i="1" s="1"/>
  <c r="F17" i="2" l="1"/>
  <c r="E17" i="2" s="1"/>
  <c r="G17" i="2"/>
  <c r="C18" i="2" s="1"/>
  <c r="F18" i="2" l="1"/>
  <c r="E18" i="2" s="1"/>
  <c r="G18" i="2" s="1"/>
  <c r="C19" i="2" s="1"/>
  <c r="F19" i="2" l="1"/>
  <c r="E19" i="2" s="1"/>
  <c r="G19" i="2"/>
  <c r="C20" i="2" s="1"/>
  <c r="F20" i="2" s="1"/>
  <c r="E20" i="2" s="1"/>
  <c r="G20" i="2" s="1"/>
  <c r="C21" i="2" s="1"/>
  <c r="F21" i="2" s="1"/>
  <c r="E21" i="2" s="1"/>
  <c r="G21" i="2" s="1"/>
  <c r="C22" i="2" s="1"/>
  <c r="F22" i="2" s="1"/>
  <c r="E22" i="2" s="1"/>
  <c r="G22" i="2" s="1"/>
  <c r="C23" i="2" s="1"/>
  <c r="F23" i="2" l="1"/>
  <c r="E23" i="2" s="1"/>
  <c r="G23" i="2"/>
  <c r="C24" i="2" s="1"/>
  <c r="F24" i="2" l="1"/>
  <c r="E24" i="2" s="1"/>
  <c r="G24" i="2"/>
</calcChain>
</file>

<file path=xl/sharedStrings.xml><?xml version="1.0" encoding="utf-8"?>
<sst xmlns="http://schemas.openxmlformats.org/spreadsheetml/2006/main" count="130" uniqueCount="73">
  <si>
    <t xml:space="preserve">Amex </t>
  </si>
  <si>
    <t xml:space="preserve">Lab </t>
  </si>
  <si>
    <t>Credit Cards</t>
  </si>
  <si>
    <t>Incoming Pay</t>
  </si>
  <si>
    <t>Incoming Expenses</t>
  </si>
  <si>
    <t xml:space="preserve">Discover </t>
  </si>
  <si>
    <t xml:space="preserve">Zolve   </t>
  </si>
  <si>
    <t>Date</t>
  </si>
  <si>
    <t xml:space="preserve">Rent </t>
  </si>
  <si>
    <t>Current Debt</t>
  </si>
  <si>
    <t>Current Credit</t>
  </si>
  <si>
    <t>Total Debt</t>
  </si>
  <si>
    <t>Total Credit</t>
  </si>
  <si>
    <t>Current Status</t>
  </si>
  <si>
    <t>Total Status</t>
  </si>
  <si>
    <t>Fees</t>
  </si>
  <si>
    <t>Principal</t>
  </si>
  <si>
    <t>Normal Paid</t>
  </si>
  <si>
    <t>Total Interest per month</t>
  </si>
  <si>
    <t>Remaining Principal</t>
  </si>
  <si>
    <t>Part Paid</t>
  </si>
  <si>
    <t>EMI</t>
  </si>
  <si>
    <t>N</t>
  </si>
  <si>
    <t>Pending Interest</t>
  </si>
  <si>
    <t>S No</t>
  </si>
  <si>
    <t>Name of Spend</t>
  </si>
  <si>
    <t>Value</t>
  </si>
  <si>
    <t>Card</t>
  </si>
  <si>
    <t>Comb and Drinks</t>
  </si>
  <si>
    <t>Mederma Skin Cream</t>
  </si>
  <si>
    <t>Discover</t>
  </si>
  <si>
    <t>Amex</t>
  </si>
  <si>
    <t>Zolve</t>
  </si>
  <si>
    <t>Study Plan</t>
  </si>
  <si>
    <t>Algorithm</t>
  </si>
  <si>
    <t>Binary Search</t>
  </si>
  <si>
    <t>Dynamic Programming</t>
  </si>
  <si>
    <t>Programming Skills</t>
  </si>
  <si>
    <t>Data Structures</t>
  </si>
  <si>
    <t>SQL</t>
  </si>
  <si>
    <t>Section</t>
  </si>
  <si>
    <t>Phase</t>
  </si>
  <si>
    <t>Days Req</t>
  </si>
  <si>
    <t>Learn</t>
  </si>
  <si>
    <t>Heap</t>
  </si>
  <si>
    <t>Graph</t>
  </si>
  <si>
    <t>Recursion 1</t>
  </si>
  <si>
    <t>Linked List</t>
  </si>
  <si>
    <t>Binary Tree</t>
  </si>
  <si>
    <t>Recursion 2</t>
  </si>
  <si>
    <t>N-ary Tree</t>
  </si>
  <si>
    <t>Binary Search Tree</t>
  </si>
  <si>
    <t>Trie</t>
  </si>
  <si>
    <t>Hash Table</t>
  </si>
  <si>
    <t>Array and String</t>
  </si>
  <si>
    <t>Queue and Stack</t>
  </si>
  <si>
    <t>Decision Tree</t>
  </si>
  <si>
    <t>2 weeks</t>
  </si>
  <si>
    <t>Chapters</t>
  </si>
  <si>
    <t>Problems</t>
  </si>
  <si>
    <t>No Pre-payment fees</t>
  </si>
  <si>
    <t xml:space="preserve">India </t>
  </si>
  <si>
    <t>Pay</t>
  </si>
  <si>
    <t>Upcoming Pay</t>
  </si>
  <si>
    <t>Rent</t>
  </si>
  <si>
    <t>LeetCode 75</t>
  </si>
  <si>
    <t>Level 1</t>
  </si>
  <si>
    <t>Level 2</t>
  </si>
  <si>
    <t>Level 3</t>
  </si>
  <si>
    <t>Level 4</t>
  </si>
  <si>
    <t>Level 5</t>
  </si>
  <si>
    <t>Days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</si>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</sst>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"/>
      <family val="2"/>
    </font>
    <font>
      <sz val="12"/>
      <color rgb="FF000000"/>
      <name val="Calibri"/>
      <family val="2"/>
      <scheme val="minor"/>
    </font>
    <font>
      <b/>
      <sz val="10"/>
      <color rgb="FF000000"/>
      <name val="Helvetica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/>
    <xf numFmtId="0" fontId="5" fillId="2" borderId="1" xfId="0" applyFont="1" applyFill="1" applyBorder="1"/>
    <xf numFmtId="0" fontId="2" fillId="0" borderId="1" xfId="0" applyFont="1" applyBorder="1"/>
    <xf numFmtId="14" fontId="3" fillId="0" borderId="1" xfId="0" applyNumberFormat="1" applyFont="1" applyBorder="1"/>
    <xf numFmtId="3" fontId="3" fillId="0" borderId="1" xfId="0" applyNumberFormat="1" applyFont="1" applyBorder="1"/>
    <xf numFmtId="4" fontId="3" fillId="0" borderId="1" xfId="0" applyNumberFormat="1" applyFont="1" applyBorder="1"/>
    <xf numFmtId="0" fontId="3" fillId="0" borderId="1" xfId="0" applyFont="1" applyBorder="1"/>
    <xf numFmtId="15" fontId="0" fillId="0" borderId="1" xfId="0" applyNumberForma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7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46C03-CC7A-0B4A-8688-56F74438DA93}">
  <dimension ref="A1:L16"/>
  <sheetViews>
    <sheetView zoomScale="217" zoomScaleNormal="200" workbookViewId="0">
      <selection activeCell="J2" sqref="J2:J3"/>
    </sheetView>
  </sheetViews>
  <sheetFormatPr baseColWidth="10" defaultRowHeight="16" x14ac:dyDescent="0.2"/>
  <cols>
    <col min="1" max="1" width="17.1640625" bestFit="1" customWidth="1"/>
    <col min="2" max="2" width="7.1640625" bestFit="1" customWidth="1"/>
    <col min="3" max="3" width="12.83203125" bestFit="1" customWidth="1"/>
    <col min="4" max="4" width="1.33203125" customWidth="1"/>
    <col min="5" max="5" width="17.1640625" bestFit="1" customWidth="1"/>
    <col min="6" max="6" width="5.83203125" bestFit="1" customWidth="1"/>
    <col min="7" max="7" width="9.1640625" bestFit="1" customWidth="1"/>
    <col min="8" max="8" width="1.5" customWidth="1"/>
    <col min="9" max="9" width="12.1640625" bestFit="1" customWidth="1"/>
    <col min="10" max="10" width="5.83203125" bestFit="1" customWidth="1"/>
    <col min="11" max="11" width="9.1640625" bestFit="1" customWidth="1"/>
    <col min="12" max="12" width="3.1640625" bestFit="1" customWidth="1"/>
  </cols>
  <sheetData>
    <row r="1" spans="1:12" x14ac:dyDescent="0.2">
      <c r="A1" s="1" t="s">
        <v>2</v>
      </c>
      <c r="B1" s="1">
        <f>SUM(B2:B4)</f>
        <v>1460</v>
      </c>
      <c r="C1" s="1" t="s">
        <v>7</v>
      </c>
      <c r="D1" s="2"/>
      <c r="E1" s="1" t="s">
        <v>4</v>
      </c>
      <c r="F1" s="1">
        <f>SUM(F2:F4)</f>
        <v>2043</v>
      </c>
      <c r="G1" s="1" t="s">
        <v>7</v>
      </c>
      <c r="H1" s="2"/>
      <c r="I1" s="1" t="s">
        <v>3</v>
      </c>
      <c r="J1" s="1">
        <f>SUM(J2:J3)</f>
        <v>3350</v>
      </c>
      <c r="K1" s="1" t="s">
        <v>7</v>
      </c>
    </row>
    <row r="2" spans="1:12" x14ac:dyDescent="0.2">
      <c r="A2" s="3" t="s">
        <v>5</v>
      </c>
      <c r="B2" s="3">
        <v>180</v>
      </c>
      <c r="C2" s="22">
        <f ca="1">TODAY()</f>
        <v>44734</v>
      </c>
      <c r="D2" s="2"/>
      <c r="E2" s="18" t="s">
        <v>8</v>
      </c>
      <c r="F2" s="18">
        <v>700</v>
      </c>
      <c r="G2" s="11">
        <v>44742</v>
      </c>
      <c r="H2" s="2"/>
      <c r="I2" s="3" t="s">
        <v>1</v>
      </c>
      <c r="J2" s="3">
        <v>380</v>
      </c>
      <c r="K2" s="11">
        <v>44729</v>
      </c>
    </row>
    <row r="3" spans="1:12" x14ac:dyDescent="0.2">
      <c r="A3" s="3" t="s">
        <v>0</v>
      </c>
      <c r="B3" s="3">
        <v>180</v>
      </c>
      <c r="C3" s="22">
        <f ca="1">TODAY()</f>
        <v>44734</v>
      </c>
      <c r="D3" s="2"/>
      <c r="E3" s="18" t="s">
        <v>15</v>
      </c>
      <c r="F3" s="18">
        <v>1093</v>
      </c>
      <c r="G3" s="11">
        <v>44754</v>
      </c>
      <c r="H3" s="2"/>
      <c r="I3" s="3" t="s">
        <v>62</v>
      </c>
      <c r="J3" s="3">
        <f>(L3*8*45)*0.75</f>
        <v>2970</v>
      </c>
      <c r="K3" s="11">
        <v>44742</v>
      </c>
      <c r="L3">
        <v>11</v>
      </c>
    </row>
    <row r="4" spans="1:12" x14ac:dyDescent="0.2">
      <c r="A4" s="3" t="s">
        <v>6</v>
      </c>
      <c r="B4" s="3">
        <v>1100</v>
      </c>
      <c r="C4" s="22">
        <f ca="1">TODAY()</f>
        <v>44734</v>
      </c>
      <c r="D4" s="2"/>
      <c r="E4" s="18" t="s">
        <v>61</v>
      </c>
      <c r="F4" s="18">
        <v>250</v>
      </c>
      <c r="G4" s="18"/>
      <c r="H4" s="2"/>
      <c r="I4" s="2"/>
      <c r="J4" s="2"/>
      <c r="K4" s="2"/>
    </row>
    <row r="5" spans="1:12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2" x14ac:dyDescent="0.2">
      <c r="A6" s="2"/>
      <c r="B6" s="2"/>
      <c r="C6" s="2"/>
      <c r="D6" s="2"/>
      <c r="G6" s="2"/>
      <c r="H6" s="2"/>
      <c r="K6" s="2"/>
    </row>
    <row r="7" spans="1:12" x14ac:dyDescent="0.2">
      <c r="A7" s="2"/>
      <c r="B7" s="2"/>
      <c r="C7" s="18" t="s">
        <v>9</v>
      </c>
      <c r="D7" s="2"/>
      <c r="E7" s="18">
        <f>SUM(B1)</f>
        <v>1460</v>
      </c>
      <c r="F7" s="2"/>
      <c r="G7" s="2"/>
      <c r="H7" s="2"/>
      <c r="I7" s="18" t="s">
        <v>11</v>
      </c>
      <c r="J7" s="18">
        <f>E7+F1</f>
        <v>3503</v>
      </c>
      <c r="K7" s="2"/>
    </row>
    <row r="8" spans="1:12" x14ac:dyDescent="0.2">
      <c r="A8" s="2"/>
      <c r="B8" s="2"/>
      <c r="C8" s="18" t="s">
        <v>10</v>
      </c>
      <c r="D8" s="2"/>
      <c r="E8" s="18">
        <v>0</v>
      </c>
      <c r="F8" s="2"/>
      <c r="G8" s="2"/>
      <c r="H8" s="2"/>
      <c r="I8" s="18" t="s">
        <v>12</v>
      </c>
      <c r="J8" s="18">
        <f>E8+J1</f>
        <v>3350</v>
      </c>
      <c r="K8" s="2"/>
    </row>
    <row r="9" spans="1:12" x14ac:dyDescent="0.2">
      <c r="A9" s="2"/>
      <c r="B9" s="2"/>
      <c r="C9" s="18" t="s">
        <v>13</v>
      </c>
      <c r="D9" s="2"/>
      <c r="E9" s="18">
        <f>E8-E7</f>
        <v>-1460</v>
      </c>
      <c r="F9" s="2"/>
      <c r="H9" s="2"/>
      <c r="I9" s="18" t="s">
        <v>14</v>
      </c>
      <c r="J9" s="18">
        <f>J8-J7</f>
        <v>-153</v>
      </c>
    </row>
    <row r="10" spans="1:12" x14ac:dyDescent="0.2">
      <c r="D10" s="2"/>
    </row>
    <row r="11" spans="1:12" x14ac:dyDescent="0.2">
      <c r="A11">
        <v>2177</v>
      </c>
      <c r="C11" s="12" t="s">
        <v>63</v>
      </c>
      <c r="D11" s="2"/>
      <c r="E11" s="18">
        <f>(F11*8*45)*0.75</f>
        <v>2700</v>
      </c>
      <c r="F11" s="12">
        <v>10</v>
      </c>
      <c r="H11" s="23"/>
    </row>
    <row r="12" spans="1:12" x14ac:dyDescent="0.2">
      <c r="A12">
        <v>2970</v>
      </c>
      <c r="E12" s="18">
        <f>(F12*8*45)*0.75</f>
        <v>2970</v>
      </c>
      <c r="F12" s="12">
        <v>11</v>
      </c>
      <c r="H12" s="23"/>
    </row>
    <row r="13" spans="1:12" x14ac:dyDescent="0.2">
      <c r="A13">
        <v>2700</v>
      </c>
      <c r="E13" s="18">
        <f>(F13*8*45)*0.75</f>
        <v>1080</v>
      </c>
      <c r="F13" s="12">
        <v>4</v>
      </c>
      <c r="H13" s="23"/>
    </row>
    <row r="14" spans="1:12" x14ac:dyDescent="0.2">
      <c r="A14">
        <v>2970</v>
      </c>
      <c r="E14" s="21">
        <f>SUM(E11:E13)</f>
        <v>6750</v>
      </c>
      <c r="G14">
        <v>700</v>
      </c>
      <c r="I14" t="s">
        <v>64</v>
      </c>
    </row>
    <row r="15" spans="1:12" x14ac:dyDescent="0.2">
      <c r="A15">
        <v>1080</v>
      </c>
      <c r="G15">
        <v>2000</v>
      </c>
      <c r="I15" t="s">
        <v>15</v>
      </c>
    </row>
    <row r="16" spans="1:12" x14ac:dyDescent="0.2">
      <c r="A16">
        <f>SUM(A11:A15)</f>
        <v>11897</v>
      </c>
      <c r="B16">
        <f>A16/3</f>
        <v>3965.6666666666665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8AD39-D0CB-C542-A0BF-5A7E0D847465}">
  <dimension ref="A1:O21"/>
  <sheetViews>
    <sheetView tabSelected="1" topLeftCell="E1" zoomScale="180" zoomScaleNormal="180" workbookViewId="0">
      <selection activeCell="K12" sqref="K12"/>
    </sheetView>
  </sheetViews>
  <sheetFormatPr baseColWidth="10" defaultRowHeight="16" x14ac:dyDescent="0.2"/>
  <cols>
    <col min="1" max="1" width="20.1640625" style="15" bestFit="1" customWidth="1"/>
    <col min="2" max="2" width="6" style="15" bestFit="1" customWidth="1"/>
    <col min="3" max="3" width="8.6640625" style="15" bestFit="1" customWidth="1"/>
    <col min="7" max="7" width="20.1640625" bestFit="1" customWidth="1"/>
    <col min="10" max="10" width="5.33203125" bestFit="1" customWidth="1"/>
    <col min="13" max="13" width="11.33203125" bestFit="1" customWidth="1"/>
  </cols>
  <sheetData>
    <row r="1" spans="1:15" x14ac:dyDescent="0.2">
      <c r="A1" s="25" t="s">
        <v>33</v>
      </c>
      <c r="B1" s="25"/>
      <c r="C1" s="25"/>
      <c r="F1" s="32" t="s">
        <v>43</v>
      </c>
      <c r="G1" s="33"/>
      <c r="H1" s="33"/>
      <c r="I1" s="33"/>
      <c r="J1" s="34"/>
      <c r="M1" s="31" t="s">
        <v>65</v>
      </c>
      <c r="N1" s="31"/>
      <c r="O1" s="31"/>
    </row>
    <row r="2" spans="1:15" x14ac:dyDescent="0.2">
      <c r="A2" s="1" t="s">
        <v>40</v>
      </c>
      <c r="B2" s="1" t="s">
        <v>41</v>
      </c>
      <c r="C2" s="1" t="s">
        <v>42</v>
      </c>
      <c r="F2" s="30" t="s">
        <v>72</v>
      </c>
      <c r="G2" s="30" t="s">
        <v>40</v>
      </c>
      <c r="H2" s="30" t="s">
        <v>58</v>
      </c>
      <c r="I2" s="30" t="s">
        <v>59</v>
      </c>
      <c r="J2" s="30" t="s">
        <v>71</v>
      </c>
      <c r="K2" s="35">
        <v>44734</v>
      </c>
      <c r="L2" s="35"/>
      <c r="M2" s="20" t="s">
        <v>40</v>
      </c>
      <c r="N2" s="20" t="s">
        <v>71</v>
      </c>
      <c r="O2" s="20" t="s">
        <v>59</v>
      </c>
    </row>
    <row r="3" spans="1:15" x14ac:dyDescent="0.2">
      <c r="A3" s="24" t="s">
        <v>34</v>
      </c>
      <c r="B3" s="14">
        <v>1</v>
      </c>
      <c r="C3" s="14">
        <v>14</v>
      </c>
      <c r="D3" s="26" t="s">
        <v>57</v>
      </c>
      <c r="E3" s="16"/>
      <c r="F3" s="19">
        <v>1</v>
      </c>
      <c r="G3" s="19" t="s">
        <v>54</v>
      </c>
      <c r="H3" s="19">
        <v>5</v>
      </c>
      <c r="I3" s="19">
        <v>29</v>
      </c>
      <c r="J3" s="12">
        <v>3</v>
      </c>
      <c r="K3" s="35">
        <f>J3+K2</f>
        <v>44737</v>
      </c>
      <c r="L3" s="35"/>
      <c r="M3" s="12" t="s">
        <v>66</v>
      </c>
      <c r="N3" s="12">
        <v>15</v>
      </c>
      <c r="O3" s="12">
        <v>30</v>
      </c>
    </row>
    <row r="4" spans="1:15" x14ac:dyDescent="0.2">
      <c r="A4" s="24"/>
      <c r="B4" s="14">
        <v>2</v>
      </c>
      <c r="C4" s="14">
        <v>21</v>
      </c>
      <c r="D4" s="26"/>
      <c r="E4" s="16"/>
      <c r="F4" s="19">
        <v>2</v>
      </c>
      <c r="G4" s="19" t="s">
        <v>35</v>
      </c>
      <c r="H4" s="19">
        <v>8</v>
      </c>
      <c r="I4" s="19">
        <v>30</v>
      </c>
      <c r="J4" s="12">
        <v>3</v>
      </c>
      <c r="K4" s="35">
        <f>J4+K3</f>
        <v>44740</v>
      </c>
      <c r="L4" s="35"/>
      <c r="M4" s="12" t="s">
        <v>67</v>
      </c>
      <c r="N4" s="12">
        <v>15</v>
      </c>
      <c r="O4" s="12">
        <v>30</v>
      </c>
    </row>
    <row r="5" spans="1:15" x14ac:dyDescent="0.2">
      <c r="A5" s="24"/>
      <c r="B5" s="14">
        <v>3</v>
      </c>
      <c r="C5" s="14">
        <v>27</v>
      </c>
      <c r="D5" s="26"/>
      <c r="E5" s="16"/>
      <c r="F5" s="19">
        <v>3</v>
      </c>
      <c r="G5" s="19" t="s">
        <v>36</v>
      </c>
      <c r="H5" s="19">
        <v>6</v>
      </c>
      <c r="I5" s="19">
        <v>55</v>
      </c>
      <c r="J5" s="12">
        <v>4</v>
      </c>
      <c r="K5" s="35">
        <f>J5+K4</f>
        <v>44744</v>
      </c>
      <c r="L5" s="35"/>
      <c r="M5" s="12" t="s">
        <v>68</v>
      </c>
      <c r="N5" s="12">
        <v>15</v>
      </c>
      <c r="O5" s="12">
        <v>30</v>
      </c>
    </row>
    <row r="6" spans="1:15" x14ac:dyDescent="0.2">
      <c r="A6" s="24" t="s">
        <v>35</v>
      </c>
      <c r="B6" s="14">
        <v>1</v>
      </c>
      <c r="C6" s="14">
        <v>12</v>
      </c>
      <c r="F6" s="19">
        <v>4</v>
      </c>
      <c r="G6" s="19" t="s">
        <v>46</v>
      </c>
      <c r="H6" s="19">
        <v>5</v>
      </c>
      <c r="I6" s="19">
        <v>21</v>
      </c>
      <c r="J6" s="12">
        <v>5</v>
      </c>
      <c r="K6" s="35">
        <f>J6+K5</f>
        <v>44749</v>
      </c>
      <c r="L6" s="35"/>
      <c r="M6" s="12" t="s">
        <v>69</v>
      </c>
      <c r="N6" s="12">
        <v>15</v>
      </c>
      <c r="O6" s="12">
        <v>30</v>
      </c>
    </row>
    <row r="7" spans="1:15" x14ac:dyDescent="0.2">
      <c r="A7" s="24"/>
      <c r="B7" s="14">
        <v>1</v>
      </c>
      <c r="C7" s="14">
        <v>14</v>
      </c>
      <c r="F7" s="29">
        <v>5</v>
      </c>
      <c r="G7" s="19" t="s">
        <v>49</v>
      </c>
      <c r="H7" s="19">
        <v>4</v>
      </c>
      <c r="I7" s="19">
        <v>25</v>
      </c>
      <c r="J7" s="12"/>
      <c r="K7" s="35">
        <f>J7+K6</f>
        <v>44749</v>
      </c>
      <c r="L7" s="35"/>
      <c r="M7" s="12" t="s">
        <v>70</v>
      </c>
      <c r="N7" s="12">
        <v>15</v>
      </c>
      <c r="O7" s="12">
        <v>30</v>
      </c>
    </row>
    <row r="8" spans="1:15" x14ac:dyDescent="0.2">
      <c r="A8" s="24"/>
      <c r="B8" s="14">
        <v>2</v>
      </c>
      <c r="C8" s="14">
        <v>21</v>
      </c>
      <c r="F8" s="29">
        <v>6</v>
      </c>
      <c r="G8" s="19" t="s">
        <v>47</v>
      </c>
      <c r="H8" s="19">
        <v>5</v>
      </c>
      <c r="I8" s="19">
        <v>30</v>
      </c>
      <c r="J8" s="12">
        <v>3</v>
      </c>
      <c r="K8" s="35">
        <f>J8+K7</f>
        <v>44752</v>
      </c>
      <c r="L8" s="35"/>
    </row>
    <row r="9" spans="1:15" x14ac:dyDescent="0.2">
      <c r="A9" s="24" t="s">
        <v>36</v>
      </c>
      <c r="B9" s="14">
        <v>1</v>
      </c>
      <c r="C9" s="14">
        <v>21</v>
      </c>
      <c r="F9" s="19">
        <v>7</v>
      </c>
      <c r="G9" s="19" t="s">
        <v>51</v>
      </c>
      <c r="H9" s="19">
        <v>4</v>
      </c>
      <c r="I9" s="19">
        <v>21</v>
      </c>
      <c r="J9" s="12">
        <v>3</v>
      </c>
      <c r="K9" s="35">
        <f>J9+K8</f>
        <v>44755</v>
      </c>
      <c r="L9" s="35"/>
    </row>
    <row r="10" spans="1:15" x14ac:dyDescent="0.2">
      <c r="A10" s="24"/>
      <c r="B10" s="14">
        <v>2</v>
      </c>
      <c r="C10" s="14">
        <v>21</v>
      </c>
      <c r="F10" s="19">
        <v>8</v>
      </c>
      <c r="G10" s="19" t="s">
        <v>55</v>
      </c>
      <c r="H10" s="19">
        <v>5</v>
      </c>
      <c r="I10" s="19">
        <v>32</v>
      </c>
      <c r="J10" s="12"/>
    </row>
    <row r="11" spans="1:15" x14ac:dyDescent="0.2">
      <c r="A11" s="24"/>
      <c r="B11" s="14">
        <v>3</v>
      </c>
      <c r="C11" s="14">
        <v>23</v>
      </c>
      <c r="F11" s="19">
        <v>9</v>
      </c>
      <c r="G11" s="19" t="s">
        <v>44</v>
      </c>
      <c r="H11" s="19">
        <v>4</v>
      </c>
      <c r="I11" s="19">
        <v>28</v>
      </c>
      <c r="J11" s="12"/>
    </row>
    <row r="12" spans="1:15" x14ac:dyDescent="0.2">
      <c r="A12" s="24"/>
      <c r="B12" s="14">
        <v>4</v>
      </c>
      <c r="C12" s="14">
        <v>28</v>
      </c>
      <c r="F12" s="29">
        <v>10</v>
      </c>
      <c r="G12" s="19" t="s">
        <v>45</v>
      </c>
      <c r="H12" s="19">
        <v>6</v>
      </c>
      <c r="I12" s="19">
        <v>58</v>
      </c>
      <c r="J12" s="12"/>
    </row>
    <row r="13" spans="1:15" x14ac:dyDescent="0.2">
      <c r="A13" s="24" t="s">
        <v>37</v>
      </c>
      <c r="B13" s="14">
        <v>1</v>
      </c>
      <c r="C13" s="14">
        <v>12</v>
      </c>
      <c r="F13" s="29">
        <v>11</v>
      </c>
      <c r="G13" s="19" t="s">
        <v>48</v>
      </c>
      <c r="H13" s="19">
        <v>3</v>
      </c>
      <c r="I13" s="19">
        <v>19</v>
      </c>
      <c r="J13" s="12"/>
    </row>
    <row r="14" spans="1:15" x14ac:dyDescent="0.2">
      <c r="A14" s="24"/>
      <c r="B14" s="14">
        <v>2</v>
      </c>
      <c r="C14" s="14">
        <v>20</v>
      </c>
      <c r="F14" s="19">
        <v>12</v>
      </c>
      <c r="G14" s="19" t="s">
        <v>53</v>
      </c>
      <c r="H14" s="19">
        <v>5</v>
      </c>
      <c r="I14" s="19">
        <v>35</v>
      </c>
      <c r="J14" s="12"/>
    </row>
    <row r="15" spans="1:15" x14ac:dyDescent="0.2">
      <c r="A15" s="24"/>
      <c r="B15" s="14">
        <v>3</v>
      </c>
      <c r="C15" s="14">
        <v>25</v>
      </c>
      <c r="F15" s="19">
        <v>13</v>
      </c>
      <c r="G15" s="19" t="s">
        <v>56</v>
      </c>
      <c r="H15" s="19">
        <v>3</v>
      </c>
      <c r="I15" s="19">
        <v>11</v>
      </c>
      <c r="J15" s="12"/>
    </row>
    <row r="16" spans="1:15" x14ac:dyDescent="0.2">
      <c r="A16" s="24" t="s">
        <v>38</v>
      </c>
      <c r="B16" s="14">
        <v>1</v>
      </c>
      <c r="C16" s="14">
        <v>14</v>
      </c>
      <c r="D16" s="26" t="s">
        <v>57</v>
      </c>
      <c r="E16" s="16"/>
      <c r="F16" s="29">
        <v>14</v>
      </c>
      <c r="G16" s="19" t="s">
        <v>52</v>
      </c>
      <c r="H16" s="19">
        <v>4</v>
      </c>
      <c r="I16" s="19">
        <v>14</v>
      </c>
      <c r="J16" s="12"/>
    </row>
    <row r="17" spans="1:10" x14ac:dyDescent="0.2">
      <c r="A17" s="24"/>
      <c r="B17" s="14">
        <v>2</v>
      </c>
      <c r="C17" s="14">
        <v>21</v>
      </c>
      <c r="D17" s="26"/>
      <c r="E17" s="16"/>
      <c r="F17" s="29">
        <v>15</v>
      </c>
      <c r="G17" s="19" t="s">
        <v>50</v>
      </c>
      <c r="H17" s="19">
        <v>3</v>
      </c>
      <c r="I17" s="19">
        <v>11</v>
      </c>
      <c r="J17" s="12"/>
    </row>
    <row r="18" spans="1:10" x14ac:dyDescent="0.2">
      <c r="A18" s="24"/>
      <c r="B18" s="14">
        <v>3</v>
      </c>
      <c r="C18" s="14">
        <v>28</v>
      </c>
      <c r="D18" s="26"/>
      <c r="E18" s="17"/>
      <c r="F18" s="17"/>
    </row>
    <row r="19" spans="1:10" x14ac:dyDescent="0.2">
      <c r="A19" s="24" t="s">
        <v>39</v>
      </c>
      <c r="B19" s="14">
        <v>1</v>
      </c>
      <c r="C19" s="14">
        <v>10</v>
      </c>
    </row>
    <row r="20" spans="1:10" x14ac:dyDescent="0.2">
      <c r="A20" s="24"/>
      <c r="B20" s="14">
        <v>2</v>
      </c>
      <c r="C20" s="14">
        <v>11</v>
      </c>
    </row>
    <row r="21" spans="1:10" x14ac:dyDescent="0.2">
      <c r="A21" s="24"/>
      <c r="B21" s="14">
        <v>3</v>
      </c>
      <c r="C21" s="14">
        <v>10</v>
      </c>
    </row>
  </sheetData>
  <sortState xmlns:xlrd2="http://schemas.microsoft.com/office/spreadsheetml/2017/richdata2" ref="F3:I17">
    <sortCondition ref="F2:F17"/>
  </sortState>
  <mergeCells count="11">
    <mergeCell ref="M1:O1"/>
    <mergeCell ref="F1:J1"/>
    <mergeCell ref="A19:A21"/>
    <mergeCell ref="A16:A18"/>
    <mergeCell ref="A13:A15"/>
    <mergeCell ref="A9:A12"/>
    <mergeCell ref="A6:A8"/>
    <mergeCell ref="A3:A5"/>
    <mergeCell ref="A1:C1"/>
    <mergeCell ref="D16:D18"/>
    <mergeCell ref="D3:D5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3A4C4-EF3D-E048-8F1E-50AE6D4A6C10}">
  <dimension ref="A1:I20"/>
  <sheetViews>
    <sheetView zoomScale="150" zoomScaleNormal="150" workbookViewId="0">
      <selection activeCell="H13" sqref="H13"/>
    </sheetView>
  </sheetViews>
  <sheetFormatPr baseColWidth="10" defaultRowHeight="16" x14ac:dyDescent="0.2"/>
  <cols>
    <col min="2" max="2" width="19" bestFit="1" customWidth="1"/>
  </cols>
  <sheetData>
    <row r="1" spans="1:9" x14ac:dyDescent="0.2">
      <c r="A1" s="27">
        <v>44727</v>
      </c>
      <c r="B1" s="28"/>
      <c r="C1" s="28"/>
      <c r="D1" s="28"/>
      <c r="E1" s="28"/>
    </row>
    <row r="2" spans="1:9" x14ac:dyDescent="0.2">
      <c r="A2" s="12" t="s">
        <v>24</v>
      </c>
      <c r="B2" s="12" t="s">
        <v>25</v>
      </c>
      <c r="C2" s="12" t="s">
        <v>26</v>
      </c>
      <c r="D2" s="12" t="s">
        <v>27</v>
      </c>
      <c r="E2" s="12" t="s">
        <v>7</v>
      </c>
    </row>
    <row r="3" spans="1:9" x14ac:dyDescent="0.2">
      <c r="A3" s="12">
        <v>1</v>
      </c>
      <c r="B3" s="12" t="s">
        <v>28</v>
      </c>
      <c r="C3" s="12">
        <v>23.91</v>
      </c>
      <c r="D3" s="12" t="s">
        <v>31</v>
      </c>
      <c r="E3" s="13">
        <f ca="1">TODAY()</f>
        <v>44734</v>
      </c>
    </row>
    <row r="4" spans="1:9" x14ac:dyDescent="0.2">
      <c r="A4" s="12">
        <v>2</v>
      </c>
      <c r="B4" s="12" t="s">
        <v>29</v>
      </c>
      <c r="C4" s="12">
        <v>14.03</v>
      </c>
      <c r="D4" s="12" t="s">
        <v>30</v>
      </c>
      <c r="E4" s="13">
        <f ca="1">TODAY()</f>
        <v>44734</v>
      </c>
    </row>
    <row r="5" spans="1:9" x14ac:dyDescent="0.2">
      <c r="A5" s="12"/>
      <c r="B5" s="12"/>
      <c r="C5" s="12"/>
      <c r="D5" s="12"/>
      <c r="E5" s="12"/>
    </row>
    <row r="6" spans="1:9" x14ac:dyDescent="0.2">
      <c r="A6" s="12"/>
      <c r="B6" s="12"/>
      <c r="C6" s="12"/>
      <c r="D6" s="12"/>
      <c r="E6" s="12"/>
      <c r="H6" s="12" t="s">
        <v>31</v>
      </c>
      <c r="I6" s="12">
        <f>SUMIF(D3:D20,"*Amex*'",C3:C20)</f>
        <v>0</v>
      </c>
    </row>
    <row r="7" spans="1:9" x14ac:dyDescent="0.2">
      <c r="A7" s="12"/>
      <c r="B7" s="12"/>
      <c r="C7" s="12"/>
      <c r="D7" s="12"/>
      <c r="E7" s="12"/>
      <c r="H7" s="12" t="s">
        <v>30</v>
      </c>
      <c r="I7" s="12"/>
    </row>
    <row r="8" spans="1:9" x14ac:dyDescent="0.2">
      <c r="A8" s="12"/>
      <c r="B8" s="12"/>
      <c r="C8" s="12"/>
      <c r="D8" s="12"/>
      <c r="E8" s="12"/>
      <c r="H8" s="12" t="s">
        <v>32</v>
      </c>
      <c r="I8" s="12"/>
    </row>
    <row r="9" spans="1:9" x14ac:dyDescent="0.2">
      <c r="A9" s="12"/>
      <c r="B9" s="12"/>
      <c r="C9" s="12"/>
      <c r="D9" s="12"/>
      <c r="E9" s="12"/>
    </row>
    <row r="10" spans="1:9" x14ac:dyDescent="0.2">
      <c r="A10" s="12"/>
      <c r="B10" s="12"/>
      <c r="C10" s="12"/>
      <c r="D10" s="12"/>
      <c r="E10" s="12"/>
    </row>
    <row r="11" spans="1:9" x14ac:dyDescent="0.2">
      <c r="A11" s="12"/>
      <c r="B11" s="12"/>
      <c r="C11" s="12"/>
      <c r="D11" s="12"/>
      <c r="E11" s="12"/>
    </row>
    <row r="12" spans="1:9" x14ac:dyDescent="0.2">
      <c r="A12" s="12"/>
      <c r="B12" s="12"/>
      <c r="C12" s="12"/>
      <c r="D12" s="12"/>
      <c r="E12" s="12"/>
    </row>
    <row r="13" spans="1:9" x14ac:dyDescent="0.2">
      <c r="A13" s="12"/>
      <c r="B13" s="12"/>
      <c r="C13" s="12"/>
      <c r="D13" s="12"/>
      <c r="E13" s="12"/>
    </row>
    <row r="14" spans="1:9" x14ac:dyDescent="0.2">
      <c r="A14" s="12"/>
      <c r="B14" s="12"/>
      <c r="C14" s="12"/>
      <c r="D14" s="12"/>
      <c r="E14" s="12"/>
    </row>
    <row r="15" spans="1:9" x14ac:dyDescent="0.2">
      <c r="A15" s="12"/>
      <c r="B15" s="12"/>
      <c r="C15" s="12"/>
      <c r="D15" s="12"/>
      <c r="E15" s="12"/>
    </row>
    <row r="16" spans="1:9" x14ac:dyDescent="0.2">
      <c r="A16" s="12"/>
      <c r="B16" s="12"/>
      <c r="C16" s="12"/>
      <c r="D16" s="12"/>
      <c r="E16" s="12"/>
    </row>
    <row r="17" spans="1:5" x14ac:dyDescent="0.2">
      <c r="A17" s="12"/>
      <c r="B17" s="12"/>
      <c r="C17" s="12"/>
      <c r="D17" s="12"/>
      <c r="E17" s="12"/>
    </row>
    <row r="18" spans="1:5" x14ac:dyDescent="0.2">
      <c r="A18" s="12"/>
      <c r="B18" s="12"/>
      <c r="C18" s="12"/>
      <c r="D18" s="12"/>
      <c r="E18" s="12"/>
    </row>
    <row r="19" spans="1:5" x14ac:dyDescent="0.2">
      <c r="A19" s="12"/>
      <c r="B19" s="12"/>
      <c r="C19" s="12"/>
      <c r="D19" s="12"/>
      <c r="E19" s="12"/>
    </row>
    <row r="20" spans="1:5" x14ac:dyDescent="0.2">
      <c r="A20" s="12"/>
      <c r="B20" s="12"/>
      <c r="C20" s="12"/>
      <c r="D20" s="12"/>
      <c r="E20" s="12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40C6-7489-C844-B2DE-A792FF0387FE}">
  <dimension ref="A1:M24"/>
  <sheetViews>
    <sheetView topLeftCell="A9" zoomScale="182" zoomScaleNormal="160" workbookViewId="0">
      <selection activeCell="G11" sqref="G11"/>
    </sheetView>
  </sheetViews>
  <sheetFormatPr baseColWidth="10" defaultRowHeight="16" x14ac:dyDescent="0.2"/>
  <cols>
    <col min="1" max="1" width="3.1640625" bestFit="1" customWidth="1"/>
    <col min="2" max="2" width="8.83203125" bestFit="1" customWidth="1"/>
    <col min="3" max="3" width="9.1640625" bestFit="1" customWidth="1"/>
    <col min="4" max="4" width="11.33203125" bestFit="1" customWidth="1"/>
    <col min="5" max="5" width="14.83203125" bestFit="1" customWidth="1"/>
    <col min="6" max="6" width="21.5" bestFit="1" customWidth="1"/>
    <col min="7" max="7" width="17.6640625" bestFit="1" customWidth="1"/>
    <col min="8" max="8" width="3.1640625" bestFit="1" customWidth="1"/>
    <col min="9" max="9" width="4.33203125" bestFit="1" customWidth="1"/>
    <col min="10" max="10" width="2.1640625" bestFit="1" customWidth="1"/>
    <col min="11" max="11" width="8.1640625" bestFit="1" customWidth="1"/>
    <col min="12" max="12" width="2.5" bestFit="1" customWidth="1"/>
    <col min="13" max="13" width="8.83203125" bestFit="1" customWidth="1"/>
  </cols>
  <sheetData>
    <row r="1" spans="1:13" x14ac:dyDescent="0.2">
      <c r="A1" s="4"/>
      <c r="B1" s="4"/>
      <c r="C1" s="4" t="s">
        <v>16</v>
      </c>
      <c r="D1" s="5" t="s">
        <v>17</v>
      </c>
      <c r="E1" s="5" t="s">
        <v>23</v>
      </c>
      <c r="F1" s="5" t="s">
        <v>18</v>
      </c>
      <c r="G1" s="5" t="s">
        <v>19</v>
      </c>
      <c r="H1" s="5"/>
      <c r="I1" s="5"/>
      <c r="J1" s="5"/>
      <c r="K1" s="5"/>
      <c r="L1" s="5"/>
      <c r="M1" s="5" t="s">
        <v>20</v>
      </c>
    </row>
    <row r="2" spans="1:13" x14ac:dyDescent="0.2">
      <c r="A2" s="6">
        <v>1</v>
      </c>
      <c r="B2" s="7">
        <v>44478</v>
      </c>
      <c r="C2" s="8">
        <v>1627301</v>
      </c>
      <c r="D2" s="9">
        <v>5000</v>
      </c>
      <c r="E2" s="8">
        <f>D2-F2</f>
        <v>-9916.9258333333328</v>
      </c>
      <c r="F2" s="8">
        <f>C2*((H2/100)/12)</f>
        <v>14916.925833333333</v>
      </c>
      <c r="G2" s="8">
        <f>C2-E2</f>
        <v>1637217.9258333333</v>
      </c>
      <c r="H2" s="10">
        <v>11</v>
      </c>
      <c r="I2" s="10" t="s">
        <v>21</v>
      </c>
      <c r="J2" s="10">
        <v>0</v>
      </c>
      <c r="K2" s="10">
        <v>0</v>
      </c>
      <c r="L2" s="10" t="s">
        <v>22</v>
      </c>
      <c r="M2" s="10">
        <v>0</v>
      </c>
    </row>
    <row r="3" spans="1:13" x14ac:dyDescent="0.2">
      <c r="A3" s="6">
        <v>2</v>
      </c>
      <c r="B3" s="7">
        <v>44479</v>
      </c>
      <c r="C3" s="8">
        <f>G2-M2</f>
        <v>1637217.9258333333</v>
      </c>
      <c r="D3" s="9">
        <v>5000</v>
      </c>
      <c r="E3" s="8">
        <f t="shared" ref="E3:E10" si="0">D3-F3</f>
        <v>-10007.830986805555</v>
      </c>
      <c r="F3" s="8">
        <f t="shared" ref="F3:F10" si="1">C3*(0.11/12)</f>
        <v>15007.830986805555</v>
      </c>
      <c r="G3" s="8">
        <f t="shared" ref="G3:G10" si="2">C3-E3</f>
        <v>1647225.7568201388</v>
      </c>
      <c r="H3" s="10">
        <v>11</v>
      </c>
      <c r="I3" s="10" t="s">
        <v>21</v>
      </c>
      <c r="J3" s="10">
        <v>0</v>
      </c>
      <c r="K3" s="10">
        <v>0</v>
      </c>
      <c r="L3" s="10" t="s">
        <v>22</v>
      </c>
      <c r="M3" s="10">
        <v>0</v>
      </c>
    </row>
    <row r="4" spans="1:13" x14ac:dyDescent="0.2">
      <c r="A4" s="6">
        <v>3</v>
      </c>
      <c r="B4" s="7">
        <v>44480</v>
      </c>
      <c r="C4" s="8">
        <f t="shared" ref="C4:C10" si="3">G3-M3</f>
        <v>1647225.7568201388</v>
      </c>
      <c r="D4" s="9">
        <v>5000</v>
      </c>
      <c r="E4" s="8">
        <f t="shared" si="0"/>
        <v>-10099.569437517939</v>
      </c>
      <c r="F4" s="8">
        <f>C4*(0.11/12)</f>
        <v>15099.569437517939</v>
      </c>
      <c r="G4" s="8">
        <f t="shared" si="2"/>
        <v>1657325.3262576568</v>
      </c>
      <c r="H4" s="10">
        <v>11</v>
      </c>
      <c r="I4" s="10" t="s">
        <v>21</v>
      </c>
      <c r="J4" s="10">
        <v>0</v>
      </c>
      <c r="K4" s="10">
        <v>0</v>
      </c>
      <c r="L4" s="10" t="s">
        <v>22</v>
      </c>
      <c r="M4" s="10">
        <v>65924</v>
      </c>
    </row>
    <row r="5" spans="1:13" x14ac:dyDescent="0.2">
      <c r="A5" s="6">
        <v>4</v>
      </c>
      <c r="B5" s="7">
        <v>44481</v>
      </c>
      <c r="C5" s="8">
        <f t="shared" si="3"/>
        <v>1591401.3262576568</v>
      </c>
      <c r="D5" s="9">
        <v>5000</v>
      </c>
      <c r="E5" s="8">
        <f t="shared" si="0"/>
        <v>-9587.8454906951865</v>
      </c>
      <c r="F5" s="8">
        <f t="shared" si="1"/>
        <v>14587.845490695187</v>
      </c>
      <c r="G5" s="8">
        <f t="shared" si="2"/>
        <v>1600989.171748352</v>
      </c>
      <c r="H5" s="10">
        <v>11</v>
      </c>
      <c r="I5" s="10" t="s">
        <v>21</v>
      </c>
      <c r="J5" s="10">
        <v>0</v>
      </c>
      <c r="K5" s="10">
        <v>0</v>
      </c>
      <c r="L5" s="10" t="s">
        <v>22</v>
      </c>
      <c r="M5" s="10">
        <v>15000</v>
      </c>
    </row>
    <row r="6" spans="1:13" x14ac:dyDescent="0.2">
      <c r="A6" s="6">
        <v>5</v>
      </c>
      <c r="B6" s="7">
        <v>44835</v>
      </c>
      <c r="C6" s="8">
        <f t="shared" si="3"/>
        <v>1585989.171748352</v>
      </c>
      <c r="D6" s="9">
        <v>5000</v>
      </c>
      <c r="E6" s="8">
        <f t="shared" si="0"/>
        <v>-9538.2340743598943</v>
      </c>
      <c r="F6" s="8">
        <f t="shared" si="1"/>
        <v>14538.234074359894</v>
      </c>
      <c r="G6" s="8">
        <f t="shared" si="2"/>
        <v>1595527.405822712</v>
      </c>
      <c r="H6" s="10">
        <v>11</v>
      </c>
      <c r="I6" s="10" t="s">
        <v>21</v>
      </c>
      <c r="J6" s="10">
        <v>0</v>
      </c>
      <c r="K6" s="10">
        <v>0</v>
      </c>
      <c r="L6" s="10" t="s">
        <v>22</v>
      </c>
      <c r="M6" s="10">
        <v>0</v>
      </c>
    </row>
    <row r="7" spans="1:13" x14ac:dyDescent="0.2">
      <c r="A7" s="6">
        <v>6</v>
      </c>
      <c r="B7" s="7">
        <v>44836</v>
      </c>
      <c r="C7" s="8">
        <f t="shared" si="3"/>
        <v>1595527.405822712</v>
      </c>
      <c r="D7" s="9">
        <v>5000</v>
      </c>
      <c r="E7" s="8">
        <f t="shared" si="0"/>
        <v>-9625.6678867081937</v>
      </c>
      <c r="F7" s="8">
        <f t="shared" si="1"/>
        <v>14625.667886708194</v>
      </c>
      <c r="G7" s="8">
        <f t="shared" si="2"/>
        <v>1605153.0737094202</v>
      </c>
      <c r="H7" s="10">
        <v>11</v>
      </c>
      <c r="I7" s="10" t="s">
        <v>21</v>
      </c>
      <c r="J7" s="10">
        <v>0</v>
      </c>
      <c r="K7" s="10">
        <v>0</v>
      </c>
      <c r="L7" s="10" t="s">
        <v>22</v>
      </c>
      <c r="M7" s="10">
        <v>-1500000</v>
      </c>
    </row>
    <row r="8" spans="1:13" x14ac:dyDescent="0.2">
      <c r="A8" s="6">
        <v>7</v>
      </c>
      <c r="B8" s="7">
        <v>44837</v>
      </c>
      <c r="C8" s="8">
        <f t="shared" si="3"/>
        <v>3105153.0737094199</v>
      </c>
      <c r="D8" s="9">
        <v>5000</v>
      </c>
      <c r="E8" s="8">
        <f t="shared" si="0"/>
        <v>-23463.903175669682</v>
      </c>
      <c r="F8" s="8">
        <f t="shared" si="1"/>
        <v>28463.903175669682</v>
      </c>
      <c r="G8" s="8">
        <f t="shared" si="2"/>
        <v>3128616.9768850897</v>
      </c>
      <c r="H8" s="10">
        <v>11</v>
      </c>
      <c r="I8" s="10" t="s">
        <v>21</v>
      </c>
      <c r="J8" s="10">
        <v>0</v>
      </c>
      <c r="K8" s="10">
        <v>0</v>
      </c>
      <c r="L8" s="10" t="s">
        <v>22</v>
      </c>
      <c r="M8" s="10">
        <v>0</v>
      </c>
    </row>
    <row r="9" spans="1:13" x14ac:dyDescent="0.2">
      <c r="A9" s="6">
        <v>8</v>
      </c>
      <c r="B9" s="7">
        <v>44838</v>
      </c>
      <c r="C9" s="8">
        <f>G8-M8</f>
        <v>3128616.9768850897</v>
      </c>
      <c r="D9" s="9">
        <v>5000</v>
      </c>
      <c r="E9" s="8">
        <f t="shared" si="0"/>
        <v>-23678.98895477999</v>
      </c>
      <c r="F9" s="8">
        <f t="shared" si="1"/>
        <v>28678.98895477999</v>
      </c>
      <c r="G9" s="8">
        <f t="shared" si="2"/>
        <v>3152295.9658398698</v>
      </c>
      <c r="H9" s="10">
        <v>11</v>
      </c>
      <c r="I9" s="10" t="s">
        <v>21</v>
      </c>
      <c r="J9" s="10">
        <v>0</v>
      </c>
      <c r="K9" s="10">
        <v>0</v>
      </c>
      <c r="L9" s="10" t="s">
        <v>22</v>
      </c>
      <c r="M9" s="10">
        <v>0</v>
      </c>
    </row>
    <row r="10" spans="1:13" x14ac:dyDescent="0.2">
      <c r="A10" s="6">
        <v>9</v>
      </c>
      <c r="B10" s="7">
        <v>44839</v>
      </c>
      <c r="C10" s="8">
        <f t="shared" si="3"/>
        <v>3152295.9658398698</v>
      </c>
      <c r="D10" s="9">
        <v>5000</v>
      </c>
      <c r="E10" s="8">
        <f t="shared" si="0"/>
        <v>-23896.04635353214</v>
      </c>
      <c r="F10" s="8">
        <f t="shared" si="1"/>
        <v>28896.04635353214</v>
      </c>
      <c r="G10" s="8">
        <f t="shared" si="2"/>
        <v>3176192.0121934018</v>
      </c>
      <c r="H10" s="10">
        <v>11</v>
      </c>
      <c r="I10" s="10" t="s">
        <v>21</v>
      </c>
      <c r="J10" s="10">
        <v>0</v>
      </c>
      <c r="K10" s="10">
        <v>0</v>
      </c>
      <c r="L10" s="10" t="s">
        <v>22</v>
      </c>
      <c r="M10" s="10">
        <v>0</v>
      </c>
    </row>
    <row r="11" spans="1:13" x14ac:dyDescent="0.2">
      <c r="A11" s="6">
        <v>10</v>
      </c>
      <c r="B11" s="7">
        <v>44840</v>
      </c>
      <c r="C11" s="8">
        <f>G10-M10</f>
        <v>3176192.0121934018</v>
      </c>
      <c r="D11" s="9">
        <v>5000</v>
      </c>
      <c r="E11" s="8">
        <f t="shared" ref="E11" si="4">D11-F11</f>
        <v>-24115.093445106184</v>
      </c>
      <c r="F11" s="8">
        <f t="shared" ref="F11" si="5">C11*(0.11/12)</f>
        <v>29115.093445106184</v>
      </c>
      <c r="G11" s="8">
        <f t="shared" ref="G11" si="6">C11-E11</f>
        <v>3200307.1056385082</v>
      </c>
      <c r="H11" s="10">
        <v>11</v>
      </c>
      <c r="I11" s="10" t="s">
        <v>21</v>
      </c>
      <c r="J11" s="10">
        <v>0</v>
      </c>
      <c r="K11" s="10">
        <v>0</v>
      </c>
      <c r="L11" s="10" t="s">
        <v>22</v>
      </c>
      <c r="M11" s="10">
        <v>0</v>
      </c>
    </row>
    <row r="12" spans="1:13" x14ac:dyDescent="0.2">
      <c r="A12" s="6">
        <v>11</v>
      </c>
      <c r="B12" s="7">
        <v>44841</v>
      </c>
      <c r="C12" s="8">
        <f t="shared" ref="C12:C19" si="7">G11-M11</f>
        <v>3200307.1056385082</v>
      </c>
      <c r="D12" s="9">
        <v>5000</v>
      </c>
      <c r="E12" s="8">
        <f t="shared" ref="E12:E19" si="8">D12-F12</f>
        <v>-24336.148468352992</v>
      </c>
      <c r="F12" s="8">
        <f>C12*(0.11/12)</f>
        <v>29336.148468352992</v>
      </c>
      <c r="G12" s="8">
        <f t="shared" ref="G12:G19" si="9">C12-E12</f>
        <v>3224643.2541068611</v>
      </c>
      <c r="H12" s="10">
        <v>12</v>
      </c>
      <c r="I12" s="10" t="s">
        <v>21</v>
      </c>
      <c r="J12" s="10">
        <v>0</v>
      </c>
      <c r="K12" s="10">
        <v>0</v>
      </c>
      <c r="L12" s="10" t="s">
        <v>22</v>
      </c>
      <c r="M12" s="10">
        <v>1</v>
      </c>
    </row>
    <row r="13" spans="1:13" x14ac:dyDescent="0.2">
      <c r="A13" s="6">
        <v>12</v>
      </c>
      <c r="B13" s="7">
        <v>44842</v>
      </c>
      <c r="C13" s="8">
        <f t="shared" si="7"/>
        <v>3224642.2541068611</v>
      </c>
      <c r="D13" s="9">
        <v>5000</v>
      </c>
      <c r="E13" s="8">
        <f>D13-F13</f>
        <v>-24559.220662646228</v>
      </c>
      <c r="F13" s="8">
        <f t="shared" ref="F13:F19" si="10">C13*(0.11/12)</f>
        <v>29559.220662646228</v>
      </c>
      <c r="G13" s="8">
        <f t="shared" si="9"/>
        <v>3249201.4747695075</v>
      </c>
      <c r="H13" s="10">
        <v>13</v>
      </c>
      <c r="I13" s="10" t="s">
        <v>21</v>
      </c>
      <c r="J13" s="10">
        <v>0</v>
      </c>
      <c r="K13" s="10">
        <v>0</v>
      </c>
      <c r="L13" s="10" t="s">
        <v>22</v>
      </c>
      <c r="M13" s="10">
        <v>2</v>
      </c>
    </row>
    <row r="14" spans="1:13" x14ac:dyDescent="0.2">
      <c r="A14" s="6">
        <v>13</v>
      </c>
      <c r="B14" s="7">
        <v>44843</v>
      </c>
      <c r="C14" s="8">
        <f t="shared" si="7"/>
        <v>3249199.4747695075</v>
      </c>
      <c r="D14" s="9">
        <v>5000</v>
      </c>
      <c r="E14" s="8">
        <f t="shared" si="8"/>
        <v>-24784.328518720486</v>
      </c>
      <c r="F14" s="8">
        <f t="shared" si="10"/>
        <v>29784.328518720486</v>
      </c>
      <c r="G14" s="8">
        <f t="shared" si="9"/>
        <v>3273983.8032882279</v>
      </c>
      <c r="H14" s="10">
        <v>14</v>
      </c>
      <c r="I14" s="10" t="s">
        <v>21</v>
      </c>
      <c r="J14" s="10">
        <v>0</v>
      </c>
      <c r="K14" s="10">
        <v>0</v>
      </c>
      <c r="L14" s="10" t="s">
        <v>22</v>
      </c>
      <c r="M14" s="10">
        <v>3</v>
      </c>
    </row>
    <row r="15" spans="1:13" x14ac:dyDescent="0.2">
      <c r="A15" s="6">
        <v>14</v>
      </c>
      <c r="B15" s="7">
        <v>44844</v>
      </c>
      <c r="C15" s="8">
        <f t="shared" si="7"/>
        <v>3273980.8032882279</v>
      </c>
      <c r="D15" s="9">
        <v>5000</v>
      </c>
      <c r="E15" s="8">
        <f t="shared" si="8"/>
        <v>-25011.490696808756</v>
      </c>
      <c r="F15" s="8">
        <f t="shared" si="10"/>
        <v>30011.490696808756</v>
      </c>
      <c r="G15" s="8">
        <f t="shared" si="9"/>
        <v>3298992.2939850367</v>
      </c>
      <c r="H15" s="10">
        <v>15</v>
      </c>
      <c r="I15" s="10" t="s">
        <v>21</v>
      </c>
      <c r="J15" s="10">
        <v>0</v>
      </c>
      <c r="K15" s="10">
        <v>0</v>
      </c>
      <c r="L15" s="10" t="s">
        <v>22</v>
      </c>
      <c r="M15" s="10">
        <v>4</v>
      </c>
    </row>
    <row r="16" spans="1:13" x14ac:dyDescent="0.2">
      <c r="A16" s="6">
        <v>15</v>
      </c>
      <c r="B16" s="7">
        <v>44845</v>
      </c>
      <c r="C16" s="8">
        <f t="shared" si="7"/>
        <v>3298988.2939850367</v>
      </c>
      <c r="D16" s="9">
        <v>5000</v>
      </c>
      <c r="E16" s="8">
        <f t="shared" si="8"/>
        <v>-25240.726028196168</v>
      </c>
      <c r="F16" s="8">
        <f t="shared" si="10"/>
        <v>30240.726028196168</v>
      </c>
      <c r="G16" s="8">
        <f t="shared" si="9"/>
        <v>3324229.0200132327</v>
      </c>
      <c r="H16" s="10">
        <v>16</v>
      </c>
      <c r="I16" s="10" t="s">
        <v>21</v>
      </c>
      <c r="J16" s="10">
        <v>0</v>
      </c>
      <c r="K16" s="10">
        <v>0</v>
      </c>
      <c r="L16" s="10" t="s">
        <v>22</v>
      </c>
      <c r="M16" s="10">
        <v>5</v>
      </c>
    </row>
    <row r="17" spans="1:13" x14ac:dyDescent="0.2">
      <c r="A17" s="6">
        <v>16</v>
      </c>
      <c r="B17" s="7">
        <v>44846</v>
      </c>
      <c r="C17" s="8">
        <f t="shared" si="7"/>
        <v>3324224.0200132327</v>
      </c>
      <c r="D17" s="9">
        <v>5000</v>
      </c>
      <c r="E17" s="8">
        <f t="shared" si="8"/>
        <v>-25472.053516787968</v>
      </c>
      <c r="F17" s="8">
        <f t="shared" si="10"/>
        <v>30472.053516787968</v>
      </c>
      <c r="G17" s="8">
        <f t="shared" si="9"/>
        <v>3349696.0735300207</v>
      </c>
      <c r="H17" s="10">
        <v>17</v>
      </c>
      <c r="I17" s="10" t="s">
        <v>21</v>
      </c>
      <c r="J17" s="10">
        <v>0</v>
      </c>
      <c r="K17" s="10">
        <v>0</v>
      </c>
      <c r="L17" s="10" t="s">
        <v>22</v>
      </c>
      <c r="M17" s="10">
        <v>6</v>
      </c>
    </row>
    <row r="18" spans="1:13" x14ac:dyDescent="0.2">
      <c r="A18" s="6">
        <v>1</v>
      </c>
      <c r="B18" s="7">
        <v>44847</v>
      </c>
      <c r="C18" s="8">
        <f t="shared" si="7"/>
        <v>3349690.0735300207</v>
      </c>
      <c r="D18" s="9">
        <v>5000</v>
      </c>
      <c r="E18" s="8">
        <f t="shared" si="8"/>
        <v>-25705.492340691857</v>
      </c>
      <c r="F18" s="8">
        <f t="shared" si="10"/>
        <v>30705.492340691857</v>
      </c>
      <c r="G18" s="8">
        <f t="shared" si="9"/>
        <v>3375395.5658707125</v>
      </c>
      <c r="H18" s="10">
        <v>18</v>
      </c>
      <c r="I18" s="10" t="s">
        <v>21</v>
      </c>
      <c r="J18" s="10">
        <v>0</v>
      </c>
      <c r="K18" s="10">
        <v>0</v>
      </c>
      <c r="L18" s="10" t="s">
        <v>22</v>
      </c>
      <c r="M18" s="10">
        <v>7</v>
      </c>
    </row>
    <row r="19" spans="1:13" x14ac:dyDescent="0.2">
      <c r="A19" s="6">
        <v>2</v>
      </c>
      <c r="B19" s="7">
        <v>44848</v>
      </c>
      <c r="C19" s="8">
        <f t="shared" si="7"/>
        <v>3375388.5658707125</v>
      </c>
      <c r="D19" s="9">
        <v>5000</v>
      </c>
      <c r="E19" s="8">
        <f t="shared" si="8"/>
        <v>-25941.061853814866</v>
      </c>
      <c r="F19" s="8">
        <f t="shared" si="10"/>
        <v>30941.061853814866</v>
      </c>
      <c r="G19" s="8">
        <f t="shared" si="9"/>
        <v>3401329.6277245274</v>
      </c>
      <c r="H19" s="10">
        <v>19</v>
      </c>
      <c r="I19" s="10" t="s">
        <v>21</v>
      </c>
      <c r="J19" s="10">
        <v>0</v>
      </c>
      <c r="K19" s="10">
        <v>0</v>
      </c>
      <c r="L19" s="10" t="s">
        <v>22</v>
      </c>
      <c r="M19" s="10">
        <v>8</v>
      </c>
    </row>
    <row r="20" spans="1:13" x14ac:dyDescent="0.2">
      <c r="A20" s="6">
        <v>3</v>
      </c>
      <c r="B20" s="7">
        <v>44849</v>
      </c>
      <c r="C20" s="8">
        <f t="shared" ref="C20:C24" si="11">G19-M19</f>
        <v>3401321.6277245274</v>
      </c>
      <c r="D20" s="9">
        <v>5000</v>
      </c>
      <c r="E20" s="8">
        <f t="shared" ref="E20:E24" si="12">D20-F20</f>
        <v>-26178.781587474834</v>
      </c>
      <c r="F20" s="8">
        <f t="shared" ref="F20:F24" si="13">C20*(0.11/12)</f>
        <v>31178.781587474834</v>
      </c>
      <c r="G20" s="8">
        <f t="shared" ref="G20:G24" si="14">C20-E20</f>
        <v>3427500.4093120024</v>
      </c>
      <c r="H20" s="10">
        <v>20</v>
      </c>
      <c r="I20" s="10" t="s">
        <v>21</v>
      </c>
      <c r="J20" s="10">
        <v>0</v>
      </c>
      <c r="K20" s="10">
        <v>0</v>
      </c>
      <c r="L20" s="10" t="s">
        <v>22</v>
      </c>
      <c r="M20" s="10">
        <v>9</v>
      </c>
    </row>
    <row r="21" spans="1:13" x14ac:dyDescent="0.2">
      <c r="A21" s="6">
        <v>4</v>
      </c>
      <c r="B21" s="7">
        <v>44850</v>
      </c>
      <c r="C21" s="8">
        <f t="shared" si="11"/>
        <v>3427491.4093120024</v>
      </c>
      <c r="D21" s="9">
        <v>5000</v>
      </c>
      <c r="E21" s="8">
        <f t="shared" si="12"/>
        <v>-26418.671252026688</v>
      </c>
      <c r="F21" s="8">
        <f t="shared" si="13"/>
        <v>31418.671252026688</v>
      </c>
      <c r="G21" s="8">
        <f t="shared" si="14"/>
        <v>3453910.080564029</v>
      </c>
      <c r="H21" s="10">
        <v>21</v>
      </c>
      <c r="I21" s="10" t="s">
        <v>21</v>
      </c>
      <c r="J21" s="10">
        <v>0</v>
      </c>
      <c r="K21" s="10">
        <v>0</v>
      </c>
      <c r="L21" s="10" t="s">
        <v>22</v>
      </c>
      <c r="M21" s="10">
        <v>10</v>
      </c>
    </row>
    <row r="22" spans="1:13" x14ac:dyDescent="0.2">
      <c r="A22" s="6">
        <v>5</v>
      </c>
      <c r="B22" s="7">
        <v>44851</v>
      </c>
      <c r="C22" s="8">
        <f t="shared" si="11"/>
        <v>3453900.080564029</v>
      </c>
      <c r="D22" s="9">
        <v>5000</v>
      </c>
      <c r="E22" s="8">
        <f t="shared" si="12"/>
        <v>-26660.750738503601</v>
      </c>
      <c r="F22" s="8">
        <f t="shared" si="13"/>
        <v>31660.750738503601</v>
      </c>
      <c r="G22" s="8">
        <f t="shared" si="14"/>
        <v>3480560.8313025325</v>
      </c>
      <c r="H22" s="10">
        <v>22</v>
      </c>
      <c r="I22" s="10" t="s">
        <v>21</v>
      </c>
      <c r="J22" s="10">
        <v>0</v>
      </c>
      <c r="K22" s="10">
        <v>0</v>
      </c>
      <c r="L22" s="10" t="s">
        <v>22</v>
      </c>
      <c r="M22" s="10">
        <v>11</v>
      </c>
    </row>
    <row r="23" spans="1:13" x14ac:dyDescent="0.2">
      <c r="A23" s="6">
        <v>6</v>
      </c>
      <c r="B23" s="7">
        <v>44852</v>
      </c>
      <c r="C23" s="8">
        <f t="shared" si="11"/>
        <v>3480549.8313025325</v>
      </c>
      <c r="D23" s="9">
        <v>5000</v>
      </c>
      <c r="E23" s="8">
        <f t="shared" si="12"/>
        <v>-26905.040120273214</v>
      </c>
      <c r="F23" s="8">
        <f t="shared" si="13"/>
        <v>31905.040120273214</v>
      </c>
      <c r="G23" s="8">
        <f t="shared" si="14"/>
        <v>3507454.8714228058</v>
      </c>
      <c r="H23" s="10">
        <v>23</v>
      </c>
      <c r="I23" s="10" t="s">
        <v>21</v>
      </c>
      <c r="J23" s="10">
        <v>0</v>
      </c>
      <c r="K23" s="10">
        <v>0</v>
      </c>
      <c r="L23" s="10" t="s">
        <v>22</v>
      </c>
      <c r="M23" s="10">
        <v>12</v>
      </c>
    </row>
    <row r="24" spans="1:13" x14ac:dyDescent="0.2">
      <c r="A24" s="6">
        <v>7</v>
      </c>
      <c r="B24" s="7">
        <v>44853</v>
      </c>
      <c r="C24" s="8">
        <f t="shared" si="11"/>
        <v>3507442.8714228058</v>
      </c>
      <c r="D24" s="9">
        <v>5000</v>
      </c>
      <c r="E24" s="8">
        <f t="shared" si="12"/>
        <v>-27151.559654709054</v>
      </c>
      <c r="F24" s="8">
        <f t="shared" si="13"/>
        <v>32151.559654709054</v>
      </c>
      <c r="G24" s="8">
        <f t="shared" si="14"/>
        <v>3534594.4310775148</v>
      </c>
      <c r="H24" s="10">
        <v>24</v>
      </c>
      <c r="I24" s="10" t="s">
        <v>21</v>
      </c>
      <c r="J24" s="10">
        <v>0</v>
      </c>
      <c r="K24" s="10">
        <v>0</v>
      </c>
      <c r="L24" s="10" t="s">
        <v>22</v>
      </c>
      <c r="M24" s="10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AD230-D8BC-EE41-9D13-B95C23BA32DC}">
  <dimension ref="A2"/>
  <sheetViews>
    <sheetView zoomScale="150" zoomScaleNormal="150" workbookViewId="0">
      <selection activeCell="A5" sqref="A5"/>
    </sheetView>
  </sheetViews>
  <sheetFormatPr baseColWidth="10" defaultRowHeight="16" x14ac:dyDescent="0.2"/>
  <cols>
    <col min="1" max="1" width="18.6640625" bestFit="1" customWidth="1"/>
  </cols>
  <sheetData>
    <row r="2" spans="1:1" x14ac:dyDescent="0.2">
      <c r="A2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Personal</vt:lpstr>
      <vt:lpstr>Plan</vt:lpstr>
      <vt:lpstr>Spends</vt:lpstr>
      <vt:lpstr>Loan</vt:lpstr>
      <vt:lpstr>Leap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Yaswanth Santha Hruday Jagilanka</dc:creator>
  <cp:lastModifiedBy>Yaswanth Santha Hruday Jagilanka</cp:lastModifiedBy>
  <dcterms:created xsi:type="dcterms:W3CDTF">2022-06-10T18:55:09Z</dcterms:created>
  <dcterms:modified xsi:type="dcterms:W3CDTF">2022-06-23T03:32:30Z</dcterms:modified>
</cp:coreProperties>
</file>