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yjagilanka/Desktop/Personal/repos/learningtree/"/>
    </mc:Choice>
  </mc:AlternateContent>
  <xr:revisionPtr revIDLastSave="0" documentId="13_ncr:1_{6D415E1D-EA31-A347-B549-AECDBEE90CD5}" xr6:coauthVersionLast="47" xr6:coauthVersionMax="47" xr10:uidLastSave="{00000000-0000-0000-0000-000000000000}"/>
  <bookViews>
    <workbookView xWindow="0" yWindow="500" windowWidth="35840" windowHeight="20200" activeTab="5" xr2:uid="{A7A9A158-7F96-B749-B936-C530FDFB1756}"/>
  </bookViews>
  <sheets>
    <sheet name="Sheet1" sheetId="1" r:id="rId1"/>
    <sheet name="Term Policy" sheetId="2" r:id="rId2"/>
    <sheet name="Expenses" sheetId="11" r:id="rId3"/>
    <sheet name="Flights" sheetId="13" r:id="rId4"/>
    <sheet name="25_June" sheetId="12" r:id="rId5"/>
    <sheet name="Loan_Calculator" sheetId="16" r:id="rId6"/>
    <sheet name="F1" sheetId="3" r:id="rId7"/>
    <sheet name="Task_List" sheetId="10" r:id="rId8"/>
    <sheet name="LOANS" sheetId="4" r:id="rId9"/>
    <sheet name="Tasks" sheetId="5" r:id="rId10"/>
    <sheet name="ItemstoBuy" sheetId="6" r:id="rId11"/>
    <sheet name="Course_Selection" sheetId="14" r:id="rId12"/>
    <sheet name="Focus Areas" sheetId="15" r:id="rId13"/>
    <sheet name="MyHealthSheet" sheetId="7" r:id="rId14"/>
    <sheet name="Daily_Check" sheetId="8" r:id="rId15"/>
    <sheet name="Housing" sheetId="9" r:id="rId16"/>
  </sheets>
  <definedNames>
    <definedName name="_xlnm._FilterDatabase" localSheetId="4" hidden="1">'25_June'!$A$21:$M$21</definedName>
    <definedName name="_xlnm._FilterDatabase" localSheetId="2" hidden="1">Expenses!$A$1:$E$13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5" i="12" l="1"/>
  <c r="K173" i="12"/>
  <c r="M169" i="12"/>
  <c r="N167" i="12"/>
  <c r="M164" i="12"/>
  <c r="M163" i="12"/>
  <c r="D14" i="11"/>
  <c r="H9" i="6"/>
  <c r="H19" i="2"/>
  <c r="H20" i="2"/>
  <c r="H21" i="2"/>
  <c r="G19" i="2"/>
  <c r="H10" i="1"/>
  <c r="E6" i="1"/>
  <c r="H9" i="1" s="1"/>
  <c r="G21" i="2"/>
  <c r="G20" i="2"/>
  <c r="F21" i="2"/>
  <c r="F20" i="2"/>
  <c r="F19" i="2"/>
  <c r="H4" i="2"/>
  <c r="K4" i="2" s="1"/>
  <c r="H3" i="2"/>
  <c r="K3" i="2" s="1"/>
  <c r="H2" i="2"/>
  <c r="K2" i="2" s="1"/>
</calcChain>
</file>

<file path=xl/sharedStrings.xml><?xml version="1.0" encoding="utf-8"?>
<sst xmlns="http://schemas.openxmlformats.org/spreadsheetml/2006/main" count="902" uniqueCount="662">
  <si>
    <t>40 years</t>
  </si>
  <si>
    <t>18 lacs</t>
  </si>
  <si>
    <t>10 years</t>
  </si>
  <si>
    <t>65 years</t>
  </si>
  <si>
    <t>15 years</t>
  </si>
  <si>
    <t>6 years</t>
  </si>
  <si>
    <t>40% of premium</t>
  </si>
  <si>
    <t>4-5Lacs</t>
  </si>
  <si>
    <t>Premium Payment</t>
  </si>
  <si>
    <t>Regular</t>
  </si>
  <si>
    <t>10 Years</t>
  </si>
  <si>
    <t>12 Years</t>
  </si>
  <si>
    <t>15 Years</t>
  </si>
  <si>
    <t>LiC terch term</t>
  </si>
  <si>
    <t>Coverage</t>
  </si>
  <si>
    <t>Premiun</t>
  </si>
  <si>
    <t>Rider Premium</t>
  </si>
  <si>
    <t>Total Premium</t>
  </si>
  <si>
    <t>Increasing Sum Assured</t>
  </si>
  <si>
    <t>Rider Coverage</t>
  </si>
  <si>
    <t>1 cr</t>
  </si>
  <si>
    <t>Yes</t>
  </si>
  <si>
    <t>Time of Payment</t>
  </si>
  <si>
    <t>2cr</t>
  </si>
  <si>
    <t>50L</t>
  </si>
  <si>
    <t>75L</t>
  </si>
  <si>
    <t>No</t>
  </si>
  <si>
    <t>Maha raksha</t>
  </si>
  <si>
    <t>1cr</t>
  </si>
  <si>
    <t xml:space="preserve">rakshak </t>
  </si>
  <si>
    <t>term</t>
  </si>
  <si>
    <t>disabled</t>
  </si>
  <si>
    <t>accidentally</t>
  </si>
  <si>
    <t>S No</t>
  </si>
  <si>
    <t>Document Type</t>
  </si>
  <si>
    <t>Status</t>
  </si>
  <si>
    <t>Sources</t>
  </si>
  <si>
    <t>Link</t>
  </si>
  <si>
    <t>Copy of interview appointment letter</t>
  </si>
  <si>
    <t>DS-160 Confirmation Barcode printout</t>
  </si>
  <si>
    <t>Original, valid Axis or Citi Bank VISA fee receipt (Applicant’s Copy)</t>
  </si>
  <si>
    <t>Original I-20, approved and signed by you and the University authority</t>
  </si>
  <si>
    <t>SEVIS Fee Receipt</t>
  </si>
  <si>
    <t>Passport</t>
  </si>
  <si>
    <t>Birth Certificate</t>
  </si>
  <si>
    <t>US DOCS</t>
  </si>
  <si>
    <t>Original mark sheets (10th and 12th standard, first year bachelors to date)</t>
  </si>
  <si>
    <t>Original Extra- curricular / curricular activity certificates</t>
  </si>
  <si>
    <t>Copies of your research work / project</t>
  </si>
  <si>
    <t>Resume</t>
  </si>
  <si>
    <t>Indian Education Docs</t>
  </si>
  <si>
    <t>Original Affidavit of Support from Sponsor/s dated 4-5 days before visa interview date.</t>
  </si>
  <si>
    <t>Authentic and Original C.A. statement showing summary of fixed and liquid assets dated 4-5 days before visa interview date.</t>
  </si>
  <si>
    <t>Student should carry original and valuation documents for every item stated in the C.A. statement as proof.</t>
  </si>
  <si>
    <t>Original Evidence of financial resources: Proof of liquid assets sufficient to pay for the entire first year of education and living expenses as well as proof of readily available funds to cover the remaining year(s) of studies, dated 3-4 days before visa interview date.</t>
  </si>
  <si>
    <t>NOTE: The amount should be as per duration of study mentioned in I-20.</t>
  </si>
  <si>
    <t>Original Bank statements of Sponsor(s) for the past six months (savings account) OR Original Passbook/s of sponsor/s (savings account) dated 4-5 days before visa interview date.</t>
  </si>
  <si>
    <t>Original Income tax papers of Sponsor(s) for the last three years from visa interview date</t>
  </si>
  <si>
    <t>Proof of income of sponsor(s) like appointment letter, payslips/salary certificates for past six months from visa interview date (All original)</t>
  </si>
  <si>
    <t>Original Proof of all liquid assets declared in C.A. Statement including fixed deposits, shares, PPF, investments and so on</t>
  </si>
  <si>
    <t>Original Proof showing amount that can be withdrawn against various liquid assets like shares, LIC Policy, Provident fund etc. (redeemable value), dated 4-5 days before visa interview date.</t>
  </si>
  <si>
    <t>Original Letters from respective authorities on their letterhead indicating that items such as mutual funds, shares, PPF, Provident fund, Fixed Deposits, etc are liquid and can be redeemed before maturity date, dated 4-5 days before visa interview date.</t>
  </si>
  <si>
    <t>Valuation Certificate(s) from Chartered Engineer for every property declared in the C.A. statement in original</t>
  </si>
  <si>
    <t>Financial Docs</t>
  </si>
  <si>
    <t>All acceptance and reject letters from universities applied to in original</t>
  </si>
  <si>
    <t>Original Admit letter from the university to which you are going to.</t>
  </si>
  <si>
    <t>Receipt of any advance payment made to the university.</t>
  </si>
  <si>
    <t>Copies of any correspondence mails from any professors of the university to which you are going to</t>
  </si>
  <si>
    <t>Complete application packet of university to which you are going (as was submitted to university) like Application Forms, SOP, Recommendation letters, Resume, Financial documents, technical documents and other documents which you had sent to the University.</t>
  </si>
  <si>
    <t>University Docs</t>
  </si>
  <si>
    <t>For employed students: Original Documents like work experience letters, Recommendations from employers, Pay-slips/salary certificates for last six months , IT Returns for last 3 years, appointment letters.</t>
  </si>
  <si>
    <t>Original documents showing body of work accomplished.</t>
  </si>
  <si>
    <t>Resume showing professional accomplishments</t>
  </si>
  <si>
    <t>Employment Docs</t>
  </si>
  <si>
    <t>Type</t>
  </si>
  <si>
    <t>Original degree certificates (Bachelors)</t>
  </si>
  <si>
    <t>Original Certificates showing professional courses / examinations done along with marksheets - Transcripts</t>
  </si>
  <si>
    <t>Relevant test scores  GRE, TOEFL</t>
  </si>
  <si>
    <t>S NO</t>
  </si>
  <si>
    <t>LOAN PROVIDER</t>
  </si>
  <si>
    <t>Documents Upload</t>
  </si>
  <si>
    <t>CREDILA</t>
  </si>
  <si>
    <t>PRODIGY</t>
  </si>
  <si>
    <t>INCRED</t>
  </si>
  <si>
    <t>AVANSE</t>
  </si>
  <si>
    <t>MPOWER</t>
  </si>
  <si>
    <t>Applied</t>
  </si>
  <si>
    <t>Current</t>
  </si>
  <si>
    <t>Waiting for Approval</t>
  </si>
  <si>
    <t>Done</t>
  </si>
  <si>
    <t>Last Communication</t>
  </si>
  <si>
    <t>Axis</t>
  </si>
  <si>
    <t>No Proper Comm</t>
  </si>
  <si>
    <t>Tasks</t>
  </si>
  <si>
    <t>Contact Credila</t>
  </si>
  <si>
    <t>Contact CA</t>
  </si>
  <si>
    <t>Go to HDFC Bank</t>
  </si>
  <si>
    <t>ICICI Bank Statement for Nanagaru</t>
  </si>
  <si>
    <t>Affidavit Amma and Nanagaru</t>
  </si>
  <si>
    <t>Contact Paltnakar</t>
  </si>
  <si>
    <t>Order document holder</t>
  </si>
  <si>
    <t>Health Insurance</t>
  </si>
  <si>
    <t>Pending</t>
  </si>
  <si>
    <t>Editing Pending</t>
  </si>
  <si>
    <t>Need to Collect and Write</t>
  </si>
  <si>
    <t>Tmrw</t>
  </si>
  <si>
    <t>Saturday</t>
  </si>
  <si>
    <t>Coming on Sat</t>
  </si>
  <si>
    <t>It is with UB - no worries</t>
  </si>
  <si>
    <t>TB Testing</t>
  </si>
  <si>
    <t>Government Doctor for Immunity</t>
  </si>
  <si>
    <t>Immunity Submission</t>
  </si>
  <si>
    <t>Identify Professor resources on UB</t>
  </si>
  <si>
    <t>Talk with students over there at UB</t>
  </si>
  <si>
    <t>Talk with Hari about Campus and things</t>
  </si>
  <si>
    <t>Note things to ask hari before calling</t>
  </si>
  <si>
    <t>Check if we can change the passport pickup to Delhi</t>
  </si>
  <si>
    <t>Talk to traders in NY and India</t>
  </si>
  <si>
    <t>Github website creation and link to tradegator</t>
  </si>
  <si>
    <t>Bring Up Naina and Tradegator</t>
  </si>
  <si>
    <t>Prepare data for Scooby AI Testing</t>
  </si>
  <si>
    <t>Will Submit Tmrw</t>
  </si>
  <si>
    <t>Not Sure</t>
  </si>
  <si>
    <t>Sno</t>
  </si>
  <si>
    <t>Product</t>
  </si>
  <si>
    <t>Price</t>
  </si>
  <si>
    <t>Ind/US</t>
  </si>
  <si>
    <t>College Bag</t>
  </si>
  <si>
    <t>Tech Case</t>
  </si>
  <si>
    <t>Headphones</t>
  </si>
  <si>
    <t>Laptop</t>
  </si>
  <si>
    <t>Connector</t>
  </si>
  <si>
    <t>Multi-Plug Charger</t>
  </si>
  <si>
    <t>Wireless Powerbank</t>
  </si>
  <si>
    <t>Shades</t>
  </si>
  <si>
    <t>Dry-Tshirts</t>
  </si>
  <si>
    <t>Pans for cooking</t>
  </si>
  <si>
    <t>Electric Cooker</t>
  </si>
  <si>
    <t>Trolley Bags</t>
  </si>
  <si>
    <t>Given Blood sample waiting for report</t>
  </si>
  <si>
    <t>Already Talked to doctor</t>
  </si>
  <si>
    <t>Will do it on Monday or Tuesday</t>
  </si>
  <si>
    <t>When</t>
  </si>
  <si>
    <t>Flight Ticket</t>
  </si>
  <si>
    <t>Monitor</t>
  </si>
  <si>
    <t>Chair</t>
  </si>
  <si>
    <t>Table</t>
  </si>
  <si>
    <t>Budget speaker system</t>
  </si>
  <si>
    <t>Mattress</t>
  </si>
  <si>
    <t>Cot</t>
  </si>
  <si>
    <t>keyboard and mouse</t>
  </si>
  <si>
    <t>Total</t>
  </si>
  <si>
    <t>After reaching there</t>
  </si>
  <si>
    <t>Yes we can and will do later</t>
  </si>
  <si>
    <t>Affidavit format sending</t>
  </si>
  <si>
    <t>rent agreement details sending</t>
  </si>
  <si>
    <t xml:space="preserve">getting both from notary </t>
  </si>
  <si>
    <t>submit documents to Avanse</t>
  </si>
  <si>
    <t>get tb report and govt doctor immnisation things</t>
  </si>
  <si>
    <t>submit to ub immunisation form</t>
  </si>
  <si>
    <t>enquire bank on the letter of balance</t>
  </si>
  <si>
    <t>contact vidyakar garu ca for property evaluation report</t>
  </si>
  <si>
    <t>contact local CA with format</t>
  </si>
  <si>
    <t>done</t>
  </si>
  <si>
    <t>in-progress</t>
  </si>
  <si>
    <t>ramana rao garu replaced</t>
  </si>
  <si>
    <t>contacted and good</t>
  </si>
  <si>
    <t>Ashik Poovanna</t>
  </si>
  <si>
    <t>GRA</t>
  </si>
  <si>
    <t>Daily 4 Litres of Water</t>
  </si>
  <si>
    <t>1 banana or bowl of chocos</t>
  </si>
  <si>
    <t>Black Coffee with Elaichi and Cinnamon</t>
  </si>
  <si>
    <t>A fruit or simple fiber food</t>
  </si>
  <si>
    <t>light one before workout</t>
  </si>
  <si>
    <t>Post workout food/ Protein</t>
  </si>
  <si>
    <t>Breakfast/Protein</t>
  </si>
  <si>
    <t>500ml before bed</t>
  </si>
  <si>
    <t xml:space="preserve">500ml </t>
  </si>
  <si>
    <t>250ml</t>
  </si>
  <si>
    <t>750ml</t>
  </si>
  <si>
    <t>Workout - 1</t>
  </si>
  <si>
    <t>Workout - 2</t>
  </si>
  <si>
    <t>Water In-Between</t>
  </si>
  <si>
    <t>Just Before Bed</t>
  </si>
  <si>
    <t>Take In Time</t>
  </si>
  <si>
    <t>Before Brushing</t>
  </si>
  <si>
    <t>Apple Cider Vinegar with Honey</t>
  </si>
  <si>
    <t>250ml-500ml/Infused Water</t>
  </si>
  <si>
    <t>Lunch</t>
  </si>
  <si>
    <t>Category/Linked</t>
  </si>
  <si>
    <t>Breakfast Options</t>
  </si>
  <si>
    <t>Lunch Options</t>
  </si>
  <si>
    <t>Post Workout Options</t>
  </si>
  <si>
    <t>Workout</t>
  </si>
  <si>
    <t>Current Calorie Burning  : 2433</t>
  </si>
  <si>
    <t>4:30am</t>
  </si>
  <si>
    <t>Muesli Bowl with Milk</t>
  </si>
  <si>
    <t>light one before workout + Green Tea</t>
  </si>
  <si>
    <t>A fruit or simple fiber food + Green Tea</t>
  </si>
  <si>
    <t>Roti + Dal + Curry</t>
  </si>
  <si>
    <t>Mixed Millet Dosa</t>
  </si>
  <si>
    <t>Rice + Curry</t>
  </si>
  <si>
    <t>Oat + Honey + Nuts/Banana</t>
  </si>
  <si>
    <t>Dalia with jaggery + salad</t>
  </si>
  <si>
    <t>Oat + banana shake with kabuli chana</t>
  </si>
  <si>
    <t>Kabuli chana chat + Flax seeds</t>
  </si>
  <si>
    <t>Idly or small portions of amma</t>
  </si>
  <si>
    <t xml:space="preserve">2 egg white boiled + </t>
  </si>
  <si>
    <t>House</t>
  </si>
  <si>
    <t>Rent</t>
  </si>
  <si>
    <t>Bed</t>
  </si>
  <si>
    <t>Bath</t>
  </si>
  <si>
    <t>Available Bed</t>
  </si>
  <si>
    <t>Contact</t>
  </si>
  <si>
    <t>Distance from Campus</t>
  </si>
  <si>
    <t>Order of Distance</t>
  </si>
  <si>
    <t>Englewood</t>
  </si>
  <si>
    <t>Heath</t>
  </si>
  <si>
    <t>Merrimac</t>
  </si>
  <si>
    <t>Tyler</t>
  </si>
  <si>
    <t>57 Tyler</t>
  </si>
  <si>
    <t>320(excluding gas and electricity)</t>
  </si>
  <si>
    <t>Anshul</t>
  </si>
  <si>
    <t>30 callodine</t>
  </si>
  <si>
    <t>Rama H</t>
  </si>
  <si>
    <t>104 Heath</t>
  </si>
  <si>
    <t>Anay</t>
  </si>
  <si>
    <t>370(all)</t>
  </si>
  <si>
    <t>0.6 mile right</t>
  </si>
  <si>
    <t>0.7 mile left</t>
  </si>
  <si>
    <t>0.6 mile left</t>
  </si>
  <si>
    <t>143 Tyler</t>
  </si>
  <si>
    <t>Sri Nidhi</t>
  </si>
  <si>
    <t>0.8 mile left</t>
  </si>
  <si>
    <t>1…..150</t>
  </si>
  <si>
    <t>base</t>
  </si>
  <si>
    <t>2 riders</t>
  </si>
  <si>
    <t>def</t>
  </si>
  <si>
    <t>Task List</t>
  </si>
  <si>
    <t>Whom to Contact</t>
  </si>
  <si>
    <t>Arrange Documents for VISA</t>
  </si>
  <si>
    <t>Flight tickets for Delhi</t>
  </si>
  <si>
    <t>Hotel Booking for Delhi</t>
  </si>
  <si>
    <t>Contact Notary for Affidavits</t>
  </si>
  <si>
    <t>Bank account transfer</t>
  </si>
  <si>
    <t>Bank Statements</t>
  </si>
  <si>
    <t>Bank Letters</t>
  </si>
  <si>
    <t>Loan Documents Colour Printouts</t>
  </si>
  <si>
    <t>Contact Prasad for Term Insurance</t>
  </si>
  <si>
    <t>Contact Avanse and HDFC</t>
  </si>
  <si>
    <t>Item</t>
  </si>
  <si>
    <t>Amount</t>
  </si>
  <si>
    <t>Paid/Non-Paid</t>
  </si>
  <si>
    <t>Housing Advance</t>
  </si>
  <si>
    <t>Housing in August</t>
  </si>
  <si>
    <t>Loan Processing Fees</t>
  </si>
  <si>
    <t>Loan Insurance</t>
  </si>
  <si>
    <t>CA Documents</t>
  </si>
  <si>
    <t>To and Fro Flight Delhi</t>
  </si>
  <si>
    <t>Hotel Delhi 3 nights</t>
  </si>
  <si>
    <t>Term Policy</t>
  </si>
  <si>
    <t>Shopping</t>
  </si>
  <si>
    <t>Paid</t>
  </si>
  <si>
    <t>Non-Paid</t>
  </si>
  <si>
    <t>Visa and Sevis</t>
  </si>
  <si>
    <t>HDFC BANK Ltd.                                      Page No .:   1                                          Statement of accounts</t>
  </si>
  <si>
    <t>Account Branch :VILE PARLE EAST - STATION ROAD</t>
  </si>
  <si>
    <t>MR.     YASWANTH SANTHA HRUDAY JAGILANKA</t>
  </si>
  <si>
    <t>Address :MANEK SMRUTI,</t>
  </si>
  <si>
    <t>10/154-H3-102R SAI DURGA ARCADE</t>
  </si>
  <si>
    <t>TPS II,NEHRU ROAD,</t>
  </si>
  <si>
    <t>SUBBAREDDY ST VISWABHARATHI SCHL</t>
  </si>
  <si>
    <t>VILE PARLE - EAST</t>
  </si>
  <si>
    <t>RAJENDRA NGR GUDIVADA</t>
  </si>
  <si>
    <t>City :MUMBAI 400 057</t>
  </si>
  <si>
    <t>KRISHNA 521301</t>
  </si>
  <si>
    <t>State :MAHARASHTRA</t>
  </si>
  <si>
    <t>ANDHRA PRADESH INDIA</t>
  </si>
  <si>
    <t>Phone no. :022-61606161</t>
  </si>
  <si>
    <t>Email :HRUDAY.95@GMAIL.COM</t>
  </si>
  <si>
    <t>JOINT HOLDERS :</t>
  </si>
  <si>
    <t>OD Limit :0.00   Currency :INR</t>
  </si>
  <si>
    <t>Cust ID :69731761</t>
  </si>
  <si>
    <t>Nomination  :  Registered</t>
  </si>
  <si>
    <t>Account No :50100165269206     VRM POTENTIAL</t>
  </si>
  <si>
    <t>Statement From  :  01/01/2021         To  :  24/05/2021</t>
  </si>
  <si>
    <t>A/C Open Date :08/08/2016</t>
  </si>
  <si>
    <t>Account Status :Regular</t>
  </si>
  <si>
    <t>RTGS/NEFT IFSC :HDFC0000227   MICR :400240038</t>
  </si>
  <si>
    <t>********************************************************************************************************************************************************************************************</t>
  </si>
  <si>
    <t>Date</t>
  </si>
  <si>
    <t>Narration</t>
  </si>
  <si>
    <t>Chq./Ref.No.</t>
  </si>
  <si>
    <t>Value Dt</t>
  </si>
  <si>
    <t>Withdrawal Amt.</t>
  </si>
  <si>
    <t>Deposit Amt.</t>
  </si>
  <si>
    <t>Closing Balance</t>
  </si>
  <si>
    <t>********</t>
  </si>
  <si>
    <t>**********************************</t>
  </si>
  <si>
    <t>************</t>
  </si>
  <si>
    <t>******************</t>
  </si>
  <si>
    <t>UPI-SATEESH KUMAR  DUSAN-SATISHDUSANAPUDI@OKSBI-SBIN0012723-100212290185-UPI</t>
  </si>
  <si>
    <t>ACH C- RUSHIL DECOR LIMITED-0RDL0FIN0202</t>
  </si>
  <si>
    <t>UPI-CRED-CREDCC@YESBANK-YESB0000022-100318762182-CREDIT CARD BILL P</t>
  </si>
  <si>
    <t>UPI-JAGILANKA GUNAVANTH-AMRUTHHRUDAY-1@OKICICI-CNRB0000000-100318101797-70</t>
  </si>
  <si>
    <t>UPI-CRED-CREDCC@YESBANK-YESB0000022-100319479809-CREDIT CARD BILL P</t>
  </si>
  <si>
    <t>UPI-BIBHA ROY-BIBHA.ROY@OKICICI-ICIC0003175-100409456700-SOURAV DUTTA</t>
  </si>
  <si>
    <t>UPI-JAGADISH VARMA S-JAGADISHVARMA.S@OKHDFCBANK-HDFC0001512-101118772646-UPI</t>
  </si>
  <si>
    <t>UPI-CRED-CRED@AXISB-UTIB0000114-101212363375-CREDIT CARD BILL P</t>
  </si>
  <si>
    <t>UPI-DR BADAMPUDI SARVESW-SARVESHBADAMPUDI1128@OKSBI-SBIN0000922-101212811313-UPI</t>
  </si>
  <si>
    <t>UPI-CRED-CRED@AXISB-UTIB0000114-101916195965-CREDIT CARD BILL P</t>
  </si>
  <si>
    <t>ZERODHA BROKIN-22012021-YA6717</t>
  </si>
  <si>
    <t>ACH C- SAL-IMSHLTHANALYSERP-1033133 IQVI</t>
  </si>
  <si>
    <t>UPI-SRI LAKSHMI SWETHA V-SWETHA.VIRIYALA17-1@OKHDFCBANK-HDFC0000545-102513177858-FROM KOLLURU</t>
  </si>
  <si>
    <t>UPI-JANAPALA SAIKRISHNA -SAIKRISHNA2290@OKHDFCBANK-HDFC0004898-102519393933-UPI</t>
  </si>
  <si>
    <t>UPI-JAGILANKA NAGESWARA -HRUDAY095@OKICICI-ICIC0000303-102621865062-REST CHUSI PAMPIST</t>
  </si>
  <si>
    <t>UPI-JAGILANKA NAGESWARA -HRUDAY095@OKICICI-ICIC0000303-102712691015-INKA CHUDALI BILLS</t>
  </si>
  <si>
    <t>UPI-CRED-CRED@AXISB-UTIB0000114-102718965344-CREDIT CARD BILL P</t>
  </si>
  <si>
    <t>UPI-GOWRI SANKAR KOSURI-KOSURISHANKAR@OKSBI-SBIN0006199-102721560876-IPO STOVECRAFT</t>
  </si>
  <si>
    <t>UPI-GOWRI SANKAR KOSURI-KOSURISHANKAR@OKSBI-SBIN0006199-102721455953-UPI</t>
  </si>
  <si>
    <t>UPI-GOOGLEPAY-GOOG-PAYMENT@OKAXIS-UTIB0000553-102721608958-UPI</t>
  </si>
  <si>
    <t>UPI-JAGILANKA GUNAVANTH-AMRUTHHRUDAY-1@OKICICI-CNRB0000000-102813648372-APPLY FOR STOVRCRA</t>
  </si>
  <si>
    <t>UPI-AMIT ASNANI-ASNANIAMIT1974@OKICICI-IDFB0040101-102919085862-UPI</t>
  </si>
  <si>
    <t>UPI-SREERAM T P-TL14BTCS0417@OKAXIS-UTIB0000008-102920067578-FLIGHT TICKET</t>
  </si>
  <si>
    <t>NWD-416021XXXXXX1905-MC038302-GHAZIABAD</t>
  </si>
  <si>
    <t>UPI-CRED-CRED@AXISB-UTIB0000114-103216925122-CREDIT CARD BILL P</t>
  </si>
  <si>
    <t>UPI-JAGILANKA GUNAVANTH-AMRUTHHRUDAY-1@OKICICI-CNRB0000000-103509207171-UPI</t>
  </si>
  <si>
    <t>ZERODHA BROKIN-04022021-YA6717</t>
  </si>
  <si>
    <t>UPI-YASWANTH SANTHA HRUD-8989017396@YBL-KKBK0007626-103685423868-NANAGARU MONEY</t>
  </si>
  <si>
    <t>UPI-CRED-CRED@AXISB-UTIB0000114-103609338470-CREDIT CARD BILL P</t>
  </si>
  <si>
    <t>UPI-CHOPPAKATTALA AMARNA-7702795917@YBL-UTIB0000234-103636898941-PAYMENT FROM PHONE</t>
  </si>
  <si>
    <t>UPI-JAGILANKA GUNAVANTH-AMRUTHHRUDAY-1@OKICICI-CNRB0000000-103611156193-UPI</t>
  </si>
  <si>
    <t>UPI-CRED-CRED@AXISB-UTIB0000114-103619454354-CREDIT CARD BILL P</t>
  </si>
  <si>
    <t>UPI-SANTOSH KUMAR-9953722285@YBL-PYTM0123456-103634585035-PAYMENT FROM PHONE</t>
  </si>
  <si>
    <t>ZERODHA BROKIN-05022021-YA6717</t>
  </si>
  <si>
    <t>UPI-YASWANTH SANTHA HRUD-8989017396@YBL-KKBK0007626-103704514175-PAYMENT FROM PHONE</t>
  </si>
  <si>
    <t>UPI-ABHISHEK CHANDRA-8583058665@PAYTM-PYTM0123456-103865088257-VIHAANS TUITION FE</t>
  </si>
  <si>
    <t>ACH C- PHILLIPS CARBON BLAC-59867</t>
  </si>
  <si>
    <t>ACH C- GODAWARI POWER AND I-14767</t>
  </si>
  <si>
    <t>UPI-CRED-CRED@AXISB-UTIB0000114-104610600812-CREDIT CARD BILL P</t>
  </si>
  <si>
    <t>UPI-SIRAJUDDIN SO SHAHAB-Q83587256@YBL-BARB0MAYVIH-104637763099-HAIRVUT</t>
  </si>
  <si>
    <t>IMPS-104715736499-GOWRI SANKAR KOSURI-HDFC-XXXXXXXXXXXXX2245-INETIMPS00152294536</t>
  </si>
  <si>
    <t>UPI-ZAIKA MOMOS-PAYTMQR281005050101PXRCUR9ABZUM@PAYTM-PYTM0123456-104703825184-PAYMENT FROM PHONE</t>
  </si>
  <si>
    <t>UPI-YASWANTH SANTHA HRUD-8989017396@YBL-KKBK0007626-105722351623-PAYMENT FROM PHONE</t>
  </si>
  <si>
    <t>UPI-YASWANTH SANTHA HRUD-8989017396@YBL-KKBK0007626-105783321676-PAYMENT FROM PHONE</t>
  </si>
  <si>
    <t>UPI-SHIV RAM ABHISHEK  C-SHIVRAMABHISHEKCH@OKHDFCBANK-KKBK0000556-105718484716-NADI PATTUKUNI UYY</t>
  </si>
  <si>
    <t>IMPS-105813005152-JAGILANKAATCHUTAMBA-HDFC-XXXXXXXXX8565-</t>
  </si>
  <si>
    <t>IMPS-105813131251-NANAGARU ICI-ICIC-XXXXXXXX1212-TO JNR</t>
  </si>
  <si>
    <t>UPI-CRED-CRED@AXISB-UTIB0000114-105813360123-CREDIT CARD BILL P</t>
  </si>
  <si>
    <t>UPI-YASWANTH SANTHA HRUD-8989017396@YBL-KKBK0007626-105821905052-LAST AMOUNT</t>
  </si>
  <si>
    <t>UPI-PREM SINGH BISHT-9643637193@PAYTM-KKBK0000217-105947981456-NA</t>
  </si>
  <si>
    <t>UPI-GOWRI SANKAR KOSURI-KOSURISHANKAR@OKSBI-SBIN0006199-105921479407-UPI</t>
  </si>
  <si>
    <t>UPI-JAGILANKA NAGESWARA -HRUDAY095@OKICICI-ICIC0000303-106119216326-BAL</t>
  </si>
  <si>
    <t>UPI-JAGILANKA NAGESWARA -HRUDAY095@OKICICI-ICIC0000303-106119362649-BAL</t>
  </si>
  <si>
    <t>UPI-CRED-CRED@AXISB-UTIB0000114-106200470598-CREDIT CARD BILL P</t>
  </si>
  <si>
    <t>.IMPS P2P 105813131251#27/02/2021 270221-MIR2106309819249</t>
  </si>
  <si>
    <t>MIR2106309819249</t>
  </si>
  <si>
    <t>ZERODHA BROKIN-05032021-YA6717</t>
  </si>
  <si>
    <t>UPI-CRED-CRED@AXISB-UTIB0000114-106509172814-CREDIT CARD BILL P</t>
  </si>
  <si>
    <t>UPI-JAGILANKA NAGESWARA -HRUDAY095@OKICICI-ICIC0000303-106618413324-FOR 10</t>
  </si>
  <si>
    <t>ZERODHA BROKIN-12032021-YA6717</t>
  </si>
  <si>
    <t>UPI-GOWRI SANKAR KOSURI-KOSURISHANKAR@OKSBI-SBIN0006199-107215014211-MEDICAL</t>
  </si>
  <si>
    <t>UPI-XXXXXX4910-HDFC0000545-107216898286-FOR TESTS OF K SAR</t>
  </si>
  <si>
    <t>UPI-MEHUL GHANSHYAMDAS S-9833344533@YBL-BARB0BGGBXX-107377090529-PAYMENT FROM PHONE</t>
  </si>
  <si>
    <t>UPI-RELIANCE JIO INFOCOM-JIO@CITIBANK-CITI0RTGSMI-107566089108-JIO20BR0005XSGLB71</t>
  </si>
  <si>
    <t>UPI-PAYTM MOVIES-PAYENT0609@PAYTM-PYTM0123456-107678657212-OID13098027176@PAY</t>
  </si>
  <si>
    <t>UPI-KRANTHI KIRAN GOBIDE-GKRANTHIKIRAN22@OKHDFCBANK-HDFC0000227-108119912993-ASKED</t>
  </si>
  <si>
    <t>ACH C- AYVPJ4796R-AY2020-21-CE2114529173</t>
  </si>
  <si>
    <t>UPI-ABHISHEK CHANDRA-8583058665@PAYTM-PYTM0123456-108356359897-TUITION FEES FOR V</t>
  </si>
  <si>
    <t>UPI-GOWRI SANKAR KOSURI-KOSURISHANKAR@OKSBI-SBIN0006199-108315252462-UPI</t>
  </si>
  <si>
    <t>UPI-CRED-CRED@AXISB-UTIB0000114-108812542343-CREDIT CARD BILL P</t>
  </si>
  <si>
    <t>NEFT DR-BOFA0MM6205-BANA MUMBAI US VISA SFA-NETBANK, MUM-N091211458777912-F1 YASWANTH J</t>
  </si>
  <si>
    <t>N091211458777912</t>
  </si>
  <si>
    <t>CREDIT INTEREST CAPITALISED</t>
  </si>
  <si>
    <t>UPI-JAGILANKA  SURESH-SURESHJAGILANKA1@OKSBI-SBIN0000885-109119945727-GUDILO TISKUNNA DA</t>
  </si>
  <si>
    <t>ZERODHA BROKIN-01042021-YA6717</t>
  </si>
  <si>
    <t>UPI-KRANTHI KIRAN GOBIDE-KRANTHIKIRANGOBIDESI@OKHDFCBANK-HDFC0000227-109315377602-THANKS</t>
  </si>
  <si>
    <t>UPI-CRED-CRED@AXISB-UTIB0000114-109410495338-CREDIT CARD BILL P</t>
  </si>
  <si>
    <t>UPI-CRED-CRED@AXISB-UTIB0000114-109417467207-CREDIT CARD BILL P</t>
  </si>
  <si>
    <t>UPI-KISHORE KUMAR VANAPA-KISHOREKVBHEL@OKSBI-SBIN0016972-109512059254-UPI</t>
  </si>
  <si>
    <t>UPI-GOWRI SANKAR KOSURI-KOSURISHANKAR@OKSBI-SBIN0006199-109909024773-UPI</t>
  </si>
  <si>
    <t>UPI-ABHISHEK CHANDRA-8583058665@PAYTM-PYTM0123456-109951264323-NA</t>
  </si>
  <si>
    <t>UPI-RELIANCE JIO INFOCOM-JIO@CITIBANK-CITI0RTGSMI-110320589744-JIO20BR00061L5SRJ1</t>
  </si>
  <si>
    <t>UPI-RELIANCE JIO INFOCOM-JIO@CITIBANK-CITI0RTGSMI-110320231251-JIO20BR00061L6EOO1</t>
  </si>
  <si>
    <t>UPI-SHAILAJA SASI-SHAILAJA.SASI4@OKHDFCBANK-HDFC0000227-110401393082-UPI</t>
  </si>
  <si>
    <t>50100165269512-TPT-VISHU-SHAILAJA SASI</t>
  </si>
  <si>
    <t>UPI-GOOGLEPAY-GOOG-PAYMENT@OKAXIS-UTIB0000553-110409656525-UPI</t>
  </si>
  <si>
    <t>UPI-LICIOUS-LICIOUS.RZP@AXISBANK-UTIB0001507-110616289890-LICIOUS</t>
  </si>
  <si>
    <t>UPI-MYNTRA DESIGNS PRIVA-MYNTRA.PAYU@INDUS-INDB0002201-110709838959-UPI TRANSACTION</t>
  </si>
  <si>
    <t>Kolluru</t>
  </si>
  <si>
    <t>UPI-ZERODHA BROKING LTD-ZERODHABROKING@HDFCBANK-HDFC0000523-111210756271-ZERODHA EQUITY 411</t>
  </si>
  <si>
    <t>UPI-JAGILANKA NAGESWARA -HRUDAY095@OKICICI-ICIC0000303-111210969799-ASKED</t>
  </si>
  <si>
    <t>Nanagaru 10k</t>
  </si>
  <si>
    <t>UPI-GOOGLEPAY-GOOG-PAYMENT@OKAXIS-UTIB0000553-111210701827-EARNED FOR USING G</t>
  </si>
  <si>
    <t>Salary</t>
  </si>
  <si>
    <t>UPI-JAGILANKA GUNAVANTH-AMRUTHHRUDAY-1@OKICICI-CNRB0000000-111315124792-SAL</t>
  </si>
  <si>
    <t>Apple debit 10k</t>
  </si>
  <si>
    <t>UPI-CRED-CRED@AXISB-UTIB0000114-111408554799-CREDIT CARD BILL P</t>
  </si>
  <si>
    <t>CC Citi</t>
  </si>
  <si>
    <t>UPI-SWIGGY-SWIGGYUPI@AXISBANK-UTIB0000000-111521756921-SWIGGY ORDER ID 10</t>
  </si>
  <si>
    <t>UPI-ZERODHA-ZERODHABROKING@AXISBANK-UTIB0000052-111610417887-962739 ZERODHA</t>
  </si>
  <si>
    <t>UPI-ZERODHA-ZERODHABROKING@AXISBANK-UTIB0000052-111612959394-074847 ZERODHA</t>
  </si>
  <si>
    <t>UPI-ZERODHA-ZERODHABROKING@AXISBANK-UTIB0000052-111711512738-990726 ZERODHA</t>
  </si>
  <si>
    <t>UPI-JAGADISH VARMA S-JAGADISHVARMA.S@OKHDFCBANK-HDFC0001512-111911978538-UPI</t>
  </si>
  <si>
    <t>Sourav</t>
  </si>
  <si>
    <t>UPI-ZERODHA BROKING LTD-ZERODHABROKING@HDFCBANK-HDFC0000523-111912171927-KITE DEPOSIT 53034</t>
  </si>
  <si>
    <t>UPI-HARIDASU RAVINDRA KU-9440185863@YBL-ANDB0001298-112488743779-PAYMENT FROM PHONE</t>
  </si>
  <si>
    <t>Notary</t>
  </si>
  <si>
    <t>UPI-CRED-CRED@AXISB-UTIB0000114-112614796686-CREDIT CARD BILL P</t>
  </si>
  <si>
    <t>CC HDFC</t>
  </si>
  <si>
    <t>UPI-CRED-CRED@AXISB-UTIB0000114-112614119098-CREDIT CARD BILL P</t>
  </si>
  <si>
    <t>CC Amazon</t>
  </si>
  <si>
    <t>UPI-ABHISHEK CHANDRA-8583058665@PAYTM-PYTM0123456-112793533139-NA</t>
  </si>
  <si>
    <t>Mavayya Tuition</t>
  </si>
  <si>
    <t>UPI-ZERODHA-ZERODHABROKING@AXISBANK-UTIB0000052-113109939031-884121 ZERODHA</t>
  </si>
  <si>
    <t>12*0.15</t>
  </si>
  <si>
    <t>UPI-ZERODHA-ZERODHA.RAZORPAY@ICICI-ICIC0000002-113110391509-ZERODHA 1442912107</t>
  </si>
  <si>
    <t>UPI-ZERODHA-ZERODHABROKING@AXISBANK-UTIB0000052-113210885960-683421 ZERODHA</t>
  </si>
  <si>
    <t>UPI-SREERAM T P-TL14BTCS0417@OKAXIS-UTIB0000008-113214677136-FOR REALMS ORDER I</t>
  </si>
  <si>
    <t>Apple Earphones</t>
  </si>
  <si>
    <t>UPI-GOOGLEPAY-GOOG-PAYMENT@OKAXIS-UTIB0000553-113214287272-EARNED FOR USING G</t>
  </si>
  <si>
    <t>UPI-NICL TADEPALLIGUDEM-NICL566010@HSBC-HSBC0400002-113218475098-MEDICLAIM PREMIUM</t>
  </si>
  <si>
    <t>Nanagaru 9k</t>
  </si>
  <si>
    <t>UPI-BILLDESKINCREDMANAGE-BILLDESKPG.INCRED@ICICI-ICIC0000001-113416047334-COLLECT-PAY-REQUES</t>
  </si>
  <si>
    <t>Incred Sanction Letter</t>
  </si>
  <si>
    <t>UPI-T RAGHAVULU-RAGHAVTALLAM45@OKHDFCBANK-HDFC0000700-113423119136-ON BEHALF OF HEMAN</t>
  </si>
  <si>
    <t>UPI-GOWRI SANKAR KOSURI-KOSURISHANKAR@OKSBI-SBIN0006199-113522087275-UPI</t>
  </si>
  <si>
    <t>Mavayya debit</t>
  </si>
  <si>
    <t>UPI-ZERODHA-ZERODHA.RAZORPAY@ICICI-ICIC0000002-113710337045-ZERODHA 0531081105</t>
  </si>
  <si>
    <t>*********************************************************************************************************************************</t>
  </si>
  <si>
    <t>STATEMENT SUMMARY  :-</t>
  </si>
  <si>
    <t>Opening Balance</t>
  </si>
  <si>
    <t>Debits</t>
  </si>
  <si>
    <t>Credits</t>
  </si>
  <si>
    <t>Closing Bal</t>
  </si>
  <si>
    <t>Dr Count</t>
  </si>
  <si>
    <t>Cr Count</t>
  </si>
  <si>
    <t>Generated On:</t>
  </si>
  <si>
    <t>Generated By:</t>
  </si>
  <si>
    <t>Requesting Branch Code:</t>
  </si>
  <si>
    <t>NET</t>
  </si>
  <si>
    <t>State account branch GSTN:</t>
  </si>
  <si>
    <t>27AAACH2702H1Z0</t>
  </si>
  <si>
    <t>HDFC Bank GSTIN number details are available at 
https://www.hdfcbank.com/personal/making-payments/online-tax-payment/goods-and-service-tax.</t>
  </si>
  <si>
    <t xml:space="preserve">mavayya you remove from trading account : </t>
  </si>
  <si>
    <t>Registered Office Address: HDFC Bank House, Senapati Bapat Marg, Lower Parel, Mumbai 400013</t>
  </si>
  <si>
    <t>---  End Of Statement ---</t>
  </si>
  <si>
    <t xml:space="preserve">3L once </t>
  </si>
  <si>
    <t xml:space="preserve">3.88L once </t>
  </si>
  <si>
    <t xml:space="preserve">28k once </t>
  </si>
  <si>
    <t>Total Withdrawn : 7.16L</t>
  </si>
  <si>
    <t>Deposited Again : 110700 (including today 7.5k)</t>
  </si>
  <si>
    <t>So current money of yours in my account : 605300 (without tax)</t>
  </si>
  <si>
    <t>Current Account Balance of Zerodha : 3.6L</t>
  </si>
  <si>
    <t>So Total trading + my account : 9.65L before tax</t>
  </si>
  <si>
    <t>1 STOP</t>
  </si>
  <si>
    <t>2 STOP</t>
  </si>
  <si>
    <t>Vij to Delhi</t>
  </si>
  <si>
    <t>Delhi to New York</t>
  </si>
  <si>
    <t>Vij to New York</t>
  </si>
  <si>
    <t>maha - 85</t>
  </si>
  <si>
    <t>5years</t>
  </si>
  <si>
    <t>3-4 days</t>
  </si>
  <si>
    <t>policy issuance</t>
  </si>
  <si>
    <t>any sort of uncertainity</t>
  </si>
  <si>
    <t>international coverage</t>
  </si>
  <si>
    <t>8 years</t>
  </si>
  <si>
    <t>in-built rider(terminal illness)</t>
  </si>
  <si>
    <t>1cr(living benefit)</t>
  </si>
  <si>
    <t>accidental</t>
  </si>
  <si>
    <t>critical illness</t>
  </si>
  <si>
    <t>hospi care</t>
  </si>
  <si>
    <t>accidental rider</t>
  </si>
  <si>
    <t>disability coverage</t>
  </si>
  <si>
    <t>90k</t>
  </si>
  <si>
    <t>Theory/Algorithms Area (T/A)</t>
  </si>
  <si>
    <t>Artificial Intelligence Area (AI)</t>
  </si>
  <si>
    <t>Software and Information Systems Area (SW)</t>
  </si>
  <si>
    <t>Hardware and Networked Systems Area (HW)</t>
  </si>
  <si>
    <t>CSE 529</t>
  </si>
  <si>
    <t>Algorithms for Modern Computing Systems </t>
  </si>
  <si>
    <t>CSE 531</t>
  </si>
  <si>
    <t>Analysis of Algorithms </t>
  </si>
  <si>
    <t>CSE 596</t>
  </si>
  <si>
    <t>Theory of Computation </t>
  </si>
  <si>
    <t>CSE 546</t>
  </si>
  <si>
    <t>Reinforcement Learning </t>
  </si>
  <si>
    <t>CSE 555</t>
  </si>
  <si>
    <t>Introduction to Pattern Recognition</t>
  </si>
  <si>
    <t>CSE 563</t>
  </si>
  <si>
    <t>Knowledge Representation and Reasoning </t>
  </si>
  <si>
    <t>CSE 567</t>
  </si>
  <si>
    <t>Computational Linguistics </t>
  </si>
  <si>
    <t>CSE 568</t>
  </si>
  <si>
    <t>Robotics Algorithms </t>
  </si>
  <si>
    <t>CSE 573</t>
  </si>
  <si>
    <t>Introduction to Computer Vision and Image Processing </t>
  </si>
  <si>
    <t>CSE 574</t>
  </si>
  <si>
    <t>Introduction to Machine Learning</t>
  </si>
  <si>
    <t>CSE 505</t>
  </si>
  <si>
    <t>Fundamentals of Programming Languages </t>
  </si>
  <si>
    <t>CSE 521</t>
  </si>
  <si>
    <t>Introduction to Operating Systems or CSE 512 Operating System Internals  </t>
  </si>
  <si>
    <t>CSE 522</t>
  </si>
  <si>
    <t>Object Oriented Analysis, Design, and Implementation </t>
  </si>
  <si>
    <t>CSE 535</t>
  </si>
  <si>
    <t>CSE 565</t>
  </si>
  <si>
    <t>Computer Security </t>
  </si>
  <si>
    <t>CSE 570</t>
  </si>
  <si>
    <t>Introduction to Parallel Distributed Processing </t>
  </si>
  <si>
    <t>CSE 587</t>
  </si>
  <si>
    <t>Data-Intensive Computing </t>
  </si>
  <si>
    <t>CSE 552</t>
  </si>
  <si>
    <t>VLSI (Very Large Scale Integration) Testing </t>
  </si>
  <si>
    <t>CSE 586</t>
  </si>
  <si>
    <t>Distributed Systems </t>
  </si>
  <si>
    <t>CSE 589</t>
  </si>
  <si>
    <t>Modern Networking Concepts </t>
  </si>
  <si>
    <t>CSE 590</t>
  </si>
  <si>
    <t>Computer Architecture </t>
  </si>
  <si>
    <t>CSE 593</t>
  </si>
  <si>
    <t>Introduction to VLSI Electronics</t>
  </si>
  <si>
    <t>Core Courses</t>
  </si>
  <si>
    <t>Section</t>
  </si>
  <si>
    <t>Course ID</t>
  </si>
  <si>
    <t>Course Name</t>
  </si>
  <si>
    <t>Theory/Algorithms Area (T/A): Prerequisites</t>
  </si>
  <si>
    <t>Artificial Intelligence (AI): Prerequisites</t>
  </si>
  <si>
    <t>Software and Information Systems Area (SW): Prerequisites</t>
  </si>
  <si>
    <t>Hardware and Networked Systems Area (HW): Prerequisites</t>
  </si>
  <si>
    <t>CSE 545</t>
  </si>
  <si>
    <t>Error Correcting Codes</t>
  </si>
  <si>
    <t>CSE 564</t>
  </si>
  <si>
    <t>Game Theory and Distributed Computing</t>
  </si>
  <si>
    <t>CSE 632</t>
  </si>
  <si>
    <t>Analysis of Algorithms II CSE 531 7 GRADUATE HANDBOOK</t>
  </si>
  <si>
    <t>CSE 633</t>
  </si>
  <si>
    <t>Parallel Algorithms CSE 529 or CSE 531</t>
  </si>
  <si>
    <t>CSE 680</t>
  </si>
  <si>
    <t>Computational Geometry CSE 531</t>
  </si>
  <si>
    <t>CSE 681</t>
  </si>
  <si>
    <t>Formal Languages I</t>
  </si>
  <si>
    <t>CSE 694</t>
  </si>
  <si>
    <t>Topics in Algorithms CSE 531</t>
  </si>
  <si>
    <t>CSE 696</t>
  </si>
  <si>
    <t>Computational Complexity CSE 596</t>
  </si>
  <si>
    <t>CSE 556</t>
  </si>
  <si>
    <t>Introduction to Visualization</t>
  </si>
  <si>
    <t>CSE 626</t>
  </si>
  <si>
    <t>Data Mining</t>
  </si>
  <si>
    <t>CSE 640</t>
  </si>
  <si>
    <t>Graph Mining and Management</t>
  </si>
  <si>
    <t>CSE 661</t>
  </si>
  <si>
    <t>Document Analysis and Recognition</t>
  </si>
  <si>
    <t>CSE 663</t>
  </si>
  <si>
    <t>Advanced Knowledge Representation and Reasoning CSE 563</t>
  </si>
  <si>
    <t>CSE 666</t>
  </si>
  <si>
    <t>Introduction to Biometrics and Image Analysis CSE 555 or CSE 573</t>
  </si>
  <si>
    <t>CSE 667</t>
  </si>
  <si>
    <t>Advanced Topics in Computational Linguistics CSE 567</t>
  </si>
  <si>
    <t>CSE 668</t>
  </si>
  <si>
    <t>Animate Vision Principles for 3D Image Sequences CSE 573</t>
  </si>
  <si>
    <t>CSE 672</t>
  </si>
  <si>
    <t>Bayesian Vision CSE 555, CSE 573</t>
  </si>
  <si>
    <t>CSE 674</t>
  </si>
  <si>
    <t>Advanced Machine Learning CSE 474/574 or CSE 555</t>
  </si>
  <si>
    <t>CSE 675</t>
  </si>
  <si>
    <t>Stochastic Simulation and Inference CSE 474/574</t>
  </si>
  <si>
    <t>CSE 676</t>
  </si>
  <si>
    <t>Deep Learning CSE 474/574</t>
  </si>
  <si>
    <t>CSE 678</t>
  </si>
  <si>
    <t>Face and Gesture Recognition CSE 555 or CSE 574, CSE 573</t>
  </si>
  <si>
    <t>CSE 526</t>
  </si>
  <si>
    <t>CSE 601</t>
  </si>
  <si>
    <t>Data Mining and Bioinformatics CSE 562</t>
  </si>
  <si>
    <t>CSE 603</t>
  </si>
  <si>
    <t>Parallel and Distributed Processing</t>
  </si>
  <si>
    <t>CSE 605</t>
  </si>
  <si>
    <t>Advanced Concepts in Programming Languages CSE 505</t>
  </si>
  <si>
    <t>CSE 622</t>
  </si>
  <si>
    <t>Advanced Computer Systems CSE 521</t>
  </si>
  <si>
    <t>CSE 635</t>
  </si>
  <si>
    <t>Advanced Topics in Information Retrieval CSE 535, CSE 567 or CSE 574</t>
  </si>
  <si>
    <t>CSE 636</t>
  </si>
  <si>
    <t>Data Integration CSE 562</t>
  </si>
  <si>
    <t>CSE 662</t>
  </si>
  <si>
    <t>CSE 664</t>
  </si>
  <si>
    <t>Applied Cryptography and Computer Security CSE 531</t>
  </si>
  <si>
    <t>CSE 524</t>
  </si>
  <si>
    <t>Realtime and Embedded Systems</t>
  </si>
  <si>
    <t>CSE 534</t>
  </si>
  <si>
    <t>Introduction to Multimedia Systems</t>
  </si>
  <si>
    <t>CSE 547</t>
  </si>
  <si>
    <t>High Performance Computing I</t>
  </si>
  <si>
    <t>CSE 566</t>
  </si>
  <si>
    <t>Wireless Networks Security CSE 589 or MGS 651</t>
  </si>
  <si>
    <t>CSE 620</t>
  </si>
  <si>
    <t>Advanced Networking Concepts CSE 589</t>
  </si>
  <si>
    <t>CSE 630</t>
  </si>
  <si>
    <t>Advanced Wireless Networking Concepts CSE 589</t>
  </si>
  <si>
    <t>CSE 646</t>
  </si>
  <si>
    <t>Wireless Networking and Mobile Computing CSE 589</t>
  </si>
  <si>
    <t>CSE 671</t>
  </si>
  <si>
    <t>Security in Ad Hoc and Sensor Networks CSE 589</t>
  </si>
  <si>
    <t>CSE 691</t>
  </si>
  <si>
    <t>Advanced VLSI Design CSE 593</t>
  </si>
  <si>
    <t>Y/N</t>
  </si>
  <si>
    <t>N</t>
  </si>
  <si>
    <t xml:space="preserve">Software Verification </t>
  </si>
  <si>
    <t xml:space="preserve">CSE 549 </t>
  </si>
  <si>
    <t>Data Models and Query Languages</t>
  </si>
  <si>
    <t>Blockchain Application Development</t>
  </si>
  <si>
    <t xml:space="preserve">CSE 560 </t>
  </si>
  <si>
    <t>Processing of Strings and Sequences</t>
  </si>
  <si>
    <t xml:space="preserve">Introduction to Parallel and Distributed Processing </t>
  </si>
  <si>
    <t xml:space="preserve">CSE 577 </t>
  </si>
  <si>
    <t>Y</t>
  </si>
  <si>
    <t xml:space="preserve">CSE 562 </t>
  </si>
  <si>
    <t>Database Systems </t>
  </si>
  <si>
    <t>Information Retrieval</t>
  </si>
  <si>
    <t>Fall</t>
  </si>
  <si>
    <t>Spring</t>
  </si>
  <si>
    <t xml:space="preserve">Languages and Runtimes for Big Data </t>
  </si>
  <si>
    <t>O</t>
  </si>
  <si>
    <t>seminar</t>
  </si>
  <si>
    <t>major project</t>
  </si>
  <si>
    <t>internship</t>
  </si>
  <si>
    <t>Principal</t>
  </si>
  <si>
    <t>Added Interest</t>
  </si>
  <si>
    <t>ROI</t>
  </si>
  <si>
    <t>Interest EMI</t>
  </si>
  <si>
    <t>Paid Amount</t>
  </si>
  <si>
    <t>Balance</t>
  </si>
  <si>
    <t>Sn</t>
  </si>
  <si>
    <t>User Name</t>
  </si>
  <si>
    <t>QID</t>
  </si>
  <si>
    <t>Asset</t>
  </si>
  <si>
    <t>Laptop/Monitor/ Data card etc.</t>
  </si>
  <si>
    <t>Asset Tag</t>
  </si>
  <si>
    <t>Model Name</t>
  </si>
  <si>
    <t>Serial Number</t>
  </si>
  <si>
    <t>User Office Location</t>
  </si>
  <si>
    <t>User Present Address (mandatory)</t>
  </si>
  <si>
    <t>State</t>
  </si>
  <si>
    <t>Pin Code</t>
  </si>
  <si>
    <t>Mobile Number</t>
  </si>
  <si>
    <t>Facilities VIA Ticket #</t>
  </si>
  <si>
    <t>SBU</t>
  </si>
  <si>
    <t>DEP</t>
  </si>
  <si>
    <t>Cost center ID</t>
  </si>
  <si>
    <t>inkoc1wlx13801</t>
  </si>
  <si>
    <t>Apple MacBook Pro 16" (2019)</t>
  </si>
  <si>
    <t>C02DRB4HMD6R</t>
  </si>
  <si>
    <t>Kochi TMS- INKOC1</t>
  </si>
  <si>
    <t>CN03VT8TQDC009CB37PL</t>
  </si>
  <si>
    <t>Dell 22in Flat Monitor</t>
  </si>
  <si>
    <t>Yaswanth Santha Hruday J</t>
  </si>
  <si>
    <t>Yaswanth Santha Hruday J 
Flat No C1, 3rd Floor 
Sri Surya Balaji Residency - 1 
Bhagyalakshmi Petta 
Tadepalligudem
West Godavari Dt.
Andhra Pradesh - 534101
Phone : 8989017396</t>
  </si>
  <si>
    <t>Andhra Pradesh</t>
  </si>
  <si>
    <t>RITM15341948</t>
  </si>
  <si>
    <t>IN03301246 AIML</t>
  </si>
  <si>
    <t>IN03301246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</si>
</sst>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3"/>
      <color rgb="FF000000"/>
      <name val="Arial"/>
      <family val="2"/>
    </font>
    <font>
      <b/>
      <sz val="12"/>
      <color theme="1"/>
      <name val="Calibri"/>
      <family val="2"/>
      <scheme val="minor"/>
    </font>
    <font>
      <sz val="24"/>
      <color theme="1"/>
      <name val="Helvetica Neue"/>
      <family val="2"/>
    </font>
    <font>
      <sz val="10"/>
      <name val="Arial"/>
      <family val="2"/>
    </font>
    <font>
      <sz val="12"/>
      <color theme="1"/>
      <name val="Helvetica Neue"/>
      <family val="2"/>
    </font>
    <font>
      <b/>
      <sz val="12"/>
      <color rgb="FF000000"/>
      <name val="Calibri"/>
      <family val="2"/>
      <scheme val="minor"/>
    </font>
    <font>
      <sz val="12"/>
      <color rgb="FF000000"/>
      <name val="Calibri"/>
      <family val="2"/>
      <scheme val="minor"/>
    </font>
    <font>
      <sz val="11"/>
      <color rgb="FF000000"/>
      <name val="Calibri"/>
      <family val="2"/>
      <scheme val="minor"/>
    </font>
    <font>
      <sz val="11"/>
      <color theme="1"/>
      <name val="Calibri"/>
      <family val="2"/>
    </font>
    <font>
      <b/>
      <sz val="11"/>
      <color rgb="FFFFFFFF"/>
      <name val="Calibri"/>
      <family val="2"/>
    </font>
    <font>
      <sz val="11"/>
      <color rgb="FF000000"/>
      <name val="Calibri"/>
      <family val="2"/>
    </font>
    <font>
      <sz val="11"/>
      <color rgb="FF444444"/>
      <name val="Calibri"/>
      <family val="2"/>
    </font>
    <font>
      <sz val="10"/>
      <color rgb="FF000000"/>
      <name val="Arial"/>
      <family val="2"/>
    </font>
    <font>
      <sz val="1"/>
      <color theme="1"/>
      <name val="Times New Roman"/>
      <family val="1"/>
    </font>
    <font>
      <sz val="12"/>
      <color theme="1"/>
      <name val="Times New Roman"/>
      <family val="1"/>
    </font>
  </fonts>
  <fills count="1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rgb="FFFFFF00"/>
        <bgColor rgb="FF000000"/>
      </patternFill>
    </fill>
    <fill>
      <patternFill patternType="solid">
        <fgColor theme="9"/>
        <bgColor indexed="64"/>
      </patternFill>
    </fill>
    <fill>
      <patternFill patternType="solid">
        <fgColor rgb="FFC0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s>
  <cellStyleXfs count="1">
    <xf numFmtId="0" fontId="0" fillId="0" borderId="0"/>
  </cellStyleXfs>
  <cellXfs count="112">
    <xf numFmtId="0" fontId="0" fillId="0" borderId="0" xfId="0"/>
    <xf numFmtId="0" fontId="1" fillId="0" borderId="0" xfId="0" applyFont="1"/>
    <xf numFmtId="0" fontId="0" fillId="0" borderId="0" xfId="0" applyAlignment="1">
      <alignment horizontal="center"/>
    </xf>
    <xf numFmtId="0" fontId="0" fillId="0" borderId="0" xfId="0" applyAlignment="1">
      <alignment horizontal="center" vertical="center"/>
    </xf>
    <xf numFmtId="0" fontId="2" fillId="2" borderId="1" xfId="0" applyFont="1" applyFill="1" applyBorder="1"/>
    <xf numFmtId="0" fontId="0" fillId="0" borderId="1" xfId="0" applyBorder="1"/>
    <xf numFmtId="0" fontId="0" fillId="0" borderId="1" xfId="0" applyFill="1" applyBorder="1"/>
    <xf numFmtId="0" fontId="0" fillId="0" borderId="1" xfId="0" applyBorder="1" applyAlignment="1">
      <alignment horizontal="left" vertical="center"/>
    </xf>
    <xf numFmtId="16"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0" fillId="5" borderId="1" xfId="0" applyFill="1" applyBorder="1" applyAlignment="1">
      <alignment horizontal="center" vertical="center"/>
    </xf>
    <xf numFmtId="0" fontId="0" fillId="5" borderId="1" xfId="0" applyFill="1" applyBorder="1" applyAlignment="1">
      <alignment horizontal="left" vertical="center"/>
    </xf>
    <xf numFmtId="0" fontId="0" fillId="6" borderId="1" xfId="0" applyFill="1" applyBorder="1" applyAlignment="1">
      <alignment horizontal="center" vertical="center"/>
    </xf>
    <xf numFmtId="0" fontId="0" fillId="6" borderId="1" xfId="0" applyFill="1" applyBorder="1" applyAlignment="1">
      <alignment horizontal="left" vertical="center"/>
    </xf>
    <xf numFmtId="0" fontId="0" fillId="7" borderId="1" xfId="0" applyFill="1" applyBorder="1" applyAlignment="1">
      <alignment horizontal="center" vertical="center"/>
    </xf>
    <xf numFmtId="0" fontId="0" fillId="7" borderId="1" xfId="0" applyFill="1" applyBorder="1" applyAlignment="1">
      <alignment horizontal="lef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4" xfId="0" applyBorder="1" applyAlignment="1">
      <alignment horizontal="left" vertical="center"/>
    </xf>
    <xf numFmtId="0" fontId="0" fillId="3" borderId="6" xfId="0" applyFill="1" applyBorder="1" applyAlignment="1">
      <alignment horizontal="center" vertical="center"/>
    </xf>
    <xf numFmtId="0" fontId="0" fillId="3" borderId="6" xfId="0" applyFill="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9" xfId="0" applyBorder="1" applyAlignment="1">
      <alignment horizontal="left" vertical="center"/>
    </xf>
    <xf numFmtId="0" fontId="0" fillId="3" borderId="11" xfId="0" applyFill="1" applyBorder="1" applyAlignment="1">
      <alignment horizontal="center" vertical="center"/>
    </xf>
    <xf numFmtId="0" fontId="0" fillId="3" borderId="11" xfId="0" applyFill="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4" borderId="6" xfId="0" applyFill="1" applyBorder="1" applyAlignment="1">
      <alignment horizontal="center" vertical="center"/>
    </xf>
    <xf numFmtId="0" fontId="0" fillId="4" borderId="6" xfId="0" applyFill="1" applyBorder="1" applyAlignment="1">
      <alignment horizontal="left" vertical="center"/>
    </xf>
    <xf numFmtId="0" fontId="0" fillId="4" borderId="11" xfId="0" applyFill="1" applyBorder="1" applyAlignment="1">
      <alignment horizontal="center" vertical="center"/>
    </xf>
    <xf numFmtId="0" fontId="0" fillId="4" borderId="11" xfId="0" applyFill="1" applyBorder="1" applyAlignment="1">
      <alignment horizontal="left" vertical="center"/>
    </xf>
    <xf numFmtId="0" fontId="0" fillId="5" borderId="6" xfId="0" applyFill="1" applyBorder="1" applyAlignment="1">
      <alignment horizontal="center" vertical="center"/>
    </xf>
    <xf numFmtId="0" fontId="0" fillId="5" borderId="6" xfId="0" applyFill="1" applyBorder="1" applyAlignment="1">
      <alignment horizontal="left" vertical="center"/>
    </xf>
    <xf numFmtId="0" fontId="0" fillId="5" borderId="11" xfId="0" applyFill="1" applyBorder="1" applyAlignment="1">
      <alignment horizontal="center" vertical="center"/>
    </xf>
    <xf numFmtId="0" fontId="0" fillId="5" borderId="11" xfId="0" applyFill="1" applyBorder="1" applyAlignment="1">
      <alignment horizontal="left" vertical="center"/>
    </xf>
    <xf numFmtId="0" fontId="0" fillId="6" borderId="4" xfId="0" applyFill="1" applyBorder="1" applyAlignment="1">
      <alignment horizontal="center" vertical="center"/>
    </xf>
    <xf numFmtId="0" fontId="0" fillId="6" borderId="4" xfId="0" applyFill="1" applyBorder="1" applyAlignment="1">
      <alignment horizontal="left" vertical="center"/>
    </xf>
    <xf numFmtId="0" fontId="0" fillId="7" borderId="6" xfId="0" applyFill="1" applyBorder="1" applyAlignment="1">
      <alignment horizontal="center" vertical="center"/>
    </xf>
    <xf numFmtId="0" fontId="0" fillId="7" borderId="6" xfId="0" applyFill="1" applyBorder="1" applyAlignment="1">
      <alignment horizontal="left" vertical="center"/>
    </xf>
    <xf numFmtId="0" fontId="0" fillId="7" borderId="11" xfId="0" applyFill="1" applyBorder="1" applyAlignment="1">
      <alignment horizontal="center" vertical="center"/>
    </xf>
    <xf numFmtId="0" fontId="0" fillId="7" borderId="11" xfId="0" applyFill="1" applyBorder="1" applyAlignment="1">
      <alignment horizontal="left" vertical="center"/>
    </xf>
    <xf numFmtId="0" fontId="0" fillId="6" borderId="11" xfId="0" applyFill="1" applyBorder="1" applyAlignment="1">
      <alignment horizontal="center" vertical="center"/>
    </xf>
    <xf numFmtId="0" fontId="0" fillId="6" borderId="11" xfId="0" applyFill="1" applyBorder="1" applyAlignment="1">
      <alignment horizontal="left" vertical="center"/>
    </xf>
    <xf numFmtId="0" fontId="0" fillId="0" borderId="14" xfId="0" applyBorder="1" applyAlignment="1">
      <alignment horizontal="left" vertical="center"/>
    </xf>
    <xf numFmtId="0" fontId="2" fillId="7" borderId="1" xfId="0" applyFont="1" applyFill="1" applyBorder="1"/>
    <xf numFmtId="0" fontId="2" fillId="7" borderId="15" xfId="0" applyFont="1" applyFill="1" applyBorder="1"/>
    <xf numFmtId="0" fontId="3" fillId="0" borderId="0" xfId="0" applyFont="1"/>
    <xf numFmtId="0" fontId="2" fillId="2" borderId="1" xfId="0" applyFont="1" applyFill="1" applyBorder="1" applyAlignment="1">
      <alignment horizontal="center" vertical="center"/>
    </xf>
    <xf numFmtId="16" fontId="2" fillId="2" borderId="1" xfId="0" applyNumberFormat="1" applyFont="1" applyFill="1" applyBorder="1" applyAlignment="1">
      <alignment horizontal="center" vertical="center"/>
    </xf>
    <xf numFmtId="0" fontId="2" fillId="2" borderId="1" xfId="0" applyFont="1" applyFill="1" applyBorder="1" applyAlignment="1">
      <alignment wrapText="1"/>
    </xf>
    <xf numFmtId="0" fontId="4" fillId="0" borderId="0" xfId="0" applyFont="1"/>
    <xf numFmtId="0" fontId="4" fillId="0" borderId="0" xfId="0" applyNumberFormat="1" applyFont="1"/>
    <xf numFmtId="0" fontId="4" fillId="0" borderId="0" xfId="0" applyFont="1" applyAlignment="1"/>
    <xf numFmtId="17" fontId="0" fillId="0" borderId="1" xfId="0" applyNumberFormat="1" applyBorder="1"/>
    <xf numFmtId="0" fontId="2" fillId="2" borderId="1" xfId="0" applyFont="1" applyFill="1" applyBorder="1" applyAlignment="1">
      <alignment horizontal="center"/>
    </xf>
    <xf numFmtId="0" fontId="2" fillId="2" borderId="1" xfId="0" applyFont="1" applyFill="1" applyBorder="1" applyAlignment="1">
      <alignment horizontal="center" vertical="center" wrapText="1"/>
    </xf>
    <xf numFmtId="0" fontId="6" fillId="8" borderId="1" xfId="0" applyFont="1" applyFill="1" applyBorder="1" applyAlignment="1">
      <alignment horizontal="center"/>
    </xf>
    <xf numFmtId="0" fontId="6" fillId="8" borderId="18" xfId="0" applyFont="1" applyFill="1" applyBorder="1" applyAlignment="1">
      <alignment horizontal="center"/>
    </xf>
    <xf numFmtId="0" fontId="7" fillId="0" borderId="4" xfId="0" applyFont="1" applyBorder="1"/>
    <xf numFmtId="0" fontId="7" fillId="0" borderId="19" xfId="0" applyFont="1" applyBorder="1"/>
    <xf numFmtId="0" fontId="7" fillId="0" borderId="1" xfId="0" applyFont="1" applyBorder="1"/>
    <xf numFmtId="0" fontId="0" fillId="9" borderId="1" xfId="0" applyFill="1" applyBorder="1"/>
    <xf numFmtId="0" fontId="0" fillId="0" borderId="16" xfId="0" applyBorder="1" applyAlignment="1">
      <alignment horizontal="center"/>
    </xf>
    <xf numFmtId="0" fontId="0" fillId="3" borderId="5" xfId="0" applyFill="1" applyBorder="1" applyAlignment="1">
      <alignment horizontal="center" vertical="center" wrapText="1"/>
    </xf>
    <xf numFmtId="0" fontId="0" fillId="3" borderId="8" xfId="0" applyFill="1" applyBorder="1" applyAlignment="1">
      <alignment horizontal="center" vertical="center" wrapText="1"/>
    </xf>
    <xf numFmtId="0" fontId="0" fillId="3" borderId="10" xfId="0" applyFill="1" applyBorder="1" applyAlignment="1">
      <alignment horizontal="center" vertical="center" wrapText="1"/>
    </xf>
    <xf numFmtId="0" fontId="0" fillId="4" borderId="5" xfId="0" applyFill="1" applyBorder="1" applyAlignment="1">
      <alignment horizontal="center" vertical="center" wrapText="1"/>
    </xf>
    <xf numFmtId="0" fontId="0" fillId="4" borderId="8"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5" xfId="0" applyFill="1" applyBorder="1" applyAlignment="1">
      <alignment horizontal="center" vertical="center" wrapText="1"/>
    </xf>
    <xf numFmtId="0" fontId="0" fillId="5" borderId="8" xfId="0" applyFill="1" applyBorder="1" applyAlignment="1">
      <alignment horizontal="center" vertical="center" wrapText="1"/>
    </xf>
    <xf numFmtId="0" fontId="0" fillId="5" borderId="10" xfId="0" applyFill="1" applyBorder="1" applyAlignment="1">
      <alignment horizontal="center" vertical="center" wrapText="1"/>
    </xf>
    <xf numFmtId="0" fontId="0" fillId="7" borderId="5"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0"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8" xfId="0" applyFill="1" applyBorder="1" applyAlignment="1">
      <alignment horizontal="center" vertical="center" wrapText="1"/>
    </xf>
    <xf numFmtId="0" fontId="0" fillId="6" borderId="10" xfId="0" applyFill="1" applyBorder="1" applyAlignment="1">
      <alignment horizontal="center" vertical="center" wrapText="1"/>
    </xf>
    <xf numFmtId="0" fontId="0" fillId="0" borderId="1" xfId="0" applyBorder="1" applyAlignment="1">
      <alignment horizontal="center" vertical="center" wrapText="1"/>
    </xf>
    <xf numFmtId="0" fontId="5" fillId="0" borderId="1" xfId="0" applyFont="1" applyBorder="1" applyAlignment="1">
      <alignment horizontal="center" vertical="center"/>
    </xf>
    <xf numFmtId="0" fontId="0" fillId="0" borderId="2" xfId="0" applyBorder="1" applyAlignment="1">
      <alignment horizontal="center" vertical="center" wrapText="1"/>
    </xf>
    <xf numFmtId="0" fontId="0" fillId="0" borderId="17"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xf>
    <xf numFmtId="0" fontId="2" fillId="0" borderId="1" xfId="0" applyFont="1" applyBorder="1" applyAlignment="1">
      <alignment horizontal="center"/>
    </xf>
    <xf numFmtId="0" fontId="8" fillId="0" borderId="0" xfId="0" applyFont="1"/>
    <xf numFmtId="0" fontId="10"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9" fillId="0" borderId="0" xfId="0" applyFont="1"/>
    <xf numFmtId="0" fontId="14" fillId="0" borderId="0" xfId="0" applyFont="1"/>
    <xf numFmtId="0" fontId="10" fillId="10" borderId="22" xfId="0" applyFont="1" applyFill="1" applyBorder="1" applyAlignment="1">
      <alignment horizontal="center" vertical="center"/>
    </xf>
    <xf numFmtId="0" fontId="10" fillId="10" borderId="23" xfId="0" applyFont="1" applyFill="1" applyBorder="1" applyAlignment="1">
      <alignment horizontal="center" vertical="center"/>
    </xf>
    <xf numFmtId="0" fontId="11" fillId="0" borderId="21" xfId="0" applyFont="1" applyBorder="1" applyAlignment="1">
      <alignment horizontal="center" vertical="center"/>
    </xf>
    <xf numFmtId="0" fontId="10" fillId="10" borderId="20" xfId="0" applyFont="1" applyFill="1" applyBorder="1" applyAlignment="1">
      <alignment horizontal="center" vertical="center"/>
    </xf>
    <xf numFmtId="0" fontId="10" fillId="10" borderId="21" xfId="0" applyFont="1" applyFill="1" applyBorder="1" applyAlignment="1">
      <alignment horizontal="center" vertical="center"/>
    </xf>
    <xf numFmtId="0" fontId="10" fillId="10" borderId="20"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2" fillId="0" borderId="0" xfId="0" applyFont="1" applyAlignment="1"/>
    <xf numFmtId="0" fontId="13" fillId="0" borderId="0" xfId="0" applyFont="1" applyAlignment="1"/>
    <xf numFmtId="0" fontId="9" fillId="0" borderId="0" xfId="0" applyFont="1" applyAlignment="1"/>
    <xf numFmtId="0" fontId="11" fillId="0" borderId="21" xfId="0" applyFont="1" applyBorder="1" applyAlignment="1">
      <alignment horizontal="center" vertical="center" wrapText="1"/>
    </xf>
    <xf numFmtId="0" fontId="0" fillId="0" borderId="1" xfId="0" applyBorder="1" applyAlignment="1" applyProtection="1">
      <alignment horizontal="center" vertical="center"/>
      <protection locked="0" hidden="1"/>
    </xf>
    <xf numFmtId="0" fontId="11" fillId="0" borderId="24" xfId="0" applyFont="1" applyBorder="1" applyAlignment="1">
      <alignment horizontal="center" vertical="center"/>
    </xf>
    <xf numFmtId="0" fontId="10" fillId="10" borderId="25" xfId="0" applyFont="1" applyFill="1" applyBorder="1" applyAlignment="1">
      <alignment horizontal="center" vertical="center"/>
    </xf>
    <xf numFmtId="0" fontId="15" fillId="0" borderId="1" xfId="0" applyFont="1" applyBorder="1" applyAlignment="1">
      <alignment horizontal="center" vertic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B2E7B-BAB6-9549-941B-5632E1CC61A3}">
  <dimension ref="C4:N10"/>
  <sheetViews>
    <sheetView workbookViewId="0">
      <selection activeCell="D19" sqref="D19"/>
    </sheetView>
  </sheetViews>
  <sheetFormatPr baseColWidth="10" defaultRowHeight="16"/>
  <cols>
    <col min="9" max="9" width="14.83203125" bestFit="1" customWidth="1"/>
  </cols>
  <sheetData>
    <row r="4" spans="3:14">
      <c r="C4" t="s">
        <v>0</v>
      </c>
      <c r="D4" t="s">
        <v>1</v>
      </c>
      <c r="F4" t="s">
        <v>3</v>
      </c>
    </row>
    <row r="6" spans="3:14">
      <c r="C6" t="s">
        <v>2</v>
      </c>
      <c r="D6">
        <v>58000</v>
      </c>
      <c r="E6">
        <f>D6*0.4</f>
        <v>23200</v>
      </c>
      <c r="M6" t="s">
        <v>2</v>
      </c>
      <c r="N6">
        <v>30000</v>
      </c>
    </row>
    <row r="7" spans="3:14">
      <c r="C7" t="s">
        <v>4</v>
      </c>
      <c r="G7">
        <v>31</v>
      </c>
      <c r="H7" t="s">
        <v>5</v>
      </c>
      <c r="I7" t="s">
        <v>6</v>
      </c>
      <c r="J7" t="s">
        <v>7</v>
      </c>
    </row>
    <row r="9" spans="3:14">
      <c r="H9">
        <f>E6*6</f>
        <v>139200</v>
      </c>
    </row>
    <row r="10" spans="3:14">
      <c r="H10">
        <f>E7*6</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716AC-33A0-1C49-895E-C096A00A6750}">
  <dimension ref="A1:G24"/>
  <sheetViews>
    <sheetView zoomScale="160" zoomScaleNormal="160" workbookViewId="0">
      <selection activeCell="E25" sqref="E25"/>
    </sheetView>
  </sheetViews>
  <sheetFormatPr baseColWidth="10" defaultRowHeight="16"/>
  <cols>
    <col min="1" max="1" width="5" bestFit="1" customWidth="1"/>
    <col min="2" max="2" width="44.33203125" bestFit="1" customWidth="1"/>
    <col min="3" max="4" width="33.1640625" bestFit="1" customWidth="1"/>
    <col min="6" max="6" width="46.5" bestFit="1" customWidth="1"/>
    <col min="7" max="7" width="22.6640625" bestFit="1" customWidth="1"/>
  </cols>
  <sheetData>
    <row r="1" spans="1:7">
      <c r="A1" s="48" t="s">
        <v>33</v>
      </c>
      <c r="B1" s="48" t="s">
        <v>93</v>
      </c>
      <c r="C1" s="48" t="s">
        <v>142</v>
      </c>
      <c r="D1" s="48" t="s">
        <v>35</v>
      </c>
    </row>
    <row r="2" spans="1:7">
      <c r="A2" s="5">
        <v>1</v>
      </c>
      <c r="B2" s="5" t="s">
        <v>94</v>
      </c>
      <c r="C2" s="5" t="s">
        <v>105</v>
      </c>
      <c r="D2" s="5"/>
    </row>
    <row r="3" spans="1:7">
      <c r="A3" s="5">
        <v>2</v>
      </c>
      <c r="B3" s="5" t="s">
        <v>95</v>
      </c>
      <c r="C3" s="5" t="s">
        <v>105</v>
      </c>
      <c r="D3" s="5" t="s">
        <v>89</v>
      </c>
    </row>
    <row r="4" spans="1:7">
      <c r="A4" s="5">
        <v>3</v>
      </c>
      <c r="B4" s="5" t="s">
        <v>96</v>
      </c>
      <c r="C4" s="5" t="s">
        <v>106</v>
      </c>
      <c r="D4" s="5"/>
      <c r="F4" t="s">
        <v>154</v>
      </c>
    </row>
    <row r="5" spans="1:7">
      <c r="A5" s="5">
        <v>4</v>
      </c>
      <c r="B5" s="5" t="s">
        <v>97</v>
      </c>
      <c r="C5" s="5" t="s">
        <v>106</v>
      </c>
      <c r="D5" s="5"/>
      <c r="F5" t="s">
        <v>155</v>
      </c>
    </row>
    <row r="6" spans="1:7">
      <c r="A6" s="5">
        <v>5</v>
      </c>
      <c r="B6" s="5" t="s">
        <v>98</v>
      </c>
      <c r="C6" s="5" t="s">
        <v>106</v>
      </c>
      <c r="D6" s="5"/>
      <c r="F6" t="s">
        <v>156</v>
      </c>
    </row>
    <row r="7" spans="1:7">
      <c r="A7" s="5">
        <v>6</v>
      </c>
      <c r="B7" s="5" t="s">
        <v>99</v>
      </c>
      <c r="C7" s="5" t="s">
        <v>106</v>
      </c>
      <c r="D7" s="5" t="s">
        <v>89</v>
      </c>
      <c r="F7" t="s">
        <v>157</v>
      </c>
    </row>
    <row r="8" spans="1:7">
      <c r="A8" s="5">
        <v>7</v>
      </c>
      <c r="B8" s="5" t="s">
        <v>100</v>
      </c>
      <c r="C8" s="5" t="s">
        <v>107</v>
      </c>
      <c r="D8" s="5" t="s">
        <v>89</v>
      </c>
      <c r="F8" t="s">
        <v>158</v>
      </c>
      <c r="G8" t="s">
        <v>163</v>
      </c>
    </row>
    <row r="9" spans="1:7">
      <c r="A9" s="5">
        <v>8</v>
      </c>
      <c r="B9" s="5" t="s">
        <v>101</v>
      </c>
      <c r="C9" s="5" t="s">
        <v>108</v>
      </c>
      <c r="D9" s="5" t="s">
        <v>89</v>
      </c>
      <c r="F9" t="s">
        <v>159</v>
      </c>
      <c r="G9" t="s">
        <v>164</v>
      </c>
    </row>
    <row r="10" spans="1:7">
      <c r="A10" s="6">
        <v>9</v>
      </c>
      <c r="B10" s="6" t="s">
        <v>109</v>
      </c>
      <c r="C10" s="5" t="s">
        <v>139</v>
      </c>
      <c r="D10" s="5" t="s">
        <v>89</v>
      </c>
      <c r="F10" t="s">
        <v>160</v>
      </c>
    </row>
    <row r="11" spans="1:7">
      <c r="A11" s="6">
        <v>10</v>
      </c>
      <c r="B11" s="6" t="s">
        <v>110</v>
      </c>
      <c r="C11" s="5" t="s">
        <v>140</v>
      </c>
      <c r="D11" s="5" t="s">
        <v>89</v>
      </c>
      <c r="F11" t="s">
        <v>161</v>
      </c>
      <c r="G11" t="s">
        <v>165</v>
      </c>
    </row>
    <row r="12" spans="1:7">
      <c r="A12" s="6">
        <v>11</v>
      </c>
      <c r="B12" s="6" t="s">
        <v>111</v>
      </c>
      <c r="C12" s="5" t="s">
        <v>141</v>
      </c>
      <c r="D12" s="5" t="s">
        <v>89</v>
      </c>
      <c r="F12" t="s">
        <v>162</v>
      </c>
      <c r="G12" t="s">
        <v>166</v>
      </c>
    </row>
    <row r="13" spans="1:7">
      <c r="A13" s="6">
        <v>12</v>
      </c>
      <c r="B13" s="6" t="s">
        <v>112</v>
      </c>
      <c r="C13" s="5"/>
      <c r="D13" s="5"/>
    </row>
    <row r="14" spans="1:7">
      <c r="A14" s="6">
        <v>13</v>
      </c>
      <c r="B14" s="6" t="s">
        <v>113</v>
      </c>
      <c r="C14" s="5"/>
      <c r="D14" s="5"/>
    </row>
    <row r="15" spans="1:7">
      <c r="A15" s="6">
        <v>14</v>
      </c>
      <c r="B15" s="6" t="s">
        <v>114</v>
      </c>
      <c r="C15" s="5" t="s">
        <v>106</v>
      </c>
      <c r="D15" s="5"/>
    </row>
    <row r="16" spans="1:7">
      <c r="A16" s="6">
        <v>15</v>
      </c>
      <c r="B16" s="6" t="s">
        <v>115</v>
      </c>
      <c r="C16" s="5"/>
      <c r="D16" s="5"/>
    </row>
    <row r="17" spans="1:5">
      <c r="A17" s="6">
        <v>16</v>
      </c>
      <c r="B17" s="6" t="s">
        <v>116</v>
      </c>
      <c r="C17" s="5"/>
      <c r="D17" s="5" t="s">
        <v>153</v>
      </c>
    </row>
    <row r="18" spans="1:5">
      <c r="A18" s="6">
        <v>17</v>
      </c>
      <c r="B18" s="6" t="s">
        <v>117</v>
      </c>
      <c r="C18" s="5"/>
      <c r="D18" s="5"/>
    </row>
    <row r="19" spans="1:5">
      <c r="A19" s="6">
        <v>18</v>
      </c>
      <c r="B19" s="6" t="s">
        <v>118</v>
      </c>
      <c r="C19" s="5"/>
      <c r="D19" s="5"/>
    </row>
    <row r="20" spans="1:5">
      <c r="A20" s="6">
        <v>19</v>
      </c>
      <c r="B20" s="6" t="s">
        <v>119</v>
      </c>
      <c r="C20" s="5"/>
      <c r="D20" s="5"/>
    </row>
    <row r="21" spans="1:5">
      <c r="A21" s="6">
        <v>20</v>
      </c>
      <c r="B21" s="6" t="s">
        <v>120</v>
      </c>
      <c r="C21" s="5"/>
      <c r="D21" s="5"/>
    </row>
    <row r="24" spans="1:5" ht="30">
      <c r="D24" s="50" t="s">
        <v>167</v>
      </c>
      <c r="E24" t="s">
        <v>168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189EE-80E6-C345-B710-BDED6FF22E94}">
  <dimension ref="A1:H14"/>
  <sheetViews>
    <sheetView zoomScale="150" zoomScaleNormal="150" workbookViewId="0">
      <selection activeCell="H9" sqref="H9"/>
    </sheetView>
  </sheetViews>
  <sheetFormatPr baseColWidth="10" defaultRowHeight="16"/>
  <cols>
    <col min="1" max="1" width="4.33203125" bestFit="1" customWidth="1"/>
    <col min="2" max="2" width="18" bestFit="1" customWidth="1"/>
    <col min="7" max="7" width="20.33203125" bestFit="1" customWidth="1"/>
  </cols>
  <sheetData>
    <row r="1" spans="1:8">
      <c r="A1" s="48" t="s">
        <v>123</v>
      </c>
      <c r="B1" s="48" t="s">
        <v>124</v>
      </c>
      <c r="C1" s="48" t="s">
        <v>125</v>
      </c>
      <c r="D1" s="48" t="s">
        <v>126</v>
      </c>
      <c r="E1" s="48" t="s">
        <v>35</v>
      </c>
      <c r="G1" s="49" t="s">
        <v>152</v>
      </c>
    </row>
    <row r="2" spans="1:8">
      <c r="A2" s="5">
        <v>1</v>
      </c>
      <c r="B2" s="5" t="s">
        <v>127</v>
      </c>
      <c r="C2" s="5"/>
      <c r="D2" s="5"/>
      <c r="E2" s="5"/>
      <c r="G2" s="6" t="s">
        <v>144</v>
      </c>
      <c r="H2" s="5">
        <v>300</v>
      </c>
    </row>
    <row r="3" spans="1:8">
      <c r="A3" s="5">
        <v>2</v>
      </c>
      <c r="B3" s="5" t="s">
        <v>128</v>
      </c>
      <c r="C3" s="5"/>
      <c r="D3" s="5"/>
      <c r="E3" s="5"/>
      <c r="G3" s="6" t="s">
        <v>145</v>
      </c>
      <c r="H3" s="5">
        <v>150</v>
      </c>
    </row>
    <row r="4" spans="1:8">
      <c r="A4" s="5">
        <v>3</v>
      </c>
      <c r="B4" s="5" t="s">
        <v>129</v>
      </c>
      <c r="C4" s="5"/>
      <c r="D4" s="5"/>
      <c r="E4" s="5"/>
      <c r="G4" s="6" t="s">
        <v>146</v>
      </c>
      <c r="H4" s="5">
        <v>200</v>
      </c>
    </row>
    <row r="5" spans="1:8">
      <c r="A5" s="5">
        <v>4</v>
      </c>
      <c r="B5" s="5" t="s">
        <v>130</v>
      </c>
      <c r="C5" s="5"/>
      <c r="D5" s="5"/>
      <c r="E5" s="5"/>
      <c r="G5" s="6" t="s">
        <v>147</v>
      </c>
      <c r="H5" s="5">
        <v>100</v>
      </c>
    </row>
    <row r="6" spans="1:8">
      <c r="A6" s="5">
        <v>5</v>
      </c>
      <c r="B6" s="5" t="s">
        <v>131</v>
      </c>
      <c r="C6" s="5"/>
      <c r="D6" s="5"/>
      <c r="E6" s="5"/>
      <c r="G6" s="6" t="s">
        <v>148</v>
      </c>
      <c r="H6" s="5">
        <v>0</v>
      </c>
    </row>
    <row r="7" spans="1:8">
      <c r="A7" s="5">
        <v>6</v>
      </c>
      <c r="B7" s="5" t="s">
        <v>132</v>
      </c>
      <c r="C7" s="5"/>
      <c r="D7" s="5"/>
      <c r="E7" s="5"/>
      <c r="G7" s="6" t="s">
        <v>149</v>
      </c>
      <c r="H7" s="5">
        <v>0</v>
      </c>
    </row>
    <row r="8" spans="1:8">
      <c r="A8" s="5">
        <v>7</v>
      </c>
      <c r="B8" s="5" t="s">
        <v>133</v>
      </c>
      <c r="C8" s="5"/>
      <c r="D8" s="5"/>
      <c r="E8" s="5"/>
      <c r="G8" s="6" t="s">
        <v>150</v>
      </c>
      <c r="H8" s="5">
        <v>100</v>
      </c>
    </row>
    <row r="9" spans="1:8">
      <c r="A9" s="5">
        <v>8</v>
      </c>
      <c r="B9" s="5" t="s">
        <v>134</v>
      </c>
      <c r="C9" s="5"/>
      <c r="D9" s="5"/>
      <c r="E9" s="5"/>
      <c r="G9" s="5" t="s">
        <v>151</v>
      </c>
      <c r="H9" s="5">
        <f>SUM(H2:H8)</f>
        <v>850</v>
      </c>
    </row>
    <row r="10" spans="1:8">
      <c r="A10" s="5">
        <v>9</v>
      </c>
      <c r="B10" s="5" t="s">
        <v>135</v>
      </c>
      <c r="C10" s="5"/>
      <c r="D10" s="5"/>
      <c r="E10" s="5"/>
    </row>
    <row r="11" spans="1:8">
      <c r="A11" s="5">
        <v>10</v>
      </c>
      <c r="B11" s="5" t="s">
        <v>136</v>
      </c>
      <c r="C11" s="5"/>
      <c r="D11" s="5"/>
      <c r="E11" s="5"/>
    </row>
    <row r="12" spans="1:8">
      <c r="A12" s="5">
        <v>11</v>
      </c>
      <c r="B12" s="5" t="s">
        <v>137</v>
      </c>
      <c r="C12" s="5"/>
      <c r="D12" s="5"/>
      <c r="E12" s="5"/>
    </row>
    <row r="13" spans="1:8">
      <c r="A13" s="5">
        <v>12</v>
      </c>
      <c r="B13" s="5" t="s">
        <v>138</v>
      </c>
      <c r="C13" s="5"/>
      <c r="D13" s="5"/>
      <c r="E13" s="5"/>
    </row>
    <row r="14" spans="1:8">
      <c r="A14" s="5">
        <v>13</v>
      </c>
      <c r="B14" s="5" t="s">
        <v>143</v>
      </c>
      <c r="C14" s="5">
        <v>50000</v>
      </c>
      <c r="D14" s="5"/>
      <c r="E14"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F698F-6A25-014C-AFA8-D4B92A5B2B1F}">
  <dimension ref="A1:G24"/>
  <sheetViews>
    <sheetView zoomScale="167" workbookViewId="0">
      <selection activeCell="G6" sqref="G6"/>
    </sheetView>
  </sheetViews>
  <sheetFormatPr baseColWidth="10" defaultRowHeight="16"/>
  <cols>
    <col min="2" max="2" width="42.5" bestFit="1" customWidth="1"/>
    <col min="4" max="4" width="63.5" bestFit="1" customWidth="1"/>
  </cols>
  <sheetData>
    <row r="1" spans="1:7">
      <c r="A1" s="58" t="s">
        <v>74</v>
      </c>
      <c r="B1" s="58" t="s">
        <v>523</v>
      </c>
      <c r="C1" s="58" t="s">
        <v>524</v>
      </c>
      <c r="D1" s="58" t="s">
        <v>525</v>
      </c>
      <c r="E1" s="58" t="s">
        <v>620</v>
      </c>
      <c r="F1" s="58" t="s">
        <v>621</v>
      </c>
      <c r="G1" s="58" t="s">
        <v>606</v>
      </c>
    </row>
    <row r="2" spans="1:7">
      <c r="A2" s="82" t="s">
        <v>522</v>
      </c>
      <c r="B2" s="83" t="s">
        <v>475</v>
      </c>
      <c r="C2" s="5" t="s">
        <v>479</v>
      </c>
      <c r="D2" s="5" t="s">
        <v>480</v>
      </c>
      <c r="E2" s="65"/>
      <c r="F2" s="5"/>
      <c r="G2" s="5" t="s">
        <v>616</v>
      </c>
    </row>
    <row r="3" spans="1:7">
      <c r="A3" s="82"/>
      <c r="B3" s="83"/>
      <c r="C3" s="5" t="s">
        <v>481</v>
      </c>
      <c r="D3" s="5" t="s">
        <v>482</v>
      </c>
      <c r="E3" s="65"/>
      <c r="F3" s="5"/>
      <c r="G3" s="5" t="s">
        <v>616</v>
      </c>
    </row>
    <row r="4" spans="1:7">
      <c r="A4" s="82"/>
      <c r="B4" s="83"/>
      <c r="C4" s="5" t="s">
        <v>483</v>
      </c>
      <c r="D4" s="5" t="s">
        <v>484</v>
      </c>
      <c r="E4" s="5"/>
      <c r="F4" s="5"/>
      <c r="G4" s="5" t="s">
        <v>607</v>
      </c>
    </row>
    <row r="5" spans="1:7">
      <c r="A5" s="82"/>
      <c r="B5" s="83" t="s">
        <v>476</v>
      </c>
      <c r="C5" s="5" t="s">
        <v>485</v>
      </c>
      <c r="D5" s="5" t="s">
        <v>486</v>
      </c>
      <c r="E5" s="5"/>
      <c r="F5" s="5"/>
      <c r="G5" s="5" t="s">
        <v>623</v>
      </c>
    </row>
    <row r="6" spans="1:7">
      <c r="A6" s="82"/>
      <c r="B6" s="83"/>
      <c r="C6" s="5" t="s">
        <v>487</v>
      </c>
      <c r="D6" s="5" t="s">
        <v>488</v>
      </c>
      <c r="E6" s="5"/>
      <c r="F6" s="5"/>
      <c r="G6" s="5" t="s">
        <v>616</v>
      </c>
    </row>
    <row r="7" spans="1:7">
      <c r="A7" s="82"/>
      <c r="B7" s="83"/>
      <c r="C7" s="5" t="s">
        <v>489</v>
      </c>
      <c r="D7" s="5" t="s">
        <v>490</v>
      </c>
      <c r="E7" s="5"/>
      <c r="F7" s="5"/>
      <c r="G7" s="5"/>
    </row>
    <row r="8" spans="1:7">
      <c r="A8" s="82"/>
      <c r="B8" s="83"/>
      <c r="C8" s="5" t="s">
        <v>491</v>
      </c>
      <c r="D8" s="5" t="s">
        <v>492</v>
      </c>
      <c r="E8" s="5"/>
      <c r="F8" s="5"/>
      <c r="G8" s="5"/>
    </row>
    <row r="9" spans="1:7">
      <c r="A9" s="82"/>
      <c r="B9" s="83"/>
      <c r="C9" s="5" t="s">
        <v>493</v>
      </c>
      <c r="D9" s="5" t="s">
        <v>494</v>
      </c>
      <c r="E9" s="5"/>
      <c r="F9" s="5"/>
      <c r="G9" s="5" t="s">
        <v>623</v>
      </c>
    </row>
    <row r="10" spans="1:7">
      <c r="A10" s="82"/>
      <c r="B10" s="83"/>
      <c r="C10" s="5" t="s">
        <v>495</v>
      </c>
      <c r="D10" s="5" t="s">
        <v>496</v>
      </c>
      <c r="E10" s="5"/>
      <c r="F10" s="5"/>
      <c r="G10" s="5"/>
    </row>
    <row r="11" spans="1:7">
      <c r="A11" s="82"/>
      <c r="B11" s="83"/>
      <c r="C11" s="5" t="s">
        <v>497</v>
      </c>
      <c r="D11" s="5" t="s">
        <v>498</v>
      </c>
      <c r="E11" s="5"/>
      <c r="F11" s="5"/>
      <c r="G11" s="5" t="s">
        <v>623</v>
      </c>
    </row>
    <row r="12" spans="1:7">
      <c r="A12" s="82"/>
      <c r="B12" s="83" t="s">
        <v>477</v>
      </c>
      <c r="C12" s="5" t="s">
        <v>499</v>
      </c>
      <c r="D12" s="5" t="s">
        <v>500</v>
      </c>
      <c r="E12" s="5"/>
      <c r="F12" s="5"/>
      <c r="G12" s="5"/>
    </row>
    <row r="13" spans="1:7">
      <c r="A13" s="82"/>
      <c r="B13" s="83"/>
      <c r="C13" s="5" t="s">
        <v>501</v>
      </c>
      <c r="D13" s="5" t="s">
        <v>502</v>
      </c>
      <c r="E13" s="5"/>
      <c r="F13" s="5"/>
      <c r="G13" s="5"/>
    </row>
    <row r="14" spans="1:7">
      <c r="A14" s="82"/>
      <c r="B14" s="83"/>
      <c r="C14" s="5" t="s">
        <v>503</v>
      </c>
      <c r="D14" s="5" t="s">
        <v>504</v>
      </c>
      <c r="E14" s="5"/>
      <c r="F14" s="5"/>
      <c r="G14" s="5"/>
    </row>
    <row r="15" spans="1:7">
      <c r="A15" s="82"/>
      <c r="B15" s="83"/>
      <c r="C15" s="5" t="s">
        <v>505</v>
      </c>
      <c r="D15" s="5" t="s">
        <v>619</v>
      </c>
      <c r="E15" s="5"/>
      <c r="F15" s="5"/>
      <c r="G15" s="5"/>
    </row>
    <row r="16" spans="1:7">
      <c r="A16" s="82"/>
      <c r="B16" s="83"/>
      <c r="C16" s="5" t="s">
        <v>617</v>
      </c>
      <c r="D16" s="5" t="s">
        <v>618</v>
      </c>
      <c r="E16" s="5"/>
      <c r="F16" s="5"/>
      <c r="G16" s="5"/>
    </row>
    <row r="17" spans="1:7">
      <c r="A17" s="82"/>
      <c r="B17" s="83"/>
      <c r="C17" s="5" t="s">
        <v>506</v>
      </c>
      <c r="D17" s="5" t="s">
        <v>507</v>
      </c>
      <c r="E17" s="5"/>
      <c r="F17" s="5"/>
      <c r="G17" s="5"/>
    </row>
    <row r="18" spans="1:7">
      <c r="A18" s="82"/>
      <c r="B18" s="83"/>
      <c r="C18" s="5" t="s">
        <v>508</v>
      </c>
      <c r="D18" s="5" t="s">
        <v>509</v>
      </c>
      <c r="E18" s="65">
        <v>35</v>
      </c>
      <c r="F18" s="5"/>
      <c r="G18" s="5" t="s">
        <v>616</v>
      </c>
    </row>
    <row r="19" spans="1:7">
      <c r="A19" s="82"/>
      <c r="B19" s="83"/>
      <c r="C19" s="5" t="s">
        <v>510</v>
      </c>
      <c r="D19" s="5" t="s">
        <v>511</v>
      </c>
      <c r="E19" s="5"/>
      <c r="F19" s="5"/>
      <c r="G19" s="5"/>
    </row>
    <row r="20" spans="1:7">
      <c r="A20" s="82"/>
      <c r="B20" s="83" t="s">
        <v>478</v>
      </c>
      <c r="C20" s="5" t="s">
        <v>512</v>
      </c>
      <c r="D20" s="5" t="s">
        <v>513</v>
      </c>
      <c r="E20" s="5"/>
      <c r="F20" s="5"/>
      <c r="G20" s="5" t="s">
        <v>607</v>
      </c>
    </row>
    <row r="21" spans="1:7">
      <c r="A21" s="82"/>
      <c r="B21" s="83"/>
      <c r="C21" s="5" t="s">
        <v>514</v>
      </c>
      <c r="D21" s="5" t="s">
        <v>515</v>
      </c>
      <c r="E21" s="5"/>
      <c r="F21" s="5"/>
      <c r="G21" s="5" t="s">
        <v>616</v>
      </c>
    </row>
    <row r="22" spans="1:7">
      <c r="A22" s="82"/>
      <c r="B22" s="83"/>
      <c r="C22" s="5" t="s">
        <v>516</v>
      </c>
      <c r="D22" s="5" t="s">
        <v>517</v>
      </c>
      <c r="E22" s="5"/>
      <c r="F22" s="5"/>
      <c r="G22" s="5" t="s">
        <v>607</v>
      </c>
    </row>
    <row r="23" spans="1:7">
      <c r="A23" s="82"/>
      <c r="B23" s="83"/>
      <c r="C23" s="5" t="s">
        <v>518</v>
      </c>
      <c r="D23" s="5" t="s">
        <v>519</v>
      </c>
      <c r="E23" s="5"/>
      <c r="F23" s="5"/>
      <c r="G23" s="5" t="s">
        <v>607</v>
      </c>
    </row>
    <row r="24" spans="1:7">
      <c r="A24" s="82"/>
      <c r="B24" s="83"/>
      <c r="C24" s="5" t="s">
        <v>520</v>
      </c>
      <c r="D24" s="5" t="s">
        <v>521</v>
      </c>
      <c r="E24" s="5"/>
      <c r="F24" s="5"/>
      <c r="G24" s="5" t="s">
        <v>607</v>
      </c>
    </row>
  </sheetData>
  <mergeCells count="5">
    <mergeCell ref="A2:A24"/>
    <mergeCell ref="B2:B4"/>
    <mergeCell ref="B5:B11"/>
    <mergeCell ref="B12:B19"/>
    <mergeCell ref="B20:B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487E-8AC0-9444-B0F7-1EA2C3CD43F2}">
  <dimension ref="A1:I46"/>
  <sheetViews>
    <sheetView zoomScale="179" workbookViewId="0">
      <selection activeCell="C36" sqref="C36"/>
    </sheetView>
  </sheetViews>
  <sheetFormatPr baseColWidth="10" defaultRowHeight="16"/>
  <cols>
    <col min="1" max="1" width="43.1640625" customWidth="1"/>
    <col min="2" max="2" width="9.33203125" bestFit="1" customWidth="1"/>
    <col min="3" max="3" width="60.6640625" bestFit="1" customWidth="1"/>
    <col min="4" max="4" width="4.33203125" bestFit="1" customWidth="1"/>
  </cols>
  <sheetData>
    <row r="1" spans="1:6" ht="17">
      <c r="A1" s="59" t="s">
        <v>523</v>
      </c>
      <c r="B1" s="58" t="s">
        <v>524</v>
      </c>
      <c r="C1" s="58" t="s">
        <v>525</v>
      </c>
      <c r="D1" s="58" t="s">
        <v>606</v>
      </c>
      <c r="E1" s="60" t="s">
        <v>620</v>
      </c>
      <c r="F1" s="61" t="s">
        <v>621</v>
      </c>
    </row>
    <row r="2" spans="1:6">
      <c r="A2" s="84" t="s">
        <v>526</v>
      </c>
      <c r="B2" s="5" t="s">
        <v>530</v>
      </c>
      <c r="C2" s="5" t="s">
        <v>531</v>
      </c>
      <c r="D2" s="5" t="s">
        <v>607</v>
      </c>
      <c r="E2" s="62"/>
      <c r="F2" s="63"/>
    </row>
    <row r="3" spans="1:6">
      <c r="A3" s="85"/>
      <c r="B3" s="5" t="s">
        <v>532</v>
      </c>
      <c r="C3" s="5" t="s">
        <v>533</v>
      </c>
      <c r="D3" s="5" t="s">
        <v>616</v>
      </c>
      <c r="E3" s="62"/>
      <c r="F3" s="63"/>
    </row>
    <row r="4" spans="1:6">
      <c r="A4" s="85"/>
      <c r="B4" s="5" t="s">
        <v>534</v>
      </c>
      <c r="C4" s="5" t="s">
        <v>535</v>
      </c>
      <c r="D4" s="5" t="s">
        <v>616</v>
      </c>
      <c r="E4" s="62"/>
      <c r="F4" s="63"/>
    </row>
    <row r="5" spans="1:6">
      <c r="A5" s="85"/>
      <c r="B5" s="5" t="s">
        <v>536</v>
      </c>
      <c r="C5" s="5" t="s">
        <v>537</v>
      </c>
      <c r="D5" s="5" t="s">
        <v>616</v>
      </c>
      <c r="E5" s="62"/>
      <c r="F5" s="63"/>
    </row>
    <row r="6" spans="1:6">
      <c r="A6" s="85"/>
      <c r="B6" s="5" t="s">
        <v>538</v>
      </c>
      <c r="C6" s="5" t="s">
        <v>539</v>
      </c>
      <c r="D6" s="5" t="s">
        <v>607</v>
      </c>
      <c r="E6" s="62"/>
      <c r="F6" s="63"/>
    </row>
    <row r="7" spans="1:6">
      <c r="A7" s="85"/>
      <c r="B7" s="5" t="s">
        <v>540</v>
      </c>
      <c r="C7" s="5" t="s">
        <v>541</v>
      </c>
      <c r="D7" s="5" t="s">
        <v>607</v>
      </c>
      <c r="E7" s="62"/>
      <c r="F7" s="63"/>
    </row>
    <row r="8" spans="1:6">
      <c r="A8" s="85"/>
      <c r="B8" s="5" t="s">
        <v>542</v>
      </c>
      <c r="C8" s="5" t="s">
        <v>543</v>
      </c>
      <c r="D8" s="5"/>
      <c r="E8" s="62"/>
      <c r="F8" s="63"/>
    </row>
    <row r="9" spans="1:6">
      <c r="A9" s="86"/>
      <c r="B9" s="5" t="s">
        <v>544</v>
      </c>
      <c r="C9" s="5" t="s">
        <v>545</v>
      </c>
      <c r="D9" s="5"/>
      <c r="E9" s="62"/>
      <c r="F9" s="63"/>
    </row>
    <row r="10" spans="1:6">
      <c r="A10" s="84" t="s">
        <v>527</v>
      </c>
      <c r="B10" s="5" t="s">
        <v>546</v>
      </c>
      <c r="C10" s="5" t="s">
        <v>547</v>
      </c>
      <c r="D10" s="5" t="s">
        <v>607</v>
      </c>
      <c r="E10" s="62"/>
      <c r="F10" s="63"/>
    </row>
    <row r="11" spans="1:6">
      <c r="A11" s="85"/>
      <c r="B11" s="5" t="s">
        <v>548</v>
      </c>
      <c r="C11" s="5" t="s">
        <v>549</v>
      </c>
      <c r="D11" s="5" t="s">
        <v>607</v>
      </c>
      <c r="E11" s="62"/>
      <c r="F11" s="63"/>
    </row>
    <row r="12" spans="1:6">
      <c r="A12" s="85"/>
      <c r="B12" s="5" t="s">
        <v>550</v>
      </c>
      <c r="C12" s="5" t="s">
        <v>551</v>
      </c>
      <c r="D12" s="5" t="s">
        <v>607</v>
      </c>
      <c r="E12" s="64"/>
      <c r="F12" s="64"/>
    </row>
    <row r="13" spans="1:6">
      <c r="A13" s="85"/>
      <c r="B13" s="5" t="s">
        <v>552</v>
      </c>
      <c r="C13" s="5" t="s">
        <v>553</v>
      </c>
      <c r="D13" s="5" t="s">
        <v>607</v>
      </c>
      <c r="E13" s="64"/>
      <c r="F13" s="64"/>
    </row>
    <row r="14" spans="1:6">
      <c r="A14" s="85"/>
      <c r="B14" s="5" t="s">
        <v>554</v>
      </c>
      <c r="C14" s="5" t="s">
        <v>555</v>
      </c>
      <c r="D14" s="5" t="s">
        <v>607</v>
      </c>
      <c r="E14" s="64"/>
      <c r="F14" s="64"/>
    </row>
    <row r="15" spans="1:6">
      <c r="A15" s="85"/>
      <c r="B15" s="5" t="s">
        <v>556</v>
      </c>
      <c r="C15" s="5" t="s">
        <v>557</v>
      </c>
      <c r="D15" s="5" t="s">
        <v>607</v>
      </c>
      <c r="E15" s="64"/>
      <c r="F15" s="64"/>
    </row>
    <row r="16" spans="1:6">
      <c r="A16" s="85"/>
      <c r="B16" s="5" t="s">
        <v>558</v>
      </c>
      <c r="C16" s="5" t="s">
        <v>559</v>
      </c>
      <c r="D16" s="5" t="s">
        <v>607</v>
      </c>
      <c r="E16" s="64"/>
      <c r="F16" s="64"/>
    </row>
    <row r="17" spans="1:8">
      <c r="A17" s="85"/>
      <c r="B17" s="5" t="s">
        <v>560</v>
      </c>
      <c r="C17" s="5" t="s">
        <v>561</v>
      </c>
      <c r="D17" s="5" t="s">
        <v>607</v>
      </c>
      <c r="E17" s="64"/>
      <c r="F17" s="64"/>
    </row>
    <row r="18" spans="1:8">
      <c r="A18" s="85"/>
      <c r="B18" s="5" t="s">
        <v>562</v>
      </c>
      <c r="C18" s="5" t="s">
        <v>563</v>
      </c>
      <c r="D18" s="5" t="s">
        <v>607</v>
      </c>
      <c r="E18" s="64"/>
      <c r="F18" s="64"/>
    </row>
    <row r="19" spans="1:8">
      <c r="A19" s="85"/>
      <c r="B19" s="5" t="s">
        <v>564</v>
      </c>
      <c r="C19" s="5" t="s">
        <v>565</v>
      </c>
      <c r="D19" s="5"/>
      <c r="E19" s="64"/>
      <c r="F19" s="64"/>
      <c r="H19">
        <v>6</v>
      </c>
    </row>
    <row r="20" spans="1:8">
      <c r="A20" s="85"/>
      <c r="B20" s="5" t="s">
        <v>566</v>
      </c>
      <c r="C20" s="5" t="s">
        <v>567</v>
      </c>
      <c r="D20" s="5"/>
      <c r="E20" s="64"/>
      <c r="F20" s="64"/>
    </row>
    <row r="21" spans="1:8">
      <c r="A21" s="85"/>
      <c r="B21" s="5" t="s">
        <v>568</v>
      </c>
      <c r="C21" s="5" t="s">
        <v>569</v>
      </c>
      <c r="D21" s="5"/>
      <c r="E21" s="64"/>
      <c r="F21" s="64"/>
    </row>
    <row r="22" spans="1:8">
      <c r="A22" s="86"/>
      <c r="B22" s="5" t="s">
        <v>570</v>
      </c>
      <c r="C22" s="5" t="s">
        <v>571</v>
      </c>
      <c r="D22" s="5" t="s">
        <v>607</v>
      </c>
      <c r="E22" s="64"/>
      <c r="F22" s="64"/>
    </row>
    <row r="23" spans="1:8">
      <c r="A23" s="84" t="s">
        <v>528</v>
      </c>
      <c r="B23" s="5" t="s">
        <v>572</v>
      </c>
      <c r="C23" s="5" t="s">
        <v>611</v>
      </c>
      <c r="D23" s="5" t="s">
        <v>607</v>
      </c>
      <c r="E23" s="64"/>
      <c r="F23" s="64"/>
    </row>
    <row r="24" spans="1:8">
      <c r="A24" s="85"/>
      <c r="B24" s="5" t="s">
        <v>609</v>
      </c>
      <c r="C24" s="5" t="s">
        <v>608</v>
      </c>
      <c r="D24" s="5" t="s">
        <v>607</v>
      </c>
      <c r="E24" s="64"/>
      <c r="F24" s="64"/>
    </row>
    <row r="25" spans="1:8">
      <c r="A25" s="85"/>
      <c r="B25" s="5" t="s">
        <v>612</v>
      </c>
      <c r="C25" s="5" t="s">
        <v>610</v>
      </c>
      <c r="D25" s="5" t="s">
        <v>607</v>
      </c>
      <c r="E25" s="5"/>
      <c r="F25" s="5"/>
    </row>
    <row r="26" spans="1:8">
      <c r="A26" s="85"/>
      <c r="B26" s="5" t="s">
        <v>508</v>
      </c>
      <c r="C26" s="5" t="s">
        <v>614</v>
      </c>
      <c r="D26" s="5" t="s">
        <v>616</v>
      </c>
      <c r="E26" s="5"/>
      <c r="F26" s="5"/>
    </row>
    <row r="27" spans="1:8">
      <c r="A27" s="85"/>
      <c r="B27" s="5" t="s">
        <v>615</v>
      </c>
      <c r="C27" s="5" t="s">
        <v>613</v>
      </c>
      <c r="D27" s="5" t="s">
        <v>607</v>
      </c>
      <c r="E27" s="5"/>
      <c r="F27" s="5"/>
    </row>
    <row r="28" spans="1:8">
      <c r="A28" s="85"/>
      <c r="B28" s="5" t="s">
        <v>573</v>
      </c>
      <c r="C28" s="5" t="s">
        <v>574</v>
      </c>
      <c r="D28" s="5" t="s">
        <v>607</v>
      </c>
      <c r="E28" s="5"/>
      <c r="F28" s="5"/>
      <c r="H28">
        <v>12</v>
      </c>
    </row>
    <row r="29" spans="1:8">
      <c r="A29" s="85"/>
      <c r="B29" s="5" t="s">
        <v>575</v>
      </c>
      <c r="C29" s="5" t="s">
        <v>576</v>
      </c>
      <c r="D29" s="5" t="s">
        <v>616</v>
      </c>
      <c r="E29" s="5"/>
      <c r="F29" s="5"/>
    </row>
    <row r="30" spans="1:8">
      <c r="A30" s="85"/>
      <c r="B30" s="5" t="s">
        <v>577</v>
      </c>
      <c r="C30" s="5" t="s">
        <v>578</v>
      </c>
      <c r="D30" s="5" t="s">
        <v>607</v>
      </c>
      <c r="E30" s="5"/>
      <c r="F30" s="5"/>
      <c r="H30">
        <v>36</v>
      </c>
    </row>
    <row r="31" spans="1:8">
      <c r="A31" s="85"/>
      <c r="B31" s="5" t="s">
        <v>579</v>
      </c>
      <c r="C31" s="5" t="s">
        <v>580</v>
      </c>
      <c r="D31" s="5" t="s">
        <v>607</v>
      </c>
      <c r="E31" s="5"/>
      <c r="F31" s="5"/>
    </row>
    <row r="32" spans="1:8">
      <c r="A32" s="85"/>
      <c r="B32" s="5" t="s">
        <v>581</v>
      </c>
      <c r="C32" s="5" t="s">
        <v>582</v>
      </c>
      <c r="D32" s="5" t="s">
        <v>607</v>
      </c>
      <c r="E32" s="5"/>
      <c r="F32" s="5"/>
      <c r="H32">
        <v>10</v>
      </c>
    </row>
    <row r="33" spans="1:9">
      <c r="A33" s="85"/>
      <c r="B33" s="5" t="s">
        <v>583</v>
      </c>
      <c r="C33" s="5" t="s">
        <v>584</v>
      </c>
      <c r="D33" s="5" t="s">
        <v>607</v>
      </c>
      <c r="E33" s="5"/>
      <c r="F33" s="5"/>
    </row>
    <row r="34" spans="1:9">
      <c r="A34" s="85"/>
      <c r="B34" s="5" t="s">
        <v>585</v>
      </c>
      <c r="C34" s="5" t="s">
        <v>622</v>
      </c>
      <c r="D34" s="5" t="s">
        <v>607</v>
      </c>
      <c r="E34" s="5"/>
      <c r="F34" s="5"/>
      <c r="H34">
        <v>30</v>
      </c>
    </row>
    <row r="35" spans="1:9">
      <c r="A35" s="86"/>
      <c r="B35" s="5" t="s">
        <v>586</v>
      </c>
      <c r="C35" s="5" t="s">
        <v>587</v>
      </c>
      <c r="D35" s="5" t="s">
        <v>607</v>
      </c>
      <c r="E35" s="5"/>
      <c r="F35" s="5"/>
      <c r="H35" t="s">
        <v>626</v>
      </c>
      <c r="I35">
        <v>1</v>
      </c>
    </row>
    <row r="36" spans="1:9">
      <c r="A36" s="84" t="s">
        <v>529</v>
      </c>
      <c r="B36" s="5" t="s">
        <v>588</v>
      </c>
      <c r="C36" s="5" t="s">
        <v>589</v>
      </c>
      <c r="D36" s="5" t="s">
        <v>607</v>
      </c>
      <c r="E36" s="5"/>
      <c r="F36" s="5"/>
      <c r="H36" t="s">
        <v>624</v>
      </c>
    </row>
    <row r="37" spans="1:9">
      <c r="A37" s="85"/>
      <c r="B37" s="5" t="s">
        <v>590</v>
      </c>
      <c r="C37" s="5" t="s">
        <v>591</v>
      </c>
      <c r="D37" s="5" t="s">
        <v>607</v>
      </c>
      <c r="E37" s="5"/>
      <c r="F37" s="5"/>
      <c r="H37" t="s">
        <v>625</v>
      </c>
    </row>
    <row r="38" spans="1:9">
      <c r="A38" s="85"/>
      <c r="B38" s="5" t="s">
        <v>592</v>
      </c>
      <c r="C38" s="5" t="s">
        <v>593</v>
      </c>
      <c r="D38" s="5" t="s">
        <v>616</v>
      </c>
      <c r="E38" s="5"/>
      <c r="F38" s="5"/>
    </row>
    <row r="39" spans="1:9">
      <c r="A39" s="85"/>
      <c r="B39" s="5" t="s">
        <v>594</v>
      </c>
      <c r="C39" s="5" t="s">
        <v>595</v>
      </c>
      <c r="D39" s="5" t="s">
        <v>607</v>
      </c>
      <c r="E39" s="5"/>
      <c r="F39" s="5"/>
    </row>
    <row r="40" spans="1:9">
      <c r="A40" s="85"/>
      <c r="B40" s="5" t="s">
        <v>575</v>
      </c>
      <c r="C40" s="5" t="s">
        <v>576</v>
      </c>
      <c r="D40" s="5" t="s">
        <v>616</v>
      </c>
      <c r="E40" s="5"/>
      <c r="F40" s="5"/>
    </row>
    <row r="41" spans="1:9">
      <c r="A41" s="85"/>
      <c r="B41" s="5" t="s">
        <v>596</v>
      </c>
      <c r="C41" s="5" t="s">
        <v>597</v>
      </c>
      <c r="D41" s="5" t="s">
        <v>607</v>
      </c>
      <c r="E41" s="5"/>
      <c r="F41" s="5"/>
    </row>
    <row r="42" spans="1:9">
      <c r="A42" s="85"/>
      <c r="B42" s="5" t="s">
        <v>579</v>
      </c>
      <c r="C42" s="5" t="s">
        <v>580</v>
      </c>
      <c r="D42" s="5" t="s">
        <v>607</v>
      </c>
      <c r="E42" s="5"/>
      <c r="F42" s="5"/>
    </row>
    <row r="43" spans="1:9">
      <c r="A43" s="85"/>
      <c r="B43" s="5" t="s">
        <v>598</v>
      </c>
      <c r="C43" s="5" t="s">
        <v>599</v>
      </c>
      <c r="D43" s="5" t="s">
        <v>607</v>
      </c>
      <c r="E43" s="5"/>
      <c r="F43" s="5"/>
    </row>
    <row r="44" spans="1:9">
      <c r="A44" s="85"/>
      <c r="B44" s="5" t="s">
        <v>600</v>
      </c>
      <c r="C44" s="5" t="s">
        <v>601</v>
      </c>
      <c r="D44" s="5" t="s">
        <v>607</v>
      </c>
      <c r="E44" s="5"/>
      <c r="F44" s="5"/>
    </row>
    <row r="45" spans="1:9">
      <c r="A45" s="85"/>
      <c r="B45" s="5" t="s">
        <v>602</v>
      </c>
      <c r="C45" s="5" t="s">
        <v>603</v>
      </c>
      <c r="D45" s="5" t="s">
        <v>607</v>
      </c>
      <c r="E45" s="5"/>
      <c r="F45" s="5"/>
    </row>
    <row r="46" spans="1:9">
      <c r="A46" s="86"/>
      <c r="B46" s="5" t="s">
        <v>604</v>
      </c>
      <c r="C46" s="5" t="s">
        <v>605</v>
      </c>
      <c r="D46" s="5" t="s">
        <v>607</v>
      </c>
      <c r="E46" s="5"/>
      <c r="F46" s="5"/>
    </row>
  </sheetData>
  <mergeCells count="4">
    <mergeCell ref="A2:A9"/>
    <mergeCell ref="A10:A22"/>
    <mergeCell ref="A23:A35"/>
    <mergeCell ref="A36:A4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659E-5538-2E46-8708-B9DA94ED6295}">
  <dimension ref="A1:K17"/>
  <sheetViews>
    <sheetView topLeftCell="N1" zoomScale="160" zoomScaleNormal="160" workbookViewId="0">
      <selection activeCell="K6" sqref="K6"/>
    </sheetView>
  </sheetViews>
  <sheetFormatPr baseColWidth="10" defaultRowHeight="16"/>
  <cols>
    <col min="1" max="1" width="5" hidden="1" customWidth="1"/>
    <col min="2" max="2" width="14.33203125" bestFit="1" customWidth="1"/>
    <col min="3" max="3" width="34.1640625" bestFit="1" customWidth="1"/>
    <col min="4" max="4" width="25" bestFit="1" customWidth="1"/>
    <col min="5" max="6" width="7.33203125" bestFit="1" customWidth="1"/>
    <col min="7" max="7" width="26.83203125" bestFit="1" customWidth="1"/>
    <col min="9" max="9" width="15.33203125" bestFit="1" customWidth="1"/>
    <col min="11" max="11" width="32.83203125" bestFit="1" customWidth="1"/>
  </cols>
  <sheetData>
    <row r="1" spans="1:11" ht="17">
      <c r="A1" s="5" t="s">
        <v>33</v>
      </c>
      <c r="B1" s="4" t="s">
        <v>189</v>
      </c>
      <c r="C1" s="4" t="s">
        <v>184</v>
      </c>
      <c r="D1" s="4" t="s">
        <v>169</v>
      </c>
      <c r="E1" s="53" t="s">
        <v>195</v>
      </c>
      <c r="G1" s="88" t="s">
        <v>194</v>
      </c>
      <c r="H1" s="88"/>
      <c r="I1" s="88"/>
      <c r="J1" s="88"/>
      <c r="K1" s="88"/>
    </row>
    <row r="2" spans="1:11">
      <c r="A2" s="5"/>
      <c r="B2" s="5"/>
      <c r="C2" s="5" t="s">
        <v>185</v>
      </c>
      <c r="D2" s="5" t="s">
        <v>178</v>
      </c>
      <c r="E2" s="5"/>
      <c r="G2" s="4" t="s">
        <v>190</v>
      </c>
      <c r="H2" s="4"/>
      <c r="I2" s="4" t="s">
        <v>191</v>
      </c>
      <c r="J2" s="4"/>
      <c r="K2" s="4" t="s">
        <v>192</v>
      </c>
    </row>
    <row r="3" spans="1:11">
      <c r="A3" s="5"/>
      <c r="B3" s="5"/>
      <c r="C3" s="5" t="s">
        <v>186</v>
      </c>
      <c r="D3" s="5" t="s">
        <v>178</v>
      </c>
      <c r="E3" s="5"/>
      <c r="G3" s="5" t="s">
        <v>196</v>
      </c>
      <c r="H3" s="5"/>
      <c r="I3" s="5" t="s">
        <v>199</v>
      </c>
      <c r="J3" s="5"/>
      <c r="K3" s="5" t="s">
        <v>200</v>
      </c>
    </row>
    <row r="4" spans="1:11">
      <c r="A4" s="5"/>
      <c r="B4" s="87" t="s">
        <v>193</v>
      </c>
      <c r="C4" s="5" t="s">
        <v>170</v>
      </c>
      <c r="D4" s="5"/>
      <c r="E4" s="5"/>
      <c r="G4" s="5" t="s">
        <v>202</v>
      </c>
      <c r="H4" s="5"/>
      <c r="I4" s="5" t="s">
        <v>201</v>
      </c>
      <c r="J4" s="5"/>
      <c r="K4" s="5" t="s">
        <v>204</v>
      </c>
    </row>
    <row r="5" spans="1:11">
      <c r="A5" s="5"/>
      <c r="B5" s="87"/>
      <c r="C5" s="5" t="s">
        <v>180</v>
      </c>
      <c r="D5" s="5" t="s">
        <v>187</v>
      </c>
      <c r="E5" s="5"/>
      <c r="G5" s="5" t="s">
        <v>203</v>
      </c>
      <c r="H5" s="5"/>
      <c r="I5" s="5"/>
      <c r="J5" s="5"/>
      <c r="K5" s="5" t="s">
        <v>205</v>
      </c>
    </row>
    <row r="6" spans="1:11">
      <c r="A6" s="5"/>
      <c r="B6" s="5"/>
      <c r="C6" s="5" t="s">
        <v>171</v>
      </c>
      <c r="D6" s="5"/>
      <c r="E6" s="5"/>
      <c r="G6" s="5" t="s">
        <v>206</v>
      </c>
      <c r="H6" s="5"/>
      <c r="I6" s="5"/>
      <c r="J6" s="5"/>
      <c r="K6" s="5" t="s">
        <v>207</v>
      </c>
    </row>
    <row r="7" spans="1:11">
      <c r="A7" s="5"/>
      <c r="B7" s="5"/>
      <c r="C7" s="5" t="s">
        <v>175</v>
      </c>
      <c r="D7" s="5"/>
      <c r="E7" s="5"/>
      <c r="G7" s="5"/>
      <c r="H7" s="5"/>
      <c r="I7" s="5"/>
      <c r="J7" s="5"/>
      <c r="K7" s="5"/>
    </row>
    <row r="8" spans="1:11">
      <c r="A8" s="5"/>
      <c r="B8" s="5"/>
      <c r="C8" s="5" t="s">
        <v>182</v>
      </c>
      <c r="D8" s="5" t="s">
        <v>179</v>
      </c>
      <c r="E8" s="5"/>
      <c r="G8" s="5"/>
      <c r="H8" s="5"/>
      <c r="I8" s="5"/>
      <c r="J8" s="5"/>
      <c r="K8" s="5"/>
    </row>
    <row r="9" spans="1:11">
      <c r="A9" s="5"/>
      <c r="B9" s="5"/>
      <c r="C9" s="5" t="s">
        <v>172</v>
      </c>
      <c r="D9" s="5"/>
      <c r="E9" s="5"/>
      <c r="G9" s="5"/>
      <c r="H9" s="5"/>
      <c r="I9" s="5"/>
      <c r="J9" s="5"/>
      <c r="K9" s="5"/>
    </row>
    <row r="10" spans="1:11">
      <c r="A10" s="5"/>
      <c r="B10" s="5"/>
      <c r="C10" s="5" t="s">
        <v>182</v>
      </c>
      <c r="D10" s="5" t="s">
        <v>177</v>
      </c>
      <c r="E10" s="5"/>
      <c r="G10" s="5"/>
      <c r="H10" s="5"/>
      <c r="I10" s="5"/>
      <c r="J10" s="5"/>
      <c r="K10" s="5"/>
    </row>
    <row r="11" spans="1:11">
      <c r="A11" s="5"/>
      <c r="B11" s="5"/>
      <c r="C11" s="5" t="s">
        <v>188</v>
      </c>
      <c r="D11" s="5"/>
      <c r="E11" s="5"/>
      <c r="G11" s="5"/>
      <c r="H11" s="5"/>
      <c r="I11" s="5"/>
      <c r="J11" s="5"/>
      <c r="K11" s="5"/>
    </row>
    <row r="12" spans="1:11">
      <c r="A12" s="5"/>
      <c r="B12" s="5"/>
      <c r="C12" s="5" t="s">
        <v>182</v>
      </c>
      <c r="D12" s="5" t="s">
        <v>179</v>
      </c>
      <c r="E12" s="5"/>
      <c r="G12" s="5"/>
      <c r="H12" s="5"/>
      <c r="I12" s="5"/>
      <c r="J12" s="5"/>
      <c r="K12" s="5"/>
    </row>
    <row r="13" spans="1:11">
      <c r="A13" s="5"/>
      <c r="B13" s="87" t="s">
        <v>193</v>
      </c>
      <c r="C13" s="5" t="s">
        <v>197</v>
      </c>
      <c r="D13" s="5"/>
      <c r="E13" s="5"/>
      <c r="G13" s="5"/>
      <c r="H13" s="5"/>
      <c r="I13" s="5"/>
      <c r="J13" s="5"/>
      <c r="K13" s="5"/>
    </row>
    <row r="14" spans="1:11">
      <c r="A14" s="5"/>
      <c r="B14" s="87"/>
      <c r="C14" s="5" t="s">
        <v>181</v>
      </c>
      <c r="D14" s="5" t="s">
        <v>187</v>
      </c>
      <c r="E14" s="5"/>
      <c r="G14" s="5"/>
      <c r="H14" s="5"/>
      <c r="I14" s="5"/>
      <c r="J14" s="5"/>
      <c r="K14" s="5"/>
    </row>
    <row r="15" spans="1:11">
      <c r="A15" s="5"/>
      <c r="B15" s="5"/>
      <c r="C15" s="5" t="s">
        <v>174</v>
      </c>
      <c r="D15" s="5"/>
      <c r="E15" s="5"/>
      <c r="G15" s="5"/>
      <c r="H15" s="5"/>
      <c r="I15" s="5"/>
      <c r="J15" s="5"/>
      <c r="K15" s="5"/>
    </row>
    <row r="16" spans="1:11">
      <c r="A16" s="5"/>
      <c r="B16" s="5"/>
      <c r="C16" s="5" t="s">
        <v>198</v>
      </c>
      <c r="D16" s="5"/>
      <c r="E16" s="5"/>
      <c r="G16" s="5"/>
      <c r="H16" s="5"/>
      <c r="I16" s="5"/>
      <c r="J16" s="5"/>
      <c r="K16" s="5"/>
    </row>
    <row r="17" spans="1:11">
      <c r="A17" s="5"/>
      <c r="B17" s="5"/>
      <c r="C17" s="5" t="s">
        <v>183</v>
      </c>
      <c r="D17" s="5" t="s">
        <v>176</v>
      </c>
      <c r="E17" s="5"/>
      <c r="G17" s="5"/>
      <c r="H17" s="5"/>
      <c r="I17" s="5"/>
      <c r="J17" s="5"/>
      <c r="K17" s="5"/>
    </row>
  </sheetData>
  <mergeCells count="3">
    <mergeCell ref="B4:B5"/>
    <mergeCell ref="B13:B14"/>
    <mergeCell ref="G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4C5AA-5ADB-D844-8627-9816E7EE02C2}">
  <dimension ref="A1:L17"/>
  <sheetViews>
    <sheetView zoomScale="150" zoomScaleNormal="150" workbookViewId="0">
      <selection activeCell="D9" sqref="D9"/>
    </sheetView>
  </sheetViews>
  <sheetFormatPr baseColWidth="10" defaultRowHeight="16"/>
  <cols>
    <col min="1" max="1" width="5" bestFit="1" customWidth="1"/>
    <col min="2" max="2" width="14.33203125" bestFit="1" customWidth="1"/>
    <col min="3" max="3" width="34.1640625" bestFit="1" customWidth="1"/>
    <col min="4" max="4" width="25" bestFit="1" customWidth="1"/>
  </cols>
  <sheetData>
    <row r="1" spans="1:12">
      <c r="A1" s="51" t="s">
        <v>33</v>
      </c>
      <c r="B1" s="51" t="s">
        <v>189</v>
      </c>
      <c r="C1" s="51" t="s">
        <v>184</v>
      </c>
      <c r="D1" s="51" t="s">
        <v>169</v>
      </c>
      <c r="E1" s="52">
        <v>44330</v>
      </c>
      <c r="F1" s="52">
        <v>44331</v>
      </c>
      <c r="G1" s="52">
        <v>44332</v>
      </c>
      <c r="H1" s="52">
        <v>44333</v>
      </c>
      <c r="I1" s="52">
        <v>44334</v>
      </c>
      <c r="J1" s="52">
        <v>44335</v>
      </c>
      <c r="K1" s="52">
        <v>44336</v>
      </c>
      <c r="L1" s="52">
        <v>44337</v>
      </c>
    </row>
    <row r="2" spans="1:12">
      <c r="A2" s="5"/>
      <c r="B2" s="5"/>
      <c r="C2" s="5" t="s">
        <v>185</v>
      </c>
      <c r="D2" s="5" t="s">
        <v>178</v>
      </c>
      <c r="E2" s="5"/>
      <c r="F2" s="5"/>
      <c r="G2" s="5"/>
      <c r="H2" s="5"/>
      <c r="I2" s="5"/>
      <c r="J2" s="5"/>
      <c r="K2" s="5"/>
      <c r="L2" s="5"/>
    </row>
    <row r="3" spans="1:12">
      <c r="A3" s="5"/>
      <c r="B3" s="5"/>
      <c r="C3" s="5" t="s">
        <v>186</v>
      </c>
      <c r="D3" s="5" t="s">
        <v>178</v>
      </c>
      <c r="E3" s="5"/>
      <c r="F3" s="5"/>
      <c r="G3" s="5"/>
      <c r="H3" s="5"/>
      <c r="I3" s="5"/>
      <c r="J3" s="5"/>
      <c r="K3" s="5"/>
      <c r="L3" s="5"/>
    </row>
    <row r="4" spans="1:12">
      <c r="A4" s="5"/>
      <c r="B4" s="87" t="s">
        <v>193</v>
      </c>
      <c r="C4" s="5" t="s">
        <v>170</v>
      </c>
      <c r="D4" s="5"/>
      <c r="E4" s="5"/>
      <c r="F4" s="5"/>
      <c r="G4" s="5"/>
      <c r="H4" s="5"/>
      <c r="I4" s="5"/>
      <c r="J4" s="5"/>
      <c r="K4" s="5"/>
      <c r="L4" s="5"/>
    </row>
    <row r="5" spans="1:12">
      <c r="A5" s="5"/>
      <c r="B5" s="87"/>
      <c r="C5" s="5" t="s">
        <v>180</v>
      </c>
      <c r="D5" s="5" t="s">
        <v>187</v>
      </c>
      <c r="E5" s="5"/>
      <c r="F5" s="5"/>
      <c r="G5" s="5"/>
      <c r="H5" s="5"/>
      <c r="I5" s="5"/>
      <c r="J5" s="5"/>
      <c r="K5" s="5"/>
      <c r="L5" s="5"/>
    </row>
    <row r="6" spans="1:12">
      <c r="A6" s="5"/>
      <c r="B6" s="5"/>
      <c r="C6" s="5" t="s">
        <v>171</v>
      </c>
      <c r="D6" s="5"/>
      <c r="E6" s="5"/>
      <c r="F6" s="5"/>
      <c r="G6" s="5"/>
      <c r="H6" s="5"/>
      <c r="I6" s="5"/>
      <c r="J6" s="5"/>
      <c r="K6" s="5"/>
      <c r="L6" s="5"/>
    </row>
    <row r="7" spans="1:12">
      <c r="A7" s="5"/>
      <c r="B7" s="5"/>
      <c r="C7" s="5" t="s">
        <v>175</v>
      </c>
      <c r="D7" s="5"/>
      <c r="E7" s="5"/>
      <c r="F7" s="5"/>
      <c r="G7" s="5"/>
      <c r="H7" s="5"/>
      <c r="I7" s="5"/>
      <c r="J7" s="5"/>
      <c r="K7" s="5"/>
      <c r="L7" s="5"/>
    </row>
    <row r="8" spans="1:12">
      <c r="A8" s="5"/>
      <c r="B8" s="5"/>
      <c r="C8" s="5" t="s">
        <v>182</v>
      </c>
      <c r="D8" s="5" t="s">
        <v>179</v>
      </c>
      <c r="E8" s="5"/>
      <c r="F8" s="5"/>
      <c r="G8" s="5"/>
      <c r="H8" s="5"/>
      <c r="I8" s="5"/>
      <c r="J8" s="5"/>
      <c r="K8" s="5"/>
      <c r="L8" s="5"/>
    </row>
    <row r="9" spans="1:12">
      <c r="A9" s="5"/>
      <c r="B9" s="5"/>
      <c r="C9" s="5" t="s">
        <v>172</v>
      </c>
      <c r="D9" s="5"/>
      <c r="E9" s="5"/>
      <c r="F9" s="5"/>
      <c r="G9" s="5"/>
      <c r="H9" s="5"/>
      <c r="I9" s="5"/>
      <c r="J9" s="5"/>
      <c r="K9" s="5"/>
      <c r="L9" s="5"/>
    </row>
    <row r="10" spans="1:12">
      <c r="A10" s="5"/>
      <c r="B10" s="5"/>
      <c r="C10" s="5" t="s">
        <v>182</v>
      </c>
      <c r="D10" s="5" t="s">
        <v>177</v>
      </c>
      <c r="E10" s="5"/>
      <c r="F10" s="5"/>
      <c r="G10" s="5"/>
      <c r="H10" s="5"/>
      <c r="I10" s="5"/>
      <c r="J10" s="5"/>
      <c r="K10" s="5"/>
      <c r="L10" s="5"/>
    </row>
    <row r="11" spans="1:12">
      <c r="A11" s="5"/>
      <c r="B11" s="5"/>
      <c r="C11" s="5" t="s">
        <v>188</v>
      </c>
      <c r="D11" s="5"/>
      <c r="E11" s="5"/>
      <c r="F11" s="5"/>
      <c r="G11" s="5"/>
      <c r="H11" s="5"/>
      <c r="I11" s="5"/>
      <c r="J11" s="5"/>
      <c r="K11" s="5"/>
      <c r="L11" s="5"/>
    </row>
    <row r="12" spans="1:12">
      <c r="A12" s="5"/>
      <c r="B12" s="5"/>
      <c r="C12" s="5" t="s">
        <v>182</v>
      </c>
      <c r="D12" s="5" t="s">
        <v>179</v>
      </c>
      <c r="E12" s="5"/>
      <c r="F12" s="5"/>
      <c r="G12" s="5"/>
      <c r="H12" s="5"/>
      <c r="I12" s="5"/>
      <c r="J12" s="5"/>
      <c r="K12" s="5"/>
      <c r="L12" s="5"/>
    </row>
    <row r="13" spans="1:12">
      <c r="A13" s="5"/>
      <c r="B13" s="87" t="s">
        <v>193</v>
      </c>
      <c r="C13" s="5" t="s">
        <v>173</v>
      </c>
      <c r="D13" s="5"/>
      <c r="E13" s="5"/>
      <c r="F13" s="5"/>
      <c r="G13" s="5"/>
      <c r="H13" s="5"/>
      <c r="I13" s="5"/>
      <c r="J13" s="5"/>
      <c r="K13" s="5"/>
      <c r="L13" s="5"/>
    </row>
    <row r="14" spans="1:12">
      <c r="A14" s="5"/>
      <c r="B14" s="87"/>
      <c r="C14" s="5" t="s">
        <v>181</v>
      </c>
      <c r="D14" s="5" t="s">
        <v>187</v>
      </c>
      <c r="E14" s="5"/>
      <c r="F14" s="5"/>
      <c r="G14" s="5"/>
      <c r="H14" s="5"/>
      <c r="I14" s="5"/>
      <c r="J14" s="5"/>
      <c r="K14" s="5"/>
      <c r="L14" s="5"/>
    </row>
    <row r="15" spans="1:12">
      <c r="A15" s="5"/>
      <c r="B15" s="5"/>
      <c r="C15" s="5" t="s">
        <v>174</v>
      </c>
      <c r="D15" s="5"/>
      <c r="E15" s="5"/>
      <c r="F15" s="5"/>
      <c r="G15" s="5"/>
      <c r="H15" s="5"/>
      <c r="I15" s="5"/>
      <c r="J15" s="5"/>
      <c r="K15" s="5"/>
      <c r="L15" s="5"/>
    </row>
    <row r="16" spans="1:12">
      <c r="A16" s="5"/>
      <c r="B16" s="5"/>
      <c r="C16" s="5" t="s">
        <v>172</v>
      </c>
      <c r="D16" s="5"/>
      <c r="E16" s="5"/>
      <c r="F16" s="5"/>
      <c r="G16" s="5"/>
      <c r="H16" s="5"/>
      <c r="I16" s="5"/>
      <c r="J16" s="5"/>
      <c r="K16" s="5"/>
      <c r="L16" s="5"/>
    </row>
    <row r="17" spans="1:12">
      <c r="A17" s="5"/>
      <c r="B17" s="5"/>
      <c r="C17" s="5" t="s">
        <v>183</v>
      </c>
      <c r="D17" s="5" t="s">
        <v>176</v>
      </c>
      <c r="E17" s="5"/>
      <c r="F17" s="5"/>
      <c r="G17" s="5"/>
      <c r="H17" s="5"/>
      <c r="I17" s="5"/>
      <c r="J17" s="5"/>
      <c r="K17" s="5"/>
      <c r="L17" s="5"/>
    </row>
  </sheetData>
  <mergeCells count="2">
    <mergeCell ref="B4:B5"/>
    <mergeCell ref="B13:B1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7F00A-3322-8446-A451-F43CED853CCF}">
  <dimension ref="A1:L5"/>
  <sheetViews>
    <sheetView zoomScale="170" zoomScaleNormal="170" workbookViewId="0">
      <selection activeCell="A3" sqref="A3:C4"/>
    </sheetView>
  </sheetViews>
  <sheetFormatPr baseColWidth="10" defaultRowHeight="16"/>
  <cols>
    <col min="1" max="1" width="5" bestFit="1" customWidth="1"/>
    <col min="3" max="3" width="29" bestFit="1" customWidth="1"/>
    <col min="6" max="6" width="12.33203125" bestFit="1" customWidth="1"/>
    <col min="8" max="8" width="19.83203125" bestFit="1" customWidth="1"/>
    <col min="11" max="11" width="15.5" bestFit="1" customWidth="1"/>
  </cols>
  <sheetData>
    <row r="1" spans="1:12">
      <c r="A1" t="s">
        <v>33</v>
      </c>
      <c r="B1" t="s">
        <v>208</v>
      </c>
      <c r="C1" t="s">
        <v>209</v>
      </c>
      <c r="D1" t="s">
        <v>210</v>
      </c>
      <c r="E1" t="s">
        <v>211</v>
      </c>
      <c r="F1" t="s">
        <v>212</v>
      </c>
      <c r="G1" t="s">
        <v>213</v>
      </c>
      <c r="H1" t="s">
        <v>214</v>
      </c>
      <c r="K1" t="s">
        <v>215</v>
      </c>
    </row>
    <row r="2" spans="1:12">
      <c r="A2">
        <v>1</v>
      </c>
      <c r="B2" t="s">
        <v>220</v>
      </c>
      <c r="C2" t="s">
        <v>221</v>
      </c>
      <c r="D2">
        <v>3</v>
      </c>
      <c r="E2">
        <v>1</v>
      </c>
      <c r="F2">
        <v>1</v>
      </c>
      <c r="G2" t="s">
        <v>222</v>
      </c>
      <c r="H2" t="s">
        <v>229</v>
      </c>
      <c r="K2" t="s">
        <v>216</v>
      </c>
      <c r="L2" t="s">
        <v>234</v>
      </c>
    </row>
    <row r="3" spans="1:12">
      <c r="A3">
        <v>2</v>
      </c>
      <c r="B3" t="s">
        <v>223</v>
      </c>
      <c r="C3">
        <v>335</v>
      </c>
      <c r="D3">
        <v>4</v>
      </c>
      <c r="E3">
        <v>1</v>
      </c>
      <c r="F3">
        <v>2</v>
      </c>
      <c r="G3" t="s">
        <v>224</v>
      </c>
      <c r="H3" t="s">
        <v>228</v>
      </c>
      <c r="K3" t="s">
        <v>217</v>
      </c>
      <c r="L3" t="s">
        <v>234</v>
      </c>
    </row>
    <row r="4" spans="1:12">
      <c r="A4">
        <v>3</v>
      </c>
      <c r="B4" t="s">
        <v>225</v>
      </c>
      <c r="C4" t="s">
        <v>227</v>
      </c>
      <c r="D4">
        <v>4</v>
      </c>
      <c r="E4">
        <v>1</v>
      </c>
      <c r="F4">
        <v>2</v>
      </c>
      <c r="G4" t="s">
        <v>226</v>
      </c>
      <c r="H4" t="s">
        <v>230</v>
      </c>
      <c r="K4" t="s">
        <v>218</v>
      </c>
      <c r="L4" t="s">
        <v>234</v>
      </c>
    </row>
    <row r="5" spans="1:12">
      <c r="A5">
        <v>4</v>
      </c>
      <c r="B5" t="s">
        <v>231</v>
      </c>
      <c r="D5">
        <v>3</v>
      </c>
      <c r="E5">
        <v>1</v>
      </c>
      <c r="F5">
        <v>2</v>
      </c>
      <c r="G5" t="s">
        <v>232</v>
      </c>
      <c r="H5" t="s">
        <v>233</v>
      </c>
      <c r="K5" t="s">
        <v>219</v>
      </c>
      <c r="L5" t="s">
        <v>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A7AB2-7B3D-1C47-9668-70D7293D5139}">
  <dimension ref="A1:K36"/>
  <sheetViews>
    <sheetView topLeftCell="A8" zoomScale="150" zoomScaleNormal="150" workbookViewId="0">
      <selection activeCell="D26" sqref="D26"/>
    </sheetView>
  </sheetViews>
  <sheetFormatPr baseColWidth="10" defaultRowHeight="16"/>
  <cols>
    <col min="1" max="1" width="25.6640625" bestFit="1" customWidth="1"/>
    <col min="2" max="2" width="16.5" customWidth="1"/>
    <col min="3" max="3" width="12.6640625" bestFit="1" customWidth="1"/>
    <col min="5" max="5" width="13.5" bestFit="1" customWidth="1"/>
    <col min="7" max="7" width="13.5" bestFit="1" customWidth="1"/>
    <col min="8" max="8" width="13.33203125" bestFit="1" customWidth="1"/>
    <col min="9" max="9" width="20.83203125" bestFit="1" customWidth="1"/>
    <col min="10" max="10" width="13.33203125" bestFit="1" customWidth="1"/>
  </cols>
  <sheetData>
    <row r="1" spans="1:11">
      <c r="A1" t="s">
        <v>8</v>
      </c>
      <c r="B1" t="s">
        <v>22</v>
      </c>
      <c r="C1" t="s">
        <v>13</v>
      </c>
      <c r="D1" t="s">
        <v>14</v>
      </c>
      <c r="E1" t="s">
        <v>19</v>
      </c>
      <c r="F1" t="s">
        <v>15</v>
      </c>
      <c r="G1" t="s">
        <v>16</v>
      </c>
      <c r="H1" t="s">
        <v>17</v>
      </c>
      <c r="I1" t="s">
        <v>18</v>
      </c>
    </row>
    <row r="2" spans="1:11" ht="17">
      <c r="A2" t="s">
        <v>9</v>
      </c>
      <c r="B2" t="s">
        <v>0</v>
      </c>
      <c r="D2" t="s">
        <v>20</v>
      </c>
      <c r="E2" t="s">
        <v>20</v>
      </c>
      <c r="F2" s="1">
        <v>15030</v>
      </c>
      <c r="G2">
        <v>5000</v>
      </c>
      <c r="H2">
        <f>(G2+F2)*1.18</f>
        <v>23635.399999999998</v>
      </c>
      <c r="I2" t="s">
        <v>21</v>
      </c>
      <c r="K2">
        <f>H2*40</f>
        <v>945415.99999999988</v>
      </c>
    </row>
    <row r="3" spans="1:11" ht="17">
      <c r="D3" t="s">
        <v>23</v>
      </c>
      <c r="E3" t="s">
        <v>24</v>
      </c>
      <c r="F3" s="1">
        <v>27388</v>
      </c>
      <c r="G3">
        <v>2500</v>
      </c>
      <c r="H3">
        <f>(G3+F3)*1.18</f>
        <v>35267.839999999997</v>
      </c>
      <c r="I3" t="s">
        <v>21</v>
      </c>
      <c r="K3">
        <f>H3*40</f>
        <v>1410713.5999999999</v>
      </c>
    </row>
    <row r="4" spans="1:11" ht="17">
      <c r="D4" t="s">
        <v>23</v>
      </c>
      <c r="E4" t="s">
        <v>25</v>
      </c>
      <c r="F4" s="1">
        <v>16480</v>
      </c>
      <c r="G4">
        <v>3750</v>
      </c>
      <c r="H4">
        <f>(G4+F4)*1.18</f>
        <v>23871.399999999998</v>
      </c>
      <c r="I4" t="s">
        <v>26</v>
      </c>
      <c r="K4">
        <f>H4*40</f>
        <v>954855.99999999988</v>
      </c>
    </row>
    <row r="5" spans="1:11" ht="17">
      <c r="F5" s="1"/>
    </row>
    <row r="6" spans="1:11">
      <c r="A6" t="s">
        <v>10</v>
      </c>
    </row>
    <row r="7" spans="1:11">
      <c r="A7" t="s">
        <v>11</v>
      </c>
    </row>
    <row r="8" spans="1:11">
      <c r="A8" t="s">
        <v>12</v>
      </c>
    </row>
    <row r="13" spans="1:11">
      <c r="B13" t="s">
        <v>27</v>
      </c>
      <c r="D13" t="s">
        <v>29</v>
      </c>
    </row>
    <row r="14" spans="1:11">
      <c r="A14" t="s">
        <v>30</v>
      </c>
      <c r="B14" t="s">
        <v>28</v>
      </c>
      <c r="D14" t="s">
        <v>28</v>
      </c>
    </row>
    <row r="15" spans="1:11">
      <c r="A15" t="s">
        <v>32</v>
      </c>
      <c r="B15" t="s">
        <v>28</v>
      </c>
      <c r="D15" t="s">
        <v>28</v>
      </c>
    </row>
    <row r="16" spans="1:11">
      <c r="A16" t="s">
        <v>31</v>
      </c>
      <c r="B16" t="s">
        <v>28</v>
      </c>
      <c r="D16" t="s">
        <v>28</v>
      </c>
    </row>
    <row r="18" spans="1:10">
      <c r="B18" t="s">
        <v>235</v>
      </c>
      <c r="C18" t="s">
        <v>236</v>
      </c>
      <c r="D18" t="s">
        <v>237</v>
      </c>
    </row>
    <row r="19" spans="1:10">
      <c r="A19" s="2">
        <v>5</v>
      </c>
      <c r="B19">
        <v>55000</v>
      </c>
      <c r="C19">
        <v>104000</v>
      </c>
      <c r="D19">
        <v>85000</v>
      </c>
      <c r="F19">
        <f>B19*A19</f>
        <v>275000</v>
      </c>
      <c r="G19">
        <f>C19*A19</f>
        <v>520000</v>
      </c>
      <c r="H19">
        <f>D19*A19</f>
        <v>425000</v>
      </c>
    </row>
    <row r="20" spans="1:10">
      <c r="A20" s="3">
        <v>10</v>
      </c>
      <c r="B20">
        <v>40000</v>
      </c>
      <c r="C20">
        <v>62000</v>
      </c>
      <c r="D20">
        <v>58000</v>
      </c>
      <c r="F20">
        <f>B20*A20</f>
        <v>400000</v>
      </c>
      <c r="G20">
        <f>C20*A20</f>
        <v>620000</v>
      </c>
      <c r="H20">
        <f>D20*A20</f>
        <v>580000</v>
      </c>
    </row>
    <row r="21" spans="1:10">
      <c r="A21" s="3">
        <v>12</v>
      </c>
      <c r="B21">
        <v>33000</v>
      </c>
      <c r="C21">
        <v>52000</v>
      </c>
      <c r="F21">
        <f>B21*A21</f>
        <v>396000</v>
      </c>
      <c r="G21">
        <f>C21*A21</f>
        <v>624000</v>
      </c>
      <c r="H21">
        <f>D21*B21</f>
        <v>0</v>
      </c>
    </row>
    <row r="22" spans="1:10">
      <c r="A22" s="3"/>
    </row>
    <row r="25" spans="1:10">
      <c r="B25" t="s">
        <v>460</v>
      </c>
      <c r="D25" t="s">
        <v>461</v>
      </c>
      <c r="E25" t="s">
        <v>466</v>
      </c>
      <c r="F25" t="s">
        <v>2</v>
      </c>
      <c r="J25" t="s">
        <v>462</v>
      </c>
    </row>
    <row r="26" spans="1:10">
      <c r="A26" t="s">
        <v>235</v>
      </c>
      <c r="B26" t="s">
        <v>23</v>
      </c>
      <c r="C26">
        <v>25</v>
      </c>
      <c r="D26">
        <v>109000</v>
      </c>
      <c r="E26">
        <v>73000</v>
      </c>
      <c r="F26">
        <v>60888</v>
      </c>
      <c r="J26" t="s">
        <v>463</v>
      </c>
    </row>
    <row r="27" spans="1:10">
      <c r="A27" t="s">
        <v>464</v>
      </c>
      <c r="C27">
        <v>22</v>
      </c>
      <c r="D27">
        <v>66000</v>
      </c>
      <c r="E27">
        <v>45000</v>
      </c>
      <c r="F27">
        <v>33000</v>
      </c>
    </row>
    <row r="28" spans="1:10">
      <c r="A28" t="s">
        <v>465</v>
      </c>
      <c r="C28" t="s">
        <v>28</v>
      </c>
    </row>
    <row r="30" spans="1:10">
      <c r="A30" t="s">
        <v>467</v>
      </c>
      <c r="B30" t="s">
        <v>468</v>
      </c>
    </row>
    <row r="31" spans="1:10">
      <c r="A31" t="s">
        <v>469</v>
      </c>
    </row>
    <row r="33" spans="2:2">
      <c r="B33" t="s">
        <v>470</v>
      </c>
    </row>
    <row r="34" spans="2:2">
      <c r="B34" t="s">
        <v>471</v>
      </c>
    </row>
    <row r="35" spans="2:2">
      <c r="B35" t="s">
        <v>472</v>
      </c>
    </row>
    <row r="36" spans="2:2">
      <c r="B36" t="s">
        <v>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3EE6A-D3B0-DF46-BDF0-A84335710DE9}">
  <dimension ref="A1:H14"/>
  <sheetViews>
    <sheetView zoomScale="220" zoomScaleNormal="220" workbookViewId="0">
      <selection activeCell="H7" sqref="H7"/>
    </sheetView>
  </sheetViews>
  <sheetFormatPr baseColWidth="10" defaultRowHeight="16"/>
  <cols>
    <col min="1" max="1" width="5" bestFit="1" customWidth="1"/>
    <col min="3" max="3" width="19.83203125" bestFit="1" customWidth="1"/>
    <col min="5" max="5" width="13" bestFit="1" customWidth="1"/>
  </cols>
  <sheetData>
    <row r="1" spans="1:8">
      <c r="A1" s="5" t="s">
        <v>33</v>
      </c>
      <c r="B1" s="5" t="s">
        <v>74</v>
      </c>
      <c r="C1" s="5" t="s">
        <v>250</v>
      </c>
      <c r="D1" s="5" t="s">
        <v>251</v>
      </c>
      <c r="E1" s="5" t="s">
        <v>252</v>
      </c>
    </row>
    <row r="2" spans="1:8">
      <c r="A2" s="5">
        <v>1</v>
      </c>
      <c r="B2" s="5"/>
      <c r="C2" s="5" t="s">
        <v>253</v>
      </c>
      <c r="D2" s="5">
        <v>25000</v>
      </c>
      <c r="E2" s="5" t="s">
        <v>262</v>
      </c>
      <c r="F2" t="s">
        <v>163</v>
      </c>
    </row>
    <row r="3" spans="1:8">
      <c r="A3" s="5">
        <v>2</v>
      </c>
      <c r="B3" s="5"/>
      <c r="C3" s="5" t="s">
        <v>264</v>
      </c>
      <c r="D3" s="5">
        <v>40000</v>
      </c>
      <c r="E3" s="5" t="s">
        <v>262</v>
      </c>
      <c r="F3" t="s">
        <v>163</v>
      </c>
    </row>
    <row r="4" spans="1:8">
      <c r="A4" s="5">
        <v>3</v>
      </c>
      <c r="B4" s="5"/>
      <c r="C4" s="5" t="s">
        <v>254</v>
      </c>
      <c r="D4" s="5">
        <v>28000</v>
      </c>
      <c r="E4" s="5" t="s">
        <v>263</v>
      </c>
    </row>
    <row r="5" spans="1:8">
      <c r="A5" s="5">
        <v>4</v>
      </c>
      <c r="B5" s="5"/>
      <c r="C5" s="5" t="s">
        <v>255</v>
      </c>
      <c r="D5" s="5">
        <v>40000</v>
      </c>
      <c r="E5" s="5" t="s">
        <v>263</v>
      </c>
      <c r="F5" t="s">
        <v>163</v>
      </c>
      <c r="H5" t="s">
        <v>474</v>
      </c>
    </row>
    <row r="6" spans="1:8">
      <c r="A6" s="5">
        <v>5</v>
      </c>
      <c r="B6" s="5"/>
      <c r="C6" s="5" t="s">
        <v>256</v>
      </c>
      <c r="D6" s="5">
        <v>60000</v>
      </c>
      <c r="E6" s="5" t="s">
        <v>263</v>
      </c>
      <c r="F6" t="s">
        <v>163</v>
      </c>
    </row>
    <row r="7" spans="1:8">
      <c r="A7" s="5">
        <v>6</v>
      </c>
      <c r="B7" s="5"/>
      <c r="C7" s="5" t="s">
        <v>257</v>
      </c>
      <c r="D7" s="5">
        <v>2500</v>
      </c>
      <c r="E7" s="5" t="s">
        <v>263</v>
      </c>
      <c r="F7" t="s">
        <v>163</v>
      </c>
    </row>
    <row r="8" spans="1:8">
      <c r="A8" s="5">
        <v>7</v>
      </c>
      <c r="B8" s="5"/>
      <c r="C8" s="5" t="s">
        <v>258</v>
      </c>
      <c r="D8" s="5">
        <v>11500</v>
      </c>
      <c r="E8" s="5" t="s">
        <v>263</v>
      </c>
      <c r="F8" t="s">
        <v>163</v>
      </c>
    </row>
    <row r="9" spans="1:8">
      <c r="A9" s="5">
        <v>8</v>
      </c>
      <c r="B9" s="5"/>
      <c r="C9" s="5" t="s">
        <v>259</v>
      </c>
      <c r="D9" s="5">
        <v>6800</v>
      </c>
      <c r="E9" s="5" t="s">
        <v>263</v>
      </c>
      <c r="F9" t="s">
        <v>163</v>
      </c>
    </row>
    <row r="10" spans="1:8">
      <c r="A10" s="5">
        <v>9</v>
      </c>
      <c r="B10" s="5"/>
      <c r="C10" s="5" t="s">
        <v>260</v>
      </c>
      <c r="D10" s="5">
        <v>61000</v>
      </c>
      <c r="E10" s="5" t="s">
        <v>263</v>
      </c>
    </row>
    <row r="11" spans="1:8">
      <c r="A11" s="5">
        <v>10</v>
      </c>
      <c r="B11" s="5"/>
      <c r="C11" s="5" t="s">
        <v>143</v>
      </c>
      <c r="D11" s="5">
        <v>80000</v>
      </c>
      <c r="E11" s="5" t="s">
        <v>263</v>
      </c>
      <c r="F11" t="s">
        <v>163</v>
      </c>
    </row>
    <row r="12" spans="1:8">
      <c r="A12" s="5">
        <v>11</v>
      </c>
      <c r="B12" s="5"/>
      <c r="C12" s="5" t="s">
        <v>261</v>
      </c>
      <c r="D12" s="5">
        <v>50000</v>
      </c>
      <c r="E12" s="5" t="s">
        <v>263</v>
      </c>
    </row>
    <row r="13" spans="1:8">
      <c r="A13" s="5"/>
      <c r="B13" s="5"/>
      <c r="C13" s="5"/>
      <c r="D13" s="5"/>
      <c r="E13" s="5"/>
    </row>
    <row r="14" spans="1:8">
      <c r="D14">
        <f>SUM(D4:D12)</f>
        <v>339800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83CAA-ED2E-A746-82F2-5247B587E4CA}">
  <dimension ref="A1:I14"/>
  <sheetViews>
    <sheetView zoomScale="150" workbookViewId="0">
      <selection activeCell="I10" sqref="I10"/>
    </sheetView>
  </sheetViews>
  <sheetFormatPr baseColWidth="10" defaultRowHeight="16"/>
  <cols>
    <col min="2" max="2" width="10.1640625" bestFit="1" customWidth="1"/>
    <col min="3" max="3" width="15.83203125" bestFit="1" customWidth="1"/>
    <col min="4" max="4" width="19.1640625" bestFit="1" customWidth="1"/>
    <col min="5" max="5" width="12.83203125" bestFit="1" customWidth="1"/>
    <col min="9" max="9" width="12.83203125" bestFit="1" customWidth="1"/>
  </cols>
  <sheetData>
    <row r="1" spans="1:9">
      <c r="B1" s="66" t="s">
        <v>455</v>
      </c>
      <c r="C1" s="66"/>
      <c r="D1" s="66"/>
      <c r="E1" s="66"/>
      <c r="F1" s="66" t="s">
        <v>456</v>
      </c>
      <c r="G1" s="66"/>
      <c r="H1" s="66"/>
      <c r="I1" s="66"/>
    </row>
    <row r="2" spans="1:9">
      <c r="A2" s="5" t="s">
        <v>290</v>
      </c>
      <c r="B2" s="5" t="s">
        <v>457</v>
      </c>
      <c r="C2" s="5" t="s">
        <v>458</v>
      </c>
      <c r="D2" s="5" t="s">
        <v>459</v>
      </c>
      <c r="E2" s="5"/>
      <c r="F2" s="5"/>
      <c r="G2" s="5"/>
      <c r="H2" s="5"/>
      <c r="I2" s="5"/>
    </row>
    <row r="3" spans="1:9">
      <c r="A3" s="57">
        <v>38565</v>
      </c>
      <c r="B3" s="57"/>
      <c r="C3" s="57"/>
      <c r="D3" s="5"/>
      <c r="E3" s="5"/>
      <c r="F3" s="57"/>
      <c r="G3" s="57"/>
      <c r="H3" s="5"/>
      <c r="I3" s="5"/>
    </row>
    <row r="4" spans="1:9">
      <c r="A4" s="57">
        <v>38930</v>
      </c>
      <c r="B4" s="57"/>
      <c r="C4" s="57"/>
      <c r="D4" s="5"/>
      <c r="E4" s="5"/>
      <c r="F4" s="57"/>
      <c r="G4" s="57"/>
      <c r="H4" s="5"/>
      <c r="I4" s="5"/>
    </row>
    <row r="5" spans="1:9">
      <c r="A5" s="57">
        <v>39295</v>
      </c>
      <c r="B5" s="57"/>
      <c r="C5" s="57"/>
      <c r="D5" s="5"/>
      <c r="E5" s="5"/>
      <c r="F5" s="57"/>
      <c r="G5" s="57"/>
      <c r="H5" s="5"/>
      <c r="I5" s="5"/>
    </row>
    <row r="6" spans="1:9">
      <c r="A6" s="57">
        <v>39661</v>
      </c>
      <c r="B6" s="57"/>
      <c r="C6" s="57"/>
      <c r="D6" s="5"/>
      <c r="E6" s="5"/>
      <c r="F6" s="57"/>
      <c r="G6" s="57"/>
      <c r="H6" s="5"/>
      <c r="I6" s="5"/>
    </row>
    <row r="7" spans="1:9">
      <c r="A7" s="57">
        <v>40026</v>
      </c>
      <c r="B7" s="57"/>
      <c r="C7" s="57"/>
      <c r="D7" s="5"/>
      <c r="E7" s="5"/>
      <c r="F7" s="57"/>
      <c r="G7" s="57"/>
      <c r="H7" s="5"/>
      <c r="I7" s="5"/>
    </row>
    <row r="8" spans="1:9">
      <c r="A8" s="57">
        <v>40391</v>
      </c>
      <c r="B8" s="57"/>
      <c r="C8" s="57"/>
      <c r="D8" s="5"/>
      <c r="E8" s="5"/>
      <c r="F8" s="57"/>
      <c r="G8" s="57"/>
      <c r="H8" s="5"/>
      <c r="I8" s="5"/>
    </row>
    <row r="9" spans="1:9">
      <c r="A9" s="57">
        <v>40756</v>
      </c>
      <c r="B9" s="57"/>
      <c r="C9" s="57"/>
      <c r="D9" s="5"/>
      <c r="E9" s="5"/>
      <c r="F9" s="57"/>
      <c r="G9" s="57"/>
      <c r="H9" s="5"/>
      <c r="I9" s="5"/>
    </row>
    <row r="10" spans="1:9">
      <c r="A10" s="57">
        <v>41122</v>
      </c>
      <c r="B10" s="57"/>
      <c r="C10" s="57"/>
      <c r="D10" s="5"/>
      <c r="E10" s="5"/>
      <c r="F10" s="57"/>
      <c r="G10" s="57"/>
      <c r="H10" s="5"/>
      <c r="I10" s="5"/>
    </row>
    <row r="11" spans="1:9">
      <c r="A11" s="57">
        <v>41487</v>
      </c>
      <c r="B11" s="57"/>
      <c r="C11" s="57"/>
      <c r="D11" s="5"/>
      <c r="E11" s="5"/>
      <c r="F11" s="57"/>
      <c r="G11" s="57"/>
      <c r="H11" s="5"/>
      <c r="I11" s="5"/>
    </row>
    <row r="12" spans="1:9">
      <c r="A12" s="57">
        <v>41852</v>
      </c>
      <c r="B12" s="57"/>
      <c r="C12" s="57"/>
      <c r="D12" s="5"/>
      <c r="E12" s="5"/>
      <c r="F12" s="57"/>
      <c r="G12" s="57"/>
      <c r="H12" s="5"/>
      <c r="I12" s="5"/>
    </row>
    <row r="13" spans="1:9">
      <c r="A13" s="57">
        <v>42217</v>
      </c>
      <c r="B13" s="57"/>
      <c r="C13" s="57"/>
      <c r="D13" s="5"/>
      <c r="E13" s="5"/>
      <c r="F13" s="57"/>
      <c r="G13" s="57"/>
      <c r="H13" s="5"/>
      <c r="I13" s="5"/>
    </row>
    <row r="14" spans="1:9">
      <c r="A14" s="57">
        <v>42583</v>
      </c>
      <c r="B14" s="57"/>
      <c r="C14" s="57"/>
      <c r="D14" s="5"/>
      <c r="E14" s="5"/>
      <c r="F14" s="57"/>
      <c r="G14" s="57"/>
      <c r="H14" s="5"/>
      <c r="I14" s="5"/>
    </row>
  </sheetData>
  <mergeCells count="2">
    <mergeCell ref="B1:E1"/>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6D426-D63F-E641-84AD-2B971E7DFDA2}">
  <dimension ref="A1:N175"/>
  <sheetViews>
    <sheetView topLeftCell="A134" workbookViewId="0">
      <selection activeCell="K176" sqref="K176"/>
    </sheetView>
  </sheetViews>
  <sheetFormatPr baseColWidth="10" defaultRowHeight="16"/>
  <cols>
    <col min="2" max="2" width="106.83203125" bestFit="1" customWidth="1"/>
    <col min="11" max="11" width="51.1640625" bestFit="1" customWidth="1"/>
  </cols>
  <sheetData>
    <row r="1" spans="1:11">
      <c r="A1" s="54" t="s">
        <v>265</v>
      </c>
      <c r="B1" s="54"/>
      <c r="C1" s="54"/>
      <c r="D1" s="54"/>
      <c r="E1" s="54"/>
      <c r="F1" s="54"/>
      <c r="G1" s="54"/>
      <c r="H1" s="54"/>
      <c r="I1" s="54"/>
      <c r="J1" s="54"/>
      <c r="K1" s="54"/>
    </row>
    <row r="2" spans="1:11">
      <c r="A2" s="54"/>
      <c r="B2" s="54"/>
      <c r="C2" s="54"/>
      <c r="D2" s="54"/>
      <c r="E2" s="54"/>
      <c r="F2" s="54"/>
      <c r="G2" s="54"/>
      <c r="H2" s="54"/>
      <c r="I2" s="54"/>
      <c r="J2" s="54"/>
      <c r="K2" s="54"/>
    </row>
    <row r="3" spans="1:11">
      <c r="A3" s="54"/>
      <c r="B3" s="54"/>
      <c r="C3" s="54"/>
      <c r="D3" s="54"/>
      <c r="E3" s="54"/>
      <c r="F3" s="54"/>
      <c r="G3" s="54"/>
      <c r="H3" s="54"/>
      <c r="I3" s="54"/>
      <c r="J3" s="54"/>
      <c r="K3" s="54"/>
    </row>
    <row r="4" spans="1:11">
      <c r="A4" s="54"/>
      <c r="B4" s="54"/>
      <c r="C4" s="54"/>
      <c r="D4" s="54"/>
      <c r="E4" s="54"/>
      <c r="F4" s="54"/>
      <c r="G4" s="54"/>
      <c r="H4" s="54"/>
      <c r="I4" s="54"/>
      <c r="J4" s="54"/>
      <c r="K4" s="54"/>
    </row>
    <row r="5" spans="1:11">
      <c r="A5" s="54"/>
      <c r="B5" s="54"/>
      <c r="C5" s="54"/>
      <c r="D5" s="54"/>
      <c r="E5" s="54" t="s">
        <v>266</v>
      </c>
      <c r="F5" s="54"/>
      <c r="G5" s="54"/>
      <c r="H5" s="54"/>
      <c r="I5" s="54"/>
      <c r="J5" s="54"/>
      <c r="K5" s="54"/>
    </row>
    <row r="6" spans="1:11">
      <c r="A6" s="54" t="s">
        <v>267</v>
      </c>
      <c r="B6" s="54"/>
      <c r="C6" s="54"/>
      <c r="D6" s="54"/>
      <c r="E6" s="54" t="s">
        <v>268</v>
      </c>
      <c r="F6" s="54"/>
      <c r="G6" s="54"/>
      <c r="H6" s="54"/>
      <c r="I6" s="54"/>
      <c r="J6" s="54"/>
      <c r="K6" s="54"/>
    </row>
    <row r="7" spans="1:11">
      <c r="A7" s="54" t="s">
        <v>269</v>
      </c>
      <c r="B7" s="54"/>
      <c r="C7" s="54"/>
      <c r="D7" s="54"/>
      <c r="E7" s="54" t="s">
        <v>270</v>
      </c>
      <c r="F7" s="54"/>
      <c r="G7" s="54"/>
      <c r="H7" s="54"/>
      <c r="I7" s="54"/>
      <c r="J7" s="54"/>
      <c r="K7" s="54"/>
    </row>
    <row r="8" spans="1:11">
      <c r="A8" s="54" t="s">
        <v>271</v>
      </c>
      <c r="B8" s="54"/>
      <c r="C8" s="54"/>
      <c r="D8" s="54"/>
      <c r="E8" s="54" t="s">
        <v>272</v>
      </c>
      <c r="F8" s="54"/>
      <c r="G8" s="54"/>
      <c r="H8" s="54"/>
      <c r="I8" s="54"/>
      <c r="J8" s="54"/>
      <c r="K8" s="54"/>
    </row>
    <row r="9" spans="1:11">
      <c r="A9" s="54" t="s">
        <v>273</v>
      </c>
      <c r="B9" s="54"/>
      <c r="C9" s="54"/>
      <c r="D9" s="54"/>
      <c r="E9" s="54" t="s">
        <v>274</v>
      </c>
      <c r="F9" s="54"/>
      <c r="G9" s="54"/>
      <c r="H9" s="54">
        <v>716000</v>
      </c>
      <c r="I9" s="54"/>
      <c r="J9" s="54"/>
      <c r="K9" s="54"/>
    </row>
    <row r="10" spans="1:11">
      <c r="A10" s="54" t="s">
        <v>275</v>
      </c>
      <c r="B10" s="54"/>
      <c r="C10" s="54"/>
      <c r="D10" s="54"/>
      <c r="E10" s="54" t="s">
        <v>276</v>
      </c>
      <c r="F10" s="54"/>
      <c r="G10" s="54"/>
      <c r="H10" s="54">
        <v>110700</v>
      </c>
      <c r="I10" s="54"/>
      <c r="J10" s="54"/>
      <c r="K10" s="54"/>
    </row>
    <row r="11" spans="1:11">
      <c r="A11" s="54" t="s">
        <v>277</v>
      </c>
      <c r="B11" s="54"/>
      <c r="C11" s="54"/>
      <c r="D11" s="54"/>
      <c r="E11" s="54" t="s">
        <v>278</v>
      </c>
      <c r="F11" s="54"/>
      <c r="G11" s="54"/>
      <c r="H11" s="54">
        <v>605300</v>
      </c>
      <c r="I11" s="54"/>
      <c r="J11" s="54"/>
      <c r="K11" s="54"/>
    </row>
    <row r="12" spans="1:11">
      <c r="A12" s="54"/>
      <c r="B12" s="54"/>
      <c r="C12" s="54"/>
      <c r="D12" s="54"/>
      <c r="E12" s="54" t="s">
        <v>279</v>
      </c>
      <c r="F12" s="54"/>
      <c r="G12" s="54"/>
      <c r="H12" s="54"/>
      <c r="I12" s="54"/>
      <c r="J12" s="54"/>
      <c r="K12" s="54"/>
    </row>
    <row r="13" spans="1:11">
      <c r="A13" s="54" t="s">
        <v>280</v>
      </c>
      <c r="B13" s="54"/>
      <c r="C13" s="54"/>
      <c r="D13" s="54"/>
      <c r="E13" s="54" t="s">
        <v>281</v>
      </c>
      <c r="F13" s="54"/>
      <c r="G13" s="54"/>
      <c r="H13" s="54"/>
      <c r="I13" s="54"/>
      <c r="J13" s="54"/>
      <c r="K13" s="54"/>
    </row>
    <row r="14" spans="1:11">
      <c r="A14" s="54"/>
      <c r="B14" s="54"/>
      <c r="C14" s="54"/>
      <c r="D14" s="54"/>
      <c r="E14" s="54" t="s">
        <v>282</v>
      </c>
      <c r="F14" s="54"/>
      <c r="G14" s="54"/>
      <c r="H14" s="54"/>
      <c r="I14" s="54"/>
      <c r="J14" s="54"/>
      <c r="K14" s="54"/>
    </row>
    <row r="15" spans="1:11">
      <c r="A15" s="54" t="s">
        <v>283</v>
      </c>
      <c r="B15" s="54"/>
      <c r="C15" s="54"/>
      <c r="D15" s="54"/>
      <c r="E15" s="54" t="s">
        <v>284</v>
      </c>
      <c r="F15" s="54"/>
      <c r="G15" s="54"/>
      <c r="H15" s="54"/>
      <c r="I15" s="54"/>
      <c r="J15" s="54"/>
      <c r="K15" s="54"/>
    </row>
    <row r="16" spans="1:11">
      <c r="A16" s="54" t="s">
        <v>285</v>
      </c>
      <c r="B16" s="54"/>
      <c r="C16" s="54"/>
      <c r="D16" s="54"/>
      <c r="E16" s="54" t="s">
        <v>286</v>
      </c>
      <c r="F16" s="54"/>
      <c r="G16" s="54"/>
      <c r="H16" s="54"/>
      <c r="I16" s="54"/>
      <c r="J16" s="54"/>
      <c r="K16" s="54"/>
    </row>
    <row r="17" spans="1:11">
      <c r="A17" s="54"/>
      <c r="B17" s="54"/>
      <c r="C17" s="54"/>
      <c r="D17" s="54"/>
      <c r="E17" s="54" t="s">
        <v>287</v>
      </c>
      <c r="F17" s="54"/>
      <c r="G17" s="54"/>
      <c r="H17" s="54"/>
      <c r="I17" s="54"/>
      <c r="J17" s="54"/>
      <c r="K17" s="54"/>
    </row>
    <row r="18" spans="1:11">
      <c r="A18" s="54"/>
      <c r="B18" s="54"/>
      <c r="C18" s="54"/>
      <c r="D18" s="54"/>
      <c r="E18" s="54" t="s">
        <v>288</v>
      </c>
      <c r="F18" s="54"/>
      <c r="G18" s="54"/>
      <c r="H18" s="54"/>
      <c r="I18" s="54"/>
      <c r="J18" s="54"/>
      <c r="K18" s="54"/>
    </row>
    <row r="19" spans="1:11">
      <c r="A19" s="54"/>
      <c r="B19" s="54"/>
      <c r="C19" s="54"/>
      <c r="D19" s="54"/>
      <c r="E19" s="54"/>
      <c r="F19" s="54"/>
      <c r="G19" s="54"/>
      <c r="H19" s="54"/>
      <c r="I19" s="54"/>
      <c r="J19" s="54"/>
      <c r="K19" s="54"/>
    </row>
    <row r="20" spans="1:11">
      <c r="A20" s="54" t="s">
        <v>289</v>
      </c>
      <c r="B20" s="54"/>
      <c r="C20" s="54"/>
      <c r="D20" s="54"/>
      <c r="E20" s="54"/>
      <c r="F20" s="54"/>
      <c r="G20" s="54"/>
      <c r="H20" s="54"/>
      <c r="I20" s="54"/>
      <c r="J20" s="54"/>
      <c r="K20" s="54"/>
    </row>
    <row r="21" spans="1:11">
      <c r="A21" s="54" t="s">
        <v>290</v>
      </c>
      <c r="B21" s="54" t="s">
        <v>291</v>
      </c>
      <c r="C21" s="54" t="s">
        <v>292</v>
      </c>
      <c r="D21" s="54" t="s">
        <v>293</v>
      </c>
      <c r="E21" s="54" t="s">
        <v>294</v>
      </c>
      <c r="F21" s="54" t="s">
        <v>295</v>
      </c>
      <c r="G21" s="54" t="s">
        <v>296</v>
      </c>
      <c r="H21" s="54"/>
      <c r="I21" s="54"/>
      <c r="J21" s="54"/>
      <c r="K21" s="54"/>
    </row>
    <row r="22" spans="1:11">
      <c r="A22" s="54" t="s">
        <v>297</v>
      </c>
      <c r="B22" s="54" t="s">
        <v>298</v>
      </c>
      <c r="C22" s="54" t="s">
        <v>299</v>
      </c>
      <c r="D22" s="54" t="s">
        <v>297</v>
      </c>
      <c r="E22" s="54" t="s">
        <v>300</v>
      </c>
      <c r="F22" s="54" t="s">
        <v>300</v>
      </c>
      <c r="G22" s="54" t="s">
        <v>300</v>
      </c>
      <c r="H22" s="54"/>
      <c r="I22" s="54"/>
      <c r="J22" s="54"/>
      <c r="K22" s="54"/>
    </row>
    <row r="23" spans="1:11">
      <c r="A23" s="55">
        <v>44198</v>
      </c>
      <c r="B23" s="54" t="s">
        <v>301</v>
      </c>
      <c r="C23" s="54">
        <v>100212290185</v>
      </c>
      <c r="D23" s="55">
        <v>44198</v>
      </c>
      <c r="E23" s="54">
        <v>4000</v>
      </c>
      <c r="F23" s="54"/>
      <c r="G23" s="54">
        <v>66184.58</v>
      </c>
      <c r="H23" s="54"/>
      <c r="I23" s="54"/>
      <c r="J23" s="54"/>
      <c r="K23" s="54"/>
    </row>
    <row r="24" spans="1:11">
      <c r="A24" s="55">
        <v>44198</v>
      </c>
      <c r="B24" s="54" t="s">
        <v>302</v>
      </c>
      <c r="C24" s="54">
        <v>7001854002</v>
      </c>
      <c r="D24" s="55">
        <v>44198</v>
      </c>
      <c r="E24" s="54"/>
      <c r="F24" s="54">
        <v>1.62</v>
      </c>
      <c r="G24" s="54">
        <v>66186.2</v>
      </c>
      <c r="H24" s="54"/>
      <c r="I24" s="54"/>
      <c r="J24" s="54"/>
      <c r="K24" s="54"/>
    </row>
    <row r="25" spans="1:11">
      <c r="A25" s="55">
        <v>44198</v>
      </c>
      <c r="B25" s="54" t="s">
        <v>302</v>
      </c>
      <c r="C25" s="54">
        <v>7001853002</v>
      </c>
      <c r="D25" s="55">
        <v>44198</v>
      </c>
      <c r="E25" s="54"/>
      <c r="F25" s="54">
        <v>25</v>
      </c>
      <c r="G25" s="54">
        <v>66211.199999999997</v>
      </c>
      <c r="H25" s="54"/>
      <c r="I25" s="54"/>
      <c r="J25" s="54"/>
      <c r="K25" s="54"/>
    </row>
    <row r="26" spans="1:11">
      <c r="A26" s="55">
        <v>44199</v>
      </c>
      <c r="B26" s="54" t="s">
        <v>303</v>
      </c>
      <c r="C26" s="54">
        <v>100318762182</v>
      </c>
      <c r="D26" s="55">
        <v>44199</v>
      </c>
      <c r="E26" s="54">
        <v>53273</v>
      </c>
      <c r="F26" s="54"/>
      <c r="G26" s="54">
        <v>12938.2</v>
      </c>
      <c r="H26" s="54"/>
      <c r="I26" s="54"/>
      <c r="J26" s="54"/>
      <c r="K26" s="54"/>
    </row>
    <row r="27" spans="1:11">
      <c r="A27" s="55">
        <v>44199</v>
      </c>
      <c r="B27" s="54" t="s">
        <v>304</v>
      </c>
      <c r="C27" s="54">
        <v>100318101797</v>
      </c>
      <c r="D27" s="55">
        <v>44199</v>
      </c>
      <c r="E27" s="54"/>
      <c r="F27" s="54">
        <v>70</v>
      </c>
      <c r="G27" s="54">
        <v>13008.2</v>
      </c>
      <c r="H27" s="54"/>
      <c r="I27" s="54"/>
      <c r="J27" s="54"/>
      <c r="K27" s="54"/>
    </row>
    <row r="28" spans="1:11">
      <c r="A28" s="55">
        <v>44199</v>
      </c>
      <c r="B28" s="54" t="s">
        <v>305</v>
      </c>
      <c r="C28" s="54">
        <v>100319479809</v>
      </c>
      <c r="D28" s="55">
        <v>44199</v>
      </c>
      <c r="E28" s="54">
        <v>13000</v>
      </c>
      <c r="F28" s="54"/>
      <c r="G28" s="54">
        <v>8.1999999999999993</v>
      </c>
      <c r="H28" s="54"/>
      <c r="I28" s="54"/>
      <c r="J28" s="54"/>
      <c r="K28" s="54"/>
    </row>
    <row r="29" spans="1:11">
      <c r="A29" s="55">
        <v>44200</v>
      </c>
      <c r="B29" s="54" t="s">
        <v>306</v>
      </c>
      <c r="C29" s="54">
        <v>100409456700</v>
      </c>
      <c r="D29" s="55">
        <v>44200</v>
      </c>
      <c r="E29" s="54"/>
      <c r="F29" s="54">
        <v>3142</v>
      </c>
      <c r="G29" s="54">
        <v>3150.2</v>
      </c>
      <c r="H29" s="54"/>
      <c r="I29" s="54"/>
      <c r="J29" s="54"/>
      <c r="K29" s="54"/>
    </row>
    <row r="30" spans="1:11">
      <c r="A30" s="55">
        <v>44207</v>
      </c>
      <c r="B30" s="54" t="s">
        <v>307</v>
      </c>
      <c r="C30" s="54">
        <v>101118772646</v>
      </c>
      <c r="D30" s="55">
        <v>44207</v>
      </c>
      <c r="E30" s="54"/>
      <c r="F30" s="54">
        <v>31000</v>
      </c>
      <c r="G30" s="54">
        <v>34150.199999999997</v>
      </c>
      <c r="H30" s="54"/>
      <c r="I30" s="54"/>
      <c r="J30" s="54"/>
      <c r="K30" s="54"/>
    </row>
    <row r="31" spans="1:11">
      <c r="A31" s="55">
        <v>44208</v>
      </c>
      <c r="B31" s="54" t="s">
        <v>308</v>
      </c>
      <c r="C31" s="54">
        <v>101212363375</v>
      </c>
      <c r="D31" s="55">
        <v>44208</v>
      </c>
      <c r="E31" s="54">
        <v>31559</v>
      </c>
      <c r="F31" s="54"/>
      <c r="G31" s="54">
        <v>2591.1999999999998</v>
      </c>
      <c r="H31" s="54"/>
      <c r="I31" s="54"/>
      <c r="J31" s="54"/>
      <c r="K31" s="54"/>
    </row>
    <row r="32" spans="1:11">
      <c r="A32" s="55">
        <v>44208</v>
      </c>
      <c r="B32" s="54" t="s">
        <v>309</v>
      </c>
      <c r="C32" s="54">
        <v>101212811313</v>
      </c>
      <c r="D32" s="55">
        <v>44208</v>
      </c>
      <c r="E32" s="54"/>
      <c r="F32" s="54">
        <v>400</v>
      </c>
      <c r="G32" s="54">
        <v>2991.2</v>
      </c>
      <c r="H32" s="54"/>
      <c r="I32" s="54"/>
      <c r="J32" s="54"/>
      <c r="K32" s="54"/>
    </row>
    <row r="33" spans="1:11">
      <c r="A33" s="55">
        <v>44215</v>
      </c>
      <c r="B33" s="54" t="s">
        <v>310</v>
      </c>
      <c r="C33" s="54">
        <v>101916195965</v>
      </c>
      <c r="D33" s="55">
        <v>44215</v>
      </c>
      <c r="E33" s="54">
        <v>2990</v>
      </c>
      <c r="F33" s="54"/>
      <c r="G33" s="54">
        <v>1.2</v>
      </c>
      <c r="H33" s="54"/>
      <c r="I33" s="54"/>
      <c r="J33" s="54"/>
      <c r="K33" s="54"/>
    </row>
    <row r="34" spans="1:11">
      <c r="A34" s="55">
        <v>44219</v>
      </c>
      <c r="B34" s="54" t="s">
        <v>311</v>
      </c>
      <c r="C34" s="54">
        <v>101235962394</v>
      </c>
      <c r="D34" s="55">
        <v>44219</v>
      </c>
      <c r="E34" s="54"/>
      <c r="F34" s="54">
        <v>300000</v>
      </c>
      <c r="G34" s="54">
        <v>300001.2</v>
      </c>
      <c r="H34" s="54"/>
      <c r="I34" s="54"/>
      <c r="J34" s="54"/>
      <c r="K34" s="54"/>
    </row>
    <row r="35" spans="1:11">
      <c r="A35" s="55">
        <v>44221</v>
      </c>
      <c r="B35" s="54" t="s">
        <v>312</v>
      </c>
      <c r="C35" s="54">
        <v>3492434012</v>
      </c>
      <c r="D35" s="55">
        <v>44221</v>
      </c>
      <c r="E35" s="54"/>
      <c r="F35" s="54">
        <v>74499</v>
      </c>
      <c r="G35" s="54">
        <v>374500.2</v>
      </c>
      <c r="H35" s="54"/>
      <c r="I35" s="54"/>
      <c r="J35" s="54"/>
      <c r="K35" s="54"/>
    </row>
    <row r="36" spans="1:11">
      <c r="A36" s="55">
        <v>44221</v>
      </c>
      <c r="B36" s="54" t="s">
        <v>313</v>
      </c>
      <c r="C36" s="54">
        <v>102513177858</v>
      </c>
      <c r="D36" s="55">
        <v>44221</v>
      </c>
      <c r="E36" s="54">
        <v>30000</v>
      </c>
      <c r="F36" s="54"/>
      <c r="G36" s="54">
        <v>344500.2</v>
      </c>
      <c r="H36" s="54"/>
      <c r="I36" s="54"/>
      <c r="J36" s="54"/>
      <c r="K36" s="54"/>
    </row>
    <row r="37" spans="1:11">
      <c r="A37" s="55">
        <v>44221</v>
      </c>
      <c r="B37" s="54" t="s">
        <v>314</v>
      </c>
      <c r="C37" s="54">
        <v>102519393933</v>
      </c>
      <c r="D37" s="55">
        <v>44221</v>
      </c>
      <c r="E37" s="54">
        <v>2000</v>
      </c>
      <c r="F37" s="54"/>
      <c r="G37" s="54">
        <v>342500.2</v>
      </c>
      <c r="H37" s="54"/>
      <c r="I37" s="54"/>
      <c r="J37" s="54"/>
      <c r="K37" s="54"/>
    </row>
    <row r="38" spans="1:11">
      <c r="A38" s="55">
        <v>44222</v>
      </c>
      <c r="B38" s="54" t="s">
        <v>315</v>
      </c>
      <c r="C38" s="54">
        <v>102621865062</v>
      </c>
      <c r="D38" s="55">
        <v>44222</v>
      </c>
      <c r="E38" s="54">
        <v>15000</v>
      </c>
      <c r="F38" s="54"/>
      <c r="G38" s="54">
        <v>327500.2</v>
      </c>
      <c r="H38" s="54"/>
      <c r="I38" s="54"/>
      <c r="J38" s="54"/>
      <c r="K38" s="54"/>
    </row>
    <row r="39" spans="1:11">
      <c r="A39" s="55">
        <v>44223</v>
      </c>
      <c r="B39" s="54" t="s">
        <v>316</v>
      </c>
      <c r="C39" s="54">
        <v>102712691015</v>
      </c>
      <c r="D39" s="55">
        <v>44223</v>
      </c>
      <c r="E39" s="54">
        <v>5000</v>
      </c>
      <c r="F39" s="54"/>
      <c r="G39" s="54">
        <v>322500.2</v>
      </c>
      <c r="H39" s="54"/>
      <c r="I39" s="54"/>
      <c r="J39" s="54"/>
      <c r="K39" s="54"/>
    </row>
    <row r="40" spans="1:11">
      <c r="A40" s="55">
        <v>44223</v>
      </c>
      <c r="B40" s="54" t="s">
        <v>317</v>
      </c>
      <c r="C40" s="54">
        <v>102718965344</v>
      </c>
      <c r="D40" s="55">
        <v>44223</v>
      </c>
      <c r="E40" s="54">
        <v>26.25</v>
      </c>
      <c r="F40" s="54"/>
      <c r="G40" s="54">
        <v>322473.95</v>
      </c>
      <c r="H40" s="54"/>
      <c r="I40" s="54"/>
      <c r="J40" s="54"/>
      <c r="K40" s="54"/>
    </row>
    <row r="41" spans="1:11">
      <c r="A41" s="55">
        <v>44223</v>
      </c>
      <c r="B41" s="54" t="s">
        <v>318</v>
      </c>
      <c r="C41" s="54">
        <v>102721560876</v>
      </c>
      <c r="D41" s="55">
        <v>44223</v>
      </c>
      <c r="E41" s="54">
        <v>15000</v>
      </c>
      <c r="F41" s="54"/>
      <c r="G41" s="54">
        <v>307473.95</v>
      </c>
      <c r="H41" s="54"/>
      <c r="I41" s="54"/>
      <c r="J41" s="54"/>
      <c r="K41" s="54"/>
    </row>
    <row r="42" spans="1:11">
      <c r="A42" s="55">
        <v>44223</v>
      </c>
      <c r="B42" s="54" t="s">
        <v>319</v>
      </c>
      <c r="C42" s="54">
        <v>102721455953</v>
      </c>
      <c r="D42" s="55">
        <v>44223</v>
      </c>
      <c r="E42" s="54"/>
      <c r="F42" s="54">
        <v>1</v>
      </c>
      <c r="G42" s="54">
        <v>307474.95</v>
      </c>
      <c r="H42" s="54"/>
      <c r="I42" s="54"/>
      <c r="J42" s="54"/>
      <c r="K42" s="54"/>
    </row>
    <row r="43" spans="1:11">
      <c r="A43" s="55">
        <v>44223</v>
      </c>
      <c r="B43" s="54" t="s">
        <v>320</v>
      </c>
      <c r="C43" s="54">
        <v>102721608958</v>
      </c>
      <c r="D43" s="55">
        <v>44223</v>
      </c>
      <c r="E43" s="54"/>
      <c r="F43" s="54">
        <v>51</v>
      </c>
      <c r="G43" s="54">
        <v>307525.95</v>
      </c>
      <c r="H43" s="54"/>
      <c r="I43" s="54"/>
      <c r="J43" s="54"/>
      <c r="K43" s="54"/>
    </row>
    <row r="44" spans="1:11">
      <c r="A44" s="55">
        <v>44224</v>
      </c>
      <c r="B44" s="54" t="s">
        <v>321</v>
      </c>
      <c r="C44" s="54">
        <v>102813648372</v>
      </c>
      <c r="D44" s="55">
        <v>44224</v>
      </c>
      <c r="E44" s="54">
        <v>14700</v>
      </c>
      <c r="F44" s="54"/>
      <c r="G44" s="54">
        <v>292825.95</v>
      </c>
      <c r="H44" s="54"/>
      <c r="I44" s="54"/>
      <c r="J44" s="54"/>
      <c r="K44" s="54"/>
    </row>
    <row r="45" spans="1:11">
      <c r="A45" s="55">
        <v>44225</v>
      </c>
      <c r="B45" s="54" t="s">
        <v>322</v>
      </c>
      <c r="C45" s="54">
        <v>102919085862</v>
      </c>
      <c r="D45" s="55">
        <v>44225</v>
      </c>
      <c r="E45" s="54">
        <v>1200</v>
      </c>
      <c r="F45" s="54"/>
      <c r="G45" s="54">
        <v>291625.95</v>
      </c>
      <c r="H45" s="54"/>
      <c r="I45" s="54"/>
      <c r="J45" s="54"/>
      <c r="K45" s="54"/>
    </row>
    <row r="46" spans="1:11">
      <c r="A46" s="55">
        <v>44225</v>
      </c>
      <c r="B46" s="54" t="s">
        <v>323</v>
      </c>
      <c r="C46" s="54">
        <v>102920067578</v>
      </c>
      <c r="D46" s="55">
        <v>44225</v>
      </c>
      <c r="E46" s="54">
        <v>3670</v>
      </c>
      <c r="F46" s="54"/>
      <c r="G46" s="54">
        <v>287955.95</v>
      </c>
      <c r="H46" s="54"/>
      <c r="I46" s="54"/>
      <c r="J46" s="54"/>
      <c r="K46" s="54"/>
    </row>
    <row r="47" spans="1:11">
      <c r="A47" s="55">
        <v>44227</v>
      </c>
      <c r="B47" s="54" t="s">
        <v>324</v>
      </c>
      <c r="C47" s="54">
        <v>103116025156</v>
      </c>
      <c r="D47" s="55">
        <v>44227</v>
      </c>
      <c r="E47" s="54">
        <v>2400</v>
      </c>
      <c r="F47" s="54"/>
      <c r="G47" s="54">
        <v>285555.95</v>
      </c>
      <c r="H47" s="54"/>
      <c r="I47" s="54"/>
      <c r="J47" s="54"/>
      <c r="K47" s="54"/>
    </row>
    <row r="48" spans="1:11">
      <c r="A48" s="55">
        <v>44228</v>
      </c>
      <c r="B48" s="54" t="s">
        <v>325</v>
      </c>
      <c r="C48" s="54">
        <v>103216925122</v>
      </c>
      <c r="D48" s="55">
        <v>44228</v>
      </c>
      <c r="E48" s="54">
        <v>22636</v>
      </c>
      <c r="F48" s="54"/>
      <c r="G48" s="54">
        <v>262919.95</v>
      </c>
      <c r="H48" s="54"/>
      <c r="I48" s="54"/>
      <c r="J48" s="54"/>
      <c r="K48" s="54"/>
    </row>
    <row r="49" spans="1:11">
      <c r="A49" s="55">
        <v>44231</v>
      </c>
      <c r="B49" s="54" t="s">
        <v>326</v>
      </c>
      <c r="C49" s="54">
        <v>103509207171</v>
      </c>
      <c r="D49" s="55">
        <v>44231</v>
      </c>
      <c r="E49" s="54"/>
      <c r="F49" s="54">
        <v>14700</v>
      </c>
      <c r="G49" s="54">
        <v>277619.95</v>
      </c>
      <c r="H49" s="54"/>
      <c r="I49" s="54"/>
      <c r="J49" s="54"/>
      <c r="K49" s="54"/>
    </row>
    <row r="50" spans="1:11">
      <c r="A50" s="55">
        <v>44232</v>
      </c>
      <c r="B50" s="54" t="s">
        <v>327</v>
      </c>
      <c r="C50" s="54">
        <v>102059866751</v>
      </c>
      <c r="D50" s="55">
        <v>44232</v>
      </c>
      <c r="E50" s="54"/>
      <c r="F50" s="54">
        <v>60800</v>
      </c>
      <c r="G50" s="54">
        <v>338419.95</v>
      </c>
      <c r="H50" s="54"/>
      <c r="I50" s="54"/>
      <c r="J50" s="54"/>
      <c r="K50" s="54"/>
    </row>
    <row r="51" spans="1:11">
      <c r="A51" s="55">
        <v>44232</v>
      </c>
      <c r="B51" s="54" t="s">
        <v>328</v>
      </c>
      <c r="C51" s="54">
        <v>103685423868</v>
      </c>
      <c r="D51" s="55">
        <v>44232</v>
      </c>
      <c r="E51" s="54">
        <v>58000</v>
      </c>
      <c r="F51" s="54"/>
      <c r="G51" s="54">
        <v>280419.95</v>
      </c>
      <c r="H51" s="54"/>
      <c r="I51" s="54"/>
      <c r="J51" s="54"/>
      <c r="K51" s="54"/>
    </row>
    <row r="52" spans="1:11">
      <c r="A52" s="55">
        <v>44232</v>
      </c>
      <c r="B52" s="54" t="s">
        <v>329</v>
      </c>
      <c r="C52" s="54">
        <v>103609338470</v>
      </c>
      <c r="D52" s="55">
        <v>44232</v>
      </c>
      <c r="E52" s="54">
        <v>2800</v>
      </c>
      <c r="F52" s="54"/>
      <c r="G52" s="54">
        <v>277619.95</v>
      </c>
      <c r="H52" s="54"/>
      <c r="I52" s="54"/>
      <c r="J52" s="54"/>
      <c r="K52" s="54"/>
    </row>
    <row r="53" spans="1:11">
      <c r="A53" s="55">
        <v>44232</v>
      </c>
      <c r="B53" s="54" t="s">
        <v>330</v>
      </c>
      <c r="C53" s="54">
        <v>103636898941</v>
      </c>
      <c r="D53" s="55">
        <v>44232</v>
      </c>
      <c r="E53" s="54"/>
      <c r="F53" s="54">
        <v>2500</v>
      </c>
      <c r="G53" s="54">
        <v>280119.95</v>
      </c>
      <c r="H53" s="54"/>
      <c r="I53" s="54"/>
      <c r="J53" s="54"/>
      <c r="K53" s="54"/>
    </row>
    <row r="54" spans="1:11">
      <c r="A54" s="55">
        <v>44232</v>
      </c>
      <c r="B54" s="54" t="s">
        <v>331</v>
      </c>
      <c r="C54" s="54">
        <v>103611156193</v>
      </c>
      <c r="D54" s="55">
        <v>44232</v>
      </c>
      <c r="E54" s="54"/>
      <c r="F54" s="54">
        <v>2000</v>
      </c>
      <c r="G54" s="54">
        <v>282119.95</v>
      </c>
      <c r="H54" s="54"/>
      <c r="I54" s="54"/>
      <c r="J54" s="54"/>
      <c r="K54" s="54"/>
    </row>
    <row r="55" spans="1:11">
      <c r="A55" s="55">
        <v>44232</v>
      </c>
      <c r="B55" s="54" t="s">
        <v>332</v>
      </c>
      <c r="C55" s="54">
        <v>103619454354</v>
      </c>
      <c r="D55" s="55">
        <v>44232</v>
      </c>
      <c r="E55" s="54">
        <v>4500</v>
      </c>
      <c r="F55" s="54"/>
      <c r="G55" s="54">
        <v>277619.95</v>
      </c>
      <c r="H55" s="54"/>
      <c r="I55" s="54"/>
      <c r="J55" s="54"/>
      <c r="K55" s="54"/>
    </row>
    <row r="56" spans="1:11">
      <c r="A56" s="55">
        <v>44232</v>
      </c>
      <c r="B56" s="54" t="s">
        <v>333</v>
      </c>
      <c r="C56" s="54">
        <v>103634585035</v>
      </c>
      <c r="D56" s="55">
        <v>44232</v>
      </c>
      <c r="E56" s="54">
        <v>448</v>
      </c>
      <c r="F56" s="54"/>
      <c r="G56" s="54">
        <v>277171.95</v>
      </c>
      <c r="H56" s="54"/>
      <c r="I56" s="54"/>
      <c r="J56" s="54"/>
      <c r="K56" s="54"/>
    </row>
    <row r="57" spans="1:11">
      <c r="A57" s="55">
        <v>44233</v>
      </c>
      <c r="B57" s="54" t="s">
        <v>334</v>
      </c>
      <c r="C57" s="54">
        <v>102051763724</v>
      </c>
      <c r="D57" s="55">
        <v>44233</v>
      </c>
      <c r="E57" s="54"/>
      <c r="F57" s="54">
        <v>27000</v>
      </c>
      <c r="G57" s="54">
        <v>304171.95</v>
      </c>
      <c r="H57" s="54"/>
      <c r="I57" s="54"/>
      <c r="J57" s="54"/>
      <c r="K57" s="54"/>
    </row>
    <row r="58" spans="1:11">
      <c r="A58" s="55">
        <v>44233</v>
      </c>
      <c r="B58" s="54" t="s">
        <v>335</v>
      </c>
      <c r="C58" s="54">
        <v>103704514175</v>
      </c>
      <c r="D58" s="55">
        <v>44233</v>
      </c>
      <c r="E58" s="54">
        <v>27000</v>
      </c>
      <c r="F58" s="54"/>
      <c r="G58" s="54">
        <v>277171.95</v>
      </c>
      <c r="H58" s="54"/>
      <c r="I58" s="54"/>
      <c r="J58" s="54"/>
      <c r="K58" s="54"/>
    </row>
    <row r="59" spans="1:11">
      <c r="A59" s="55">
        <v>44234</v>
      </c>
      <c r="B59" s="54" t="s">
        <v>336</v>
      </c>
      <c r="C59" s="54">
        <v>103865088257</v>
      </c>
      <c r="D59" s="55">
        <v>44234</v>
      </c>
      <c r="E59" s="54">
        <v>1300</v>
      </c>
      <c r="F59" s="54"/>
      <c r="G59" s="54">
        <v>275871.95</v>
      </c>
      <c r="H59" s="54"/>
      <c r="I59" s="54"/>
      <c r="J59" s="54"/>
      <c r="K59" s="54"/>
    </row>
    <row r="60" spans="1:11">
      <c r="A60" s="55">
        <v>44239</v>
      </c>
      <c r="B60" s="54" t="s">
        <v>337</v>
      </c>
      <c r="C60" s="54">
        <v>298605577</v>
      </c>
      <c r="D60" s="55">
        <v>44239</v>
      </c>
      <c r="E60" s="54"/>
      <c r="F60" s="54">
        <v>350</v>
      </c>
      <c r="G60" s="54">
        <v>276221.95</v>
      </c>
      <c r="H60" s="54"/>
      <c r="I60" s="54"/>
      <c r="J60" s="54"/>
      <c r="K60" s="54"/>
    </row>
    <row r="61" spans="1:11">
      <c r="A61" s="55">
        <v>44239</v>
      </c>
      <c r="B61" s="54" t="s">
        <v>338</v>
      </c>
      <c r="C61" s="54">
        <v>305347780</v>
      </c>
      <c r="D61" s="55">
        <v>44239</v>
      </c>
      <c r="E61" s="54"/>
      <c r="F61" s="54">
        <v>415</v>
      </c>
      <c r="G61" s="54">
        <v>276636.95</v>
      </c>
      <c r="H61" s="54"/>
      <c r="I61" s="54"/>
      <c r="J61" s="54"/>
      <c r="K61" s="54"/>
    </row>
    <row r="62" spans="1:11">
      <c r="A62" s="55">
        <v>44242</v>
      </c>
      <c r="B62" s="54" t="s">
        <v>339</v>
      </c>
      <c r="C62" s="54">
        <v>104610600812</v>
      </c>
      <c r="D62" s="55">
        <v>44242</v>
      </c>
      <c r="E62" s="54">
        <v>24060</v>
      </c>
      <c r="F62" s="54"/>
      <c r="G62" s="54">
        <v>252576.95</v>
      </c>
      <c r="H62" s="54"/>
      <c r="I62" s="54"/>
      <c r="J62" s="54"/>
      <c r="K62" s="54"/>
    </row>
    <row r="63" spans="1:11">
      <c r="A63" s="55">
        <v>44242</v>
      </c>
      <c r="B63" s="54" t="s">
        <v>340</v>
      </c>
      <c r="C63" s="54">
        <v>104637763099</v>
      </c>
      <c r="D63" s="55">
        <v>44242</v>
      </c>
      <c r="E63" s="54">
        <v>130</v>
      </c>
      <c r="F63" s="54"/>
      <c r="G63" s="54">
        <v>252446.95</v>
      </c>
      <c r="H63" s="54"/>
      <c r="I63" s="54"/>
      <c r="J63" s="54"/>
      <c r="K63" s="54"/>
    </row>
    <row r="64" spans="1:11">
      <c r="A64" s="55">
        <v>44243</v>
      </c>
      <c r="B64" s="54" t="s">
        <v>341</v>
      </c>
      <c r="C64" s="54">
        <v>104715736499</v>
      </c>
      <c r="D64" s="55">
        <v>44243</v>
      </c>
      <c r="E64" s="54"/>
      <c r="F64" s="54">
        <v>15000</v>
      </c>
      <c r="G64" s="54">
        <v>267446.95</v>
      </c>
      <c r="H64" s="54"/>
      <c r="I64" s="54"/>
      <c r="J64" s="54"/>
      <c r="K64" s="54"/>
    </row>
    <row r="65" spans="1:11">
      <c r="A65" s="55">
        <v>44243</v>
      </c>
      <c r="B65" s="54" t="s">
        <v>342</v>
      </c>
      <c r="C65" s="54">
        <v>104703825184</v>
      </c>
      <c r="D65" s="55">
        <v>44243</v>
      </c>
      <c r="E65" s="54">
        <v>110</v>
      </c>
      <c r="F65" s="54"/>
      <c r="G65" s="54">
        <v>267336.95</v>
      </c>
      <c r="H65" s="54"/>
      <c r="I65" s="54"/>
      <c r="J65" s="54"/>
      <c r="K65" s="54"/>
    </row>
    <row r="66" spans="1:11">
      <c r="A66" s="55">
        <v>44252</v>
      </c>
      <c r="B66" s="54" t="s">
        <v>312</v>
      </c>
      <c r="C66" s="54">
        <v>511167418</v>
      </c>
      <c r="D66" s="55">
        <v>44252</v>
      </c>
      <c r="E66" s="54"/>
      <c r="F66" s="54">
        <v>37905</v>
      </c>
      <c r="G66" s="54">
        <v>305241.95</v>
      </c>
      <c r="H66" s="54"/>
      <c r="I66" s="54"/>
      <c r="J66" s="54"/>
      <c r="K66" s="54"/>
    </row>
    <row r="67" spans="1:11">
      <c r="A67" s="55">
        <v>44253</v>
      </c>
      <c r="B67" s="54" t="s">
        <v>343</v>
      </c>
      <c r="C67" s="54">
        <v>105722351623</v>
      </c>
      <c r="D67" s="55">
        <v>44253</v>
      </c>
      <c r="E67" s="54"/>
      <c r="F67" s="54">
        <v>25000</v>
      </c>
      <c r="G67" s="54">
        <v>330241.95</v>
      </c>
      <c r="H67" s="54"/>
      <c r="I67" s="54"/>
      <c r="J67" s="54"/>
      <c r="K67" s="54"/>
    </row>
    <row r="68" spans="1:11">
      <c r="A68" s="55">
        <v>44253</v>
      </c>
      <c r="B68" s="54" t="s">
        <v>344</v>
      </c>
      <c r="C68" s="54">
        <v>105783321676</v>
      </c>
      <c r="D68" s="55">
        <v>44253</v>
      </c>
      <c r="E68" s="54"/>
      <c r="F68" s="54">
        <v>25000</v>
      </c>
      <c r="G68" s="54">
        <v>355241.95</v>
      </c>
      <c r="H68" s="54"/>
      <c r="I68" s="54"/>
      <c r="J68" s="54"/>
      <c r="K68" s="54"/>
    </row>
    <row r="69" spans="1:11">
      <c r="A69" s="55">
        <v>44253</v>
      </c>
      <c r="B69" s="54" t="s">
        <v>345</v>
      </c>
      <c r="C69" s="54">
        <v>105718484716</v>
      </c>
      <c r="D69" s="55">
        <v>44253</v>
      </c>
      <c r="E69" s="54"/>
      <c r="F69" s="54">
        <v>2320</v>
      </c>
      <c r="G69" s="54">
        <v>357561.95</v>
      </c>
      <c r="H69" s="54"/>
      <c r="I69" s="54"/>
      <c r="J69" s="54"/>
      <c r="K69" s="54"/>
    </row>
    <row r="70" spans="1:11">
      <c r="A70" s="55">
        <v>44254</v>
      </c>
      <c r="B70" s="54" t="s">
        <v>346</v>
      </c>
      <c r="C70" s="54">
        <v>105813005152</v>
      </c>
      <c r="D70" s="55">
        <v>44254</v>
      </c>
      <c r="E70" s="54"/>
      <c r="F70" s="54">
        <v>95000</v>
      </c>
      <c r="G70" s="54">
        <v>452561.95</v>
      </c>
      <c r="H70" s="54"/>
      <c r="I70" s="54"/>
      <c r="J70" s="54"/>
      <c r="K70" s="54"/>
    </row>
    <row r="71" spans="1:11">
      <c r="A71" s="55">
        <v>44254</v>
      </c>
      <c r="B71" s="54" t="s">
        <v>347</v>
      </c>
      <c r="C71" s="54">
        <v>105813131251</v>
      </c>
      <c r="D71" s="55">
        <v>44254</v>
      </c>
      <c r="E71" s="54">
        <v>95000</v>
      </c>
      <c r="F71" s="54"/>
      <c r="G71" s="54">
        <v>357561.95</v>
      </c>
      <c r="H71" s="54"/>
      <c r="I71" s="54"/>
      <c r="J71" s="54"/>
      <c r="K71" s="54"/>
    </row>
    <row r="72" spans="1:11">
      <c r="A72" s="55">
        <v>44254</v>
      </c>
      <c r="B72" s="54" t="s">
        <v>348</v>
      </c>
      <c r="C72" s="54">
        <v>105813360123</v>
      </c>
      <c r="D72" s="55">
        <v>44254</v>
      </c>
      <c r="E72" s="54">
        <v>229.04</v>
      </c>
      <c r="F72" s="54"/>
      <c r="G72" s="54">
        <v>357332.91</v>
      </c>
      <c r="H72" s="54"/>
      <c r="I72" s="54"/>
      <c r="J72" s="54"/>
      <c r="K72" s="54"/>
    </row>
    <row r="73" spans="1:11">
      <c r="A73" s="55">
        <v>44254</v>
      </c>
      <c r="B73" s="54" t="s">
        <v>349</v>
      </c>
      <c r="C73" s="54">
        <v>105821905052</v>
      </c>
      <c r="D73" s="55">
        <v>44254</v>
      </c>
      <c r="E73" s="54"/>
      <c r="F73" s="54">
        <v>15000</v>
      </c>
      <c r="G73" s="54">
        <v>372332.91</v>
      </c>
      <c r="H73" s="54"/>
      <c r="I73" s="54"/>
      <c r="J73" s="54"/>
      <c r="K73" s="54"/>
    </row>
    <row r="74" spans="1:11">
      <c r="A74" s="55">
        <v>44255</v>
      </c>
      <c r="B74" s="54" t="s">
        <v>350</v>
      </c>
      <c r="C74" s="54">
        <v>105947981456</v>
      </c>
      <c r="D74" s="55">
        <v>44255</v>
      </c>
      <c r="E74" s="54">
        <v>630</v>
      </c>
      <c r="F74" s="54"/>
      <c r="G74" s="54">
        <v>371702.91</v>
      </c>
      <c r="H74" s="54"/>
      <c r="I74" s="54"/>
      <c r="J74" s="54"/>
      <c r="K74" s="54"/>
    </row>
    <row r="75" spans="1:11">
      <c r="A75" s="55">
        <v>44255</v>
      </c>
      <c r="B75" s="54" t="s">
        <v>351</v>
      </c>
      <c r="C75" s="54">
        <v>105921479407</v>
      </c>
      <c r="D75" s="55">
        <v>44255</v>
      </c>
      <c r="E75" s="54"/>
      <c r="F75" s="54">
        <v>650</v>
      </c>
      <c r="G75" s="54">
        <v>372352.91</v>
      </c>
      <c r="H75" s="54"/>
      <c r="I75" s="54"/>
      <c r="J75" s="54"/>
      <c r="K75" s="54"/>
    </row>
    <row r="76" spans="1:11">
      <c r="A76" s="55">
        <v>44257</v>
      </c>
      <c r="B76" s="54" t="s">
        <v>352</v>
      </c>
      <c r="C76" s="54">
        <v>106119216326</v>
      </c>
      <c r="D76" s="55">
        <v>44257</v>
      </c>
      <c r="E76" s="54"/>
      <c r="F76" s="54">
        <v>10000</v>
      </c>
      <c r="G76" s="54">
        <v>382352.91</v>
      </c>
      <c r="H76" s="54"/>
      <c r="I76" s="54"/>
      <c r="J76" s="54"/>
      <c r="K76" s="54"/>
    </row>
    <row r="77" spans="1:11">
      <c r="A77" s="55">
        <v>44257</v>
      </c>
      <c r="B77" s="54" t="s">
        <v>353</v>
      </c>
      <c r="C77" s="54">
        <v>106119362649</v>
      </c>
      <c r="D77" s="55">
        <v>44257</v>
      </c>
      <c r="E77" s="54"/>
      <c r="F77" s="54">
        <v>5000</v>
      </c>
      <c r="G77" s="54">
        <v>387352.91</v>
      </c>
      <c r="H77" s="54"/>
      <c r="I77" s="54"/>
      <c r="J77" s="54"/>
      <c r="K77" s="54"/>
    </row>
    <row r="78" spans="1:11">
      <c r="A78" s="55">
        <v>44258</v>
      </c>
      <c r="B78" s="54" t="s">
        <v>354</v>
      </c>
      <c r="C78" s="54">
        <v>106200470598</v>
      </c>
      <c r="D78" s="55">
        <v>44258</v>
      </c>
      <c r="E78" s="54">
        <v>2039</v>
      </c>
      <c r="F78" s="54"/>
      <c r="G78" s="54">
        <v>385313.91</v>
      </c>
      <c r="H78" s="54"/>
      <c r="I78" s="54"/>
      <c r="J78" s="54"/>
      <c r="K78" s="54"/>
    </row>
    <row r="79" spans="1:11">
      <c r="A79" s="55">
        <v>44259</v>
      </c>
      <c r="B79" s="54" t="s">
        <v>355</v>
      </c>
      <c r="C79" s="54" t="s">
        <v>356</v>
      </c>
      <c r="D79" s="55">
        <v>44259</v>
      </c>
      <c r="E79" s="54">
        <v>5.9</v>
      </c>
      <c r="F79" s="54"/>
      <c r="G79" s="54">
        <v>385308.01</v>
      </c>
      <c r="H79" s="54"/>
      <c r="I79" s="54"/>
      <c r="J79" s="54"/>
      <c r="K79" s="54"/>
    </row>
    <row r="80" spans="1:11">
      <c r="A80" s="55">
        <v>44261</v>
      </c>
      <c r="B80" s="54" t="s">
        <v>357</v>
      </c>
      <c r="C80" s="54">
        <v>103054388934</v>
      </c>
      <c r="D80" s="55">
        <v>44261</v>
      </c>
      <c r="E80" s="54"/>
      <c r="F80" s="54">
        <v>58000</v>
      </c>
      <c r="G80" s="54">
        <v>443308.01</v>
      </c>
      <c r="H80" s="54"/>
      <c r="I80" s="54"/>
      <c r="J80" s="54"/>
      <c r="K80" s="54"/>
    </row>
    <row r="81" spans="1:11">
      <c r="A81" s="55">
        <v>44261</v>
      </c>
      <c r="B81" s="54" t="s">
        <v>358</v>
      </c>
      <c r="C81" s="54">
        <v>106509172814</v>
      </c>
      <c r="D81" s="55">
        <v>44261</v>
      </c>
      <c r="E81" s="54">
        <v>6255</v>
      </c>
      <c r="F81" s="54"/>
      <c r="G81" s="54">
        <v>437053.01</v>
      </c>
      <c r="H81" s="54"/>
      <c r="I81" s="54"/>
      <c r="J81" s="54"/>
      <c r="K81" s="54"/>
    </row>
    <row r="82" spans="1:11">
      <c r="A82" s="55">
        <v>44262</v>
      </c>
      <c r="B82" s="54" t="s">
        <v>359</v>
      </c>
      <c r="C82" s="54">
        <v>106618413324</v>
      </c>
      <c r="D82" s="55">
        <v>44262</v>
      </c>
      <c r="E82" s="54">
        <v>1000</v>
      </c>
      <c r="F82" s="54"/>
      <c r="G82" s="54">
        <v>436053.01</v>
      </c>
      <c r="H82" s="54"/>
      <c r="I82" s="54"/>
      <c r="J82" s="54"/>
      <c r="K82" s="54"/>
    </row>
    <row r="83" spans="1:11">
      <c r="A83" s="55">
        <v>44268</v>
      </c>
      <c r="B83" s="54" t="s">
        <v>360</v>
      </c>
      <c r="C83" s="54">
        <v>103133304154</v>
      </c>
      <c r="D83" s="55">
        <v>44268</v>
      </c>
      <c r="E83" s="54"/>
      <c r="F83" s="54">
        <v>388000</v>
      </c>
      <c r="G83" s="54">
        <v>824053.01</v>
      </c>
      <c r="H83" s="54"/>
      <c r="I83" s="54"/>
      <c r="J83" s="54"/>
      <c r="K83" s="54"/>
    </row>
    <row r="84" spans="1:11">
      <c r="A84" s="55">
        <v>44268</v>
      </c>
      <c r="B84" s="54" t="s">
        <v>361</v>
      </c>
      <c r="C84" s="54">
        <v>107215014211</v>
      </c>
      <c r="D84" s="55">
        <v>44268</v>
      </c>
      <c r="E84" s="54"/>
      <c r="F84" s="54">
        <v>3200</v>
      </c>
      <c r="G84" s="54">
        <v>827253.01</v>
      </c>
      <c r="H84" s="54"/>
      <c r="I84" s="54"/>
      <c r="J84" s="54"/>
      <c r="K84" s="54"/>
    </row>
    <row r="85" spans="1:11">
      <c r="A85" s="55">
        <v>44268</v>
      </c>
      <c r="B85" s="54" t="s">
        <v>362</v>
      </c>
      <c r="C85" s="54">
        <v>107216898286</v>
      </c>
      <c r="D85" s="55">
        <v>44268</v>
      </c>
      <c r="E85" s="54">
        <v>3200</v>
      </c>
      <c r="F85" s="54"/>
      <c r="G85" s="54">
        <v>824053.01</v>
      </c>
      <c r="H85" s="54"/>
      <c r="I85" s="54"/>
      <c r="J85" s="54"/>
      <c r="K85" s="54"/>
    </row>
    <row r="86" spans="1:11">
      <c r="A86" s="55">
        <v>44269</v>
      </c>
      <c r="B86" s="54" t="s">
        <v>363</v>
      </c>
      <c r="C86" s="54">
        <v>107377090529</v>
      </c>
      <c r="D86" s="55">
        <v>44269</v>
      </c>
      <c r="E86" s="54">
        <v>1400</v>
      </c>
      <c r="F86" s="54"/>
      <c r="G86" s="54">
        <v>822653.01</v>
      </c>
      <c r="H86" s="54"/>
      <c r="I86" s="54"/>
      <c r="J86" s="54"/>
      <c r="K86" s="54"/>
    </row>
    <row r="87" spans="1:11">
      <c r="A87" s="55">
        <v>44271</v>
      </c>
      <c r="B87" s="54" t="s">
        <v>364</v>
      </c>
      <c r="C87" s="54">
        <v>107566089108</v>
      </c>
      <c r="D87" s="55">
        <v>44271</v>
      </c>
      <c r="E87" s="54">
        <v>129</v>
      </c>
      <c r="F87" s="54"/>
      <c r="G87" s="54">
        <v>822524.01</v>
      </c>
      <c r="H87" s="54"/>
      <c r="I87" s="54"/>
      <c r="J87" s="54"/>
      <c r="K87" s="54"/>
    </row>
    <row r="88" spans="1:11">
      <c r="A88" s="55">
        <v>44272</v>
      </c>
      <c r="B88" s="54" t="s">
        <v>365</v>
      </c>
      <c r="C88" s="54">
        <v>107678657212</v>
      </c>
      <c r="D88" s="55">
        <v>44272</v>
      </c>
      <c r="E88" s="54">
        <v>512.66</v>
      </c>
      <c r="F88" s="54"/>
      <c r="G88" s="54">
        <v>822011.35</v>
      </c>
      <c r="H88" s="54"/>
      <c r="I88" s="54"/>
      <c r="J88" s="54"/>
      <c r="K88" s="54"/>
    </row>
    <row r="89" spans="1:11">
      <c r="A89" s="55">
        <v>44277</v>
      </c>
      <c r="B89" s="54" t="s">
        <v>366</v>
      </c>
      <c r="C89" s="54">
        <v>108119912993</v>
      </c>
      <c r="D89" s="55">
        <v>44277</v>
      </c>
      <c r="E89" s="54">
        <v>15000</v>
      </c>
      <c r="F89" s="54"/>
      <c r="G89" s="54">
        <v>807011.35</v>
      </c>
      <c r="H89" s="54"/>
      <c r="I89" s="54"/>
      <c r="J89" s="54"/>
      <c r="K89" s="54"/>
    </row>
    <row r="90" spans="1:11">
      <c r="A90" s="55">
        <v>44278</v>
      </c>
      <c r="B90" s="54" t="s">
        <v>367</v>
      </c>
      <c r="C90" s="54">
        <v>1078388284</v>
      </c>
      <c r="D90" s="55">
        <v>44278</v>
      </c>
      <c r="E90" s="54"/>
      <c r="F90" s="54">
        <v>18220</v>
      </c>
      <c r="G90" s="54">
        <v>825231.35</v>
      </c>
      <c r="H90" s="54"/>
      <c r="I90" s="54"/>
      <c r="J90" s="54"/>
      <c r="K90" s="54"/>
    </row>
    <row r="91" spans="1:11">
      <c r="A91" s="55">
        <v>44279</v>
      </c>
      <c r="B91" s="54" t="s">
        <v>368</v>
      </c>
      <c r="C91" s="54">
        <v>108356359897</v>
      </c>
      <c r="D91" s="55">
        <v>44279</v>
      </c>
      <c r="E91" s="54">
        <v>750</v>
      </c>
      <c r="F91" s="54"/>
      <c r="G91" s="54">
        <v>824481.35</v>
      </c>
      <c r="H91" s="54"/>
      <c r="I91" s="54"/>
      <c r="J91" s="54"/>
      <c r="K91" s="54"/>
    </row>
    <row r="92" spans="1:11">
      <c r="A92" s="55">
        <v>44279</v>
      </c>
      <c r="B92" s="54" t="s">
        <v>369</v>
      </c>
      <c r="C92" s="54">
        <v>108315252462</v>
      </c>
      <c r="D92" s="55">
        <v>44279</v>
      </c>
      <c r="E92" s="54"/>
      <c r="F92" s="54">
        <v>750</v>
      </c>
      <c r="G92" s="54">
        <v>825231.35</v>
      </c>
      <c r="H92" s="54"/>
      <c r="I92" s="54"/>
      <c r="J92" s="54"/>
      <c r="K92" s="54"/>
    </row>
    <row r="93" spans="1:11">
      <c r="A93" s="55">
        <v>44280</v>
      </c>
      <c r="B93" s="54" t="s">
        <v>312</v>
      </c>
      <c r="C93" s="54">
        <v>1116968995</v>
      </c>
      <c r="D93" s="55">
        <v>44280</v>
      </c>
      <c r="E93" s="54"/>
      <c r="F93" s="54">
        <v>61512</v>
      </c>
      <c r="G93" s="54">
        <v>886743.35</v>
      </c>
      <c r="H93" s="54"/>
      <c r="I93" s="54"/>
      <c r="J93" s="54"/>
      <c r="K93" s="54"/>
    </row>
    <row r="94" spans="1:11">
      <c r="A94" s="55">
        <v>44284</v>
      </c>
      <c r="B94" s="54" t="s">
        <v>370</v>
      </c>
      <c r="C94" s="54">
        <v>108812542343</v>
      </c>
      <c r="D94" s="55">
        <v>44284</v>
      </c>
      <c r="E94" s="54">
        <v>121.96</v>
      </c>
      <c r="F94" s="54"/>
      <c r="G94" s="54">
        <v>886621.39</v>
      </c>
      <c r="H94" s="54"/>
      <c r="I94" s="54"/>
      <c r="J94" s="54"/>
      <c r="K94" s="54"/>
    </row>
    <row r="95" spans="1:11">
      <c r="A95" s="55">
        <v>44287</v>
      </c>
      <c r="B95" s="54" t="s">
        <v>371</v>
      </c>
      <c r="C95" s="54" t="s">
        <v>372</v>
      </c>
      <c r="D95" s="55">
        <v>44287</v>
      </c>
      <c r="E95" s="54">
        <v>12160</v>
      </c>
      <c r="F95" s="54"/>
      <c r="G95" s="54">
        <v>874461.39</v>
      </c>
      <c r="H95" s="54"/>
      <c r="I95" s="54"/>
      <c r="J95" s="54"/>
      <c r="K95" s="54"/>
    </row>
    <row r="96" spans="1:11">
      <c r="A96" s="55">
        <v>44287</v>
      </c>
      <c r="B96" s="54" t="s">
        <v>373</v>
      </c>
      <c r="C96" s="54">
        <v>0</v>
      </c>
      <c r="D96" s="55">
        <v>44286</v>
      </c>
      <c r="E96" s="54"/>
      <c r="F96" s="54">
        <v>2620</v>
      </c>
      <c r="G96" s="54">
        <v>877081.39</v>
      </c>
      <c r="H96" s="54"/>
      <c r="I96" s="54"/>
      <c r="J96" s="54"/>
      <c r="K96" s="54"/>
    </row>
    <row r="97" spans="1:11">
      <c r="A97" s="55">
        <v>44287</v>
      </c>
      <c r="B97" s="54" t="s">
        <v>374</v>
      </c>
      <c r="C97" s="54">
        <v>109119945727</v>
      </c>
      <c r="D97" s="55">
        <v>44287</v>
      </c>
      <c r="E97" s="54">
        <v>100</v>
      </c>
      <c r="F97" s="54"/>
      <c r="G97" s="54">
        <v>876981.39</v>
      </c>
      <c r="H97" s="54"/>
      <c r="I97" s="54"/>
      <c r="J97" s="54"/>
      <c r="K97" s="54"/>
    </row>
    <row r="98" spans="1:11">
      <c r="A98" s="55">
        <v>44288</v>
      </c>
      <c r="B98" s="54" t="s">
        <v>375</v>
      </c>
      <c r="C98" s="54">
        <v>104026198208</v>
      </c>
      <c r="D98" s="55">
        <v>44288</v>
      </c>
      <c r="E98" s="54"/>
      <c r="F98" s="54">
        <v>28000</v>
      </c>
      <c r="G98" s="54">
        <v>904981.39</v>
      </c>
      <c r="H98" s="54"/>
      <c r="I98" s="54"/>
      <c r="J98" s="54"/>
      <c r="K98" s="54"/>
    </row>
    <row r="99" spans="1:11">
      <c r="A99" s="55">
        <v>44289</v>
      </c>
      <c r="B99" s="54" t="s">
        <v>376</v>
      </c>
      <c r="C99" s="54">
        <v>109315377602</v>
      </c>
      <c r="D99" s="55">
        <v>44289</v>
      </c>
      <c r="E99" s="54"/>
      <c r="F99" s="54">
        <v>15000</v>
      </c>
      <c r="G99" s="54">
        <v>919981.39</v>
      </c>
      <c r="H99" s="54"/>
      <c r="I99" s="54"/>
      <c r="J99" s="54"/>
      <c r="K99" s="54"/>
    </row>
    <row r="100" spans="1:11">
      <c r="A100" s="55">
        <v>44290</v>
      </c>
      <c r="B100" s="54" t="s">
        <v>377</v>
      </c>
      <c r="C100" s="54">
        <v>109410495338</v>
      </c>
      <c r="D100" s="55">
        <v>44290</v>
      </c>
      <c r="E100" s="54">
        <v>13654</v>
      </c>
      <c r="F100" s="54"/>
      <c r="G100" s="54">
        <v>906327.39</v>
      </c>
      <c r="H100" s="54"/>
      <c r="I100" s="54"/>
      <c r="J100" s="54"/>
      <c r="K100" s="54"/>
    </row>
    <row r="101" spans="1:11">
      <c r="A101" s="55">
        <v>44290</v>
      </c>
      <c r="B101" s="54" t="s">
        <v>378</v>
      </c>
      <c r="C101" s="54">
        <v>109417467207</v>
      </c>
      <c r="D101" s="55">
        <v>44290</v>
      </c>
      <c r="E101" s="54">
        <v>456.38</v>
      </c>
      <c r="F101" s="54"/>
      <c r="G101" s="54">
        <v>905871.01</v>
      </c>
      <c r="H101" s="54"/>
      <c r="I101" s="54"/>
      <c r="J101" s="54"/>
      <c r="K101" s="54"/>
    </row>
    <row r="102" spans="1:11">
      <c r="A102" s="55">
        <v>44291</v>
      </c>
      <c r="B102" s="54" t="s">
        <v>379</v>
      </c>
      <c r="C102" s="54">
        <v>109512059254</v>
      </c>
      <c r="D102" s="55">
        <v>44291</v>
      </c>
      <c r="E102" s="54"/>
      <c r="F102" s="54">
        <v>250</v>
      </c>
      <c r="G102" s="54">
        <v>906121.01</v>
      </c>
      <c r="H102" s="54"/>
      <c r="I102" s="54"/>
      <c r="J102" s="54"/>
      <c r="K102" s="54"/>
    </row>
    <row r="103" spans="1:11">
      <c r="A103" s="55">
        <v>44295</v>
      </c>
      <c r="B103" s="54" t="s">
        <v>380</v>
      </c>
      <c r="C103" s="54">
        <v>109909024773</v>
      </c>
      <c r="D103" s="55">
        <v>44295</v>
      </c>
      <c r="E103" s="54"/>
      <c r="F103" s="54">
        <v>1500</v>
      </c>
      <c r="G103" s="54">
        <v>907621.01</v>
      </c>
      <c r="H103" s="54"/>
      <c r="I103" s="54"/>
      <c r="J103" s="54"/>
      <c r="K103" s="54"/>
    </row>
    <row r="104" spans="1:11">
      <c r="A104" s="55">
        <v>44295</v>
      </c>
      <c r="B104" s="54" t="s">
        <v>381</v>
      </c>
      <c r="C104" s="54">
        <v>109951264323</v>
      </c>
      <c r="D104" s="55">
        <v>44295</v>
      </c>
      <c r="E104" s="54">
        <v>1500</v>
      </c>
      <c r="F104" s="54"/>
      <c r="G104" s="54">
        <v>906121.01</v>
      </c>
      <c r="H104" s="54"/>
      <c r="I104" s="54"/>
      <c r="J104" s="54"/>
      <c r="K104" s="54"/>
    </row>
    <row r="105" spans="1:11">
      <c r="A105" s="55">
        <v>44299</v>
      </c>
      <c r="B105" s="54" t="s">
        <v>382</v>
      </c>
      <c r="C105" s="54">
        <v>110320589744</v>
      </c>
      <c r="D105" s="55">
        <v>44299</v>
      </c>
      <c r="E105" s="54">
        <v>329</v>
      </c>
      <c r="F105" s="54"/>
      <c r="G105" s="54">
        <v>905792.01</v>
      </c>
      <c r="H105" s="54"/>
      <c r="I105" s="54"/>
      <c r="J105" s="54"/>
      <c r="K105" s="54"/>
    </row>
    <row r="106" spans="1:11">
      <c r="A106" s="55">
        <v>44299</v>
      </c>
      <c r="B106" s="54" t="s">
        <v>383</v>
      </c>
      <c r="C106" s="54">
        <v>110320231251</v>
      </c>
      <c r="D106" s="55">
        <v>44299</v>
      </c>
      <c r="E106" s="54">
        <v>329</v>
      </c>
      <c r="F106" s="54"/>
      <c r="G106" s="54">
        <v>905463.01</v>
      </c>
      <c r="H106" s="54"/>
      <c r="I106" s="54"/>
      <c r="J106" s="54"/>
      <c r="K106" s="54"/>
    </row>
    <row r="107" spans="1:11">
      <c r="A107" s="55">
        <v>44300</v>
      </c>
      <c r="B107" s="54" t="s">
        <v>384</v>
      </c>
      <c r="C107" s="54">
        <v>110401393082</v>
      </c>
      <c r="D107" s="55">
        <v>44300</v>
      </c>
      <c r="E107" s="54">
        <v>500</v>
      </c>
      <c r="F107" s="54"/>
      <c r="G107" s="54">
        <v>904963.01</v>
      </c>
      <c r="H107" s="54"/>
      <c r="I107" s="54"/>
      <c r="J107" s="54"/>
      <c r="K107" s="54"/>
    </row>
    <row r="108" spans="1:11">
      <c r="A108" s="55">
        <v>44300</v>
      </c>
      <c r="B108" s="54" t="s">
        <v>385</v>
      </c>
      <c r="C108" s="54">
        <v>365891695</v>
      </c>
      <c r="D108" s="55">
        <v>44300</v>
      </c>
      <c r="E108" s="54"/>
      <c r="F108" s="54">
        <v>1001</v>
      </c>
      <c r="G108" s="54">
        <v>905964.01</v>
      </c>
      <c r="H108" s="54"/>
      <c r="I108" s="54"/>
      <c r="J108" s="54"/>
      <c r="K108" s="54"/>
    </row>
    <row r="109" spans="1:11">
      <c r="A109" s="55">
        <v>44300</v>
      </c>
      <c r="B109" s="54" t="s">
        <v>386</v>
      </c>
      <c r="C109" s="54">
        <v>110409656525</v>
      </c>
      <c r="D109" s="55">
        <v>44300</v>
      </c>
      <c r="E109" s="54"/>
      <c r="F109" s="54">
        <v>5</v>
      </c>
      <c r="G109" s="54">
        <v>905969.01</v>
      </c>
      <c r="H109" s="54"/>
      <c r="I109" s="54"/>
      <c r="J109" s="54"/>
      <c r="K109" s="54"/>
    </row>
    <row r="110" spans="1:11">
      <c r="A110" s="55">
        <v>44302</v>
      </c>
      <c r="B110" s="54" t="s">
        <v>387</v>
      </c>
      <c r="C110" s="54">
        <v>110616289890</v>
      </c>
      <c r="D110" s="55">
        <v>44302</v>
      </c>
      <c r="E110" s="54">
        <v>131</v>
      </c>
      <c r="F110" s="54"/>
      <c r="G110" s="54">
        <v>905838.01</v>
      </c>
      <c r="H110" s="54"/>
      <c r="I110" s="54"/>
      <c r="J110" s="54"/>
      <c r="K110" s="54"/>
    </row>
    <row r="111" spans="1:11">
      <c r="A111" s="55">
        <v>44303</v>
      </c>
      <c r="B111" s="54" t="s">
        <v>388</v>
      </c>
      <c r="C111" s="54">
        <v>110709838959</v>
      </c>
      <c r="D111" s="55">
        <v>44303</v>
      </c>
      <c r="E111" s="54">
        <v>4759</v>
      </c>
      <c r="F111" s="54"/>
      <c r="G111" s="54">
        <v>901079.01</v>
      </c>
      <c r="H111" s="54" t="s">
        <v>389</v>
      </c>
      <c r="I111" s="54"/>
      <c r="J111" s="54"/>
      <c r="K111" s="54"/>
    </row>
    <row r="112" spans="1:11">
      <c r="A112" s="55">
        <v>44308</v>
      </c>
      <c r="B112" s="54" t="s">
        <v>390</v>
      </c>
      <c r="C112" s="54">
        <v>111210756271</v>
      </c>
      <c r="D112" s="55">
        <v>44308</v>
      </c>
      <c r="E112" s="54">
        <v>23000</v>
      </c>
      <c r="F112" s="54"/>
      <c r="G112" s="54">
        <v>878079.01</v>
      </c>
      <c r="H112" s="54"/>
      <c r="I112" s="54"/>
      <c r="J112" s="54"/>
      <c r="K112" s="54"/>
    </row>
    <row r="113" spans="1:11">
      <c r="A113" s="55">
        <v>44308</v>
      </c>
      <c r="B113" s="54" t="s">
        <v>391</v>
      </c>
      <c r="C113" s="54">
        <v>111210969799</v>
      </c>
      <c r="D113" s="55">
        <v>44308</v>
      </c>
      <c r="E113" s="54">
        <v>10000</v>
      </c>
      <c r="F113" s="54"/>
      <c r="G113" s="54">
        <v>868079.01</v>
      </c>
      <c r="H113" s="54" t="s">
        <v>392</v>
      </c>
      <c r="I113" s="54"/>
      <c r="J113" s="54"/>
      <c r="K113" s="54"/>
    </row>
    <row r="114" spans="1:11">
      <c r="A114" s="55">
        <v>44308</v>
      </c>
      <c r="B114" s="54" t="s">
        <v>393</v>
      </c>
      <c r="C114" s="54">
        <v>111210701827</v>
      </c>
      <c r="D114" s="55">
        <v>44308</v>
      </c>
      <c r="E114" s="54"/>
      <c r="F114" s="54">
        <v>5</v>
      </c>
      <c r="G114" s="54">
        <v>868084.01</v>
      </c>
      <c r="H114" s="54"/>
      <c r="I114" s="54"/>
      <c r="J114" s="54"/>
      <c r="K114" s="54"/>
    </row>
    <row r="115" spans="1:11">
      <c r="A115" s="55">
        <v>44309</v>
      </c>
      <c r="B115" s="54" t="s">
        <v>312</v>
      </c>
      <c r="C115" s="54">
        <v>1820803472</v>
      </c>
      <c r="D115" s="55">
        <v>44309</v>
      </c>
      <c r="E115" s="54"/>
      <c r="F115" s="54">
        <v>127167</v>
      </c>
      <c r="G115" s="54">
        <v>995251.01</v>
      </c>
      <c r="H115" s="54" t="s">
        <v>394</v>
      </c>
      <c r="I115" s="54"/>
      <c r="J115" s="54"/>
      <c r="K115" s="54"/>
    </row>
    <row r="116" spans="1:11">
      <c r="A116" s="55">
        <v>44309</v>
      </c>
      <c r="B116" s="54" t="s">
        <v>395</v>
      </c>
      <c r="C116" s="54">
        <v>111315124792</v>
      </c>
      <c r="D116" s="55">
        <v>44309</v>
      </c>
      <c r="E116" s="54"/>
      <c r="F116" s="54">
        <v>10000</v>
      </c>
      <c r="G116" s="54">
        <v>1005251.01</v>
      </c>
      <c r="H116" s="54" t="s">
        <v>396</v>
      </c>
      <c r="I116" s="54"/>
      <c r="J116" s="54"/>
      <c r="K116" s="54"/>
    </row>
    <row r="117" spans="1:11">
      <c r="A117" s="55">
        <v>44310</v>
      </c>
      <c r="B117" s="54" t="s">
        <v>397</v>
      </c>
      <c r="C117" s="54">
        <v>111408554799</v>
      </c>
      <c r="D117" s="55">
        <v>44310</v>
      </c>
      <c r="E117" s="54">
        <v>121.81</v>
      </c>
      <c r="F117" s="54"/>
      <c r="G117" s="54">
        <v>1005129.2</v>
      </c>
      <c r="H117" s="54" t="s">
        <v>398</v>
      </c>
      <c r="I117" s="54"/>
      <c r="J117" s="54"/>
      <c r="K117" s="54"/>
    </row>
    <row r="118" spans="1:11">
      <c r="A118" s="55">
        <v>44311</v>
      </c>
      <c r="B118" s="54" t="s">
        <v>399</v>
      </c>
      <c r="C118" s="54">
        <v>111521756921</v>
      </c>
      <c r="D118" s="55">
        <v>44311</v>
      </c>
      <c r="E118" s="54">
        <v>325</v>
      </c>
      <c r="F118" s="54"/>
      <c r="G118" s="54">
        <v>1004804.2</v>
      </c>
      <c r="H118" s="54" t="s">
        <v>389</v>
      </c>
      <c r="I118" s="54"/>
      <c r="J118" s="54"/>
      <c r="K118" s="54"/>
    </row>
    <row r="119" spans="1:11">
      <c r="A119" s="55">
        <v>44312</v>
      </c>
      <c r="B119" s="54" t="s">
        <v>400</v>
      </c>
      <c r="C119" s="54">
        <v>111610417887</v>
      </c>
      <c r="D119" s="55">
        <v>44312</v>
      </c>
      <c r="E119" s="54">
        <v>12500</v>
      </c>
      <c r="F119" s="54"/>
      <c r="G119" s="54">
        <v>992304.2</v>
      </c>
      <c r="H119" s="54"/>
      <c r="I119" s="54"/>
      <c r="J119" s="54"/>
      <c r="K119" s="54"/>
    </row>
    <row r="120" spans="1:11">
      <c r="A120" s="55">
        <v>44312</v>
      </c>
      <c r="B120" s="54" t="s">
        <v>401</v>
      </c>
      <c r="C120" s="54">
        <v>111612959394</v>
      </c>
      <c r="D120" s="55">
        <v>44312</v>
      </c>
      <c r="E120" s="54">
        <v>13500</v>
      </c>
      <c r="F120" s="54"/>
      <c r="G120" s="54">
        <v>978804.2</v>
      </c>
      <c r="H120" s="54"/>
      <c r="I120" s="54"/>
      <c r="J120" s="54"/>
      <c r="K120" s="54"/>
    </row>
    <row r="121" spans="1:11">
      <c r="A121" s="55">
        <v>44313</v>
      </c>
      <c r="B121" s="54" t="s">
        <v>402</v>
      </c>
      <c r="C121" s="54">
        <v>111711512738</v>
      </c>
      <c r="D121" s="55">
        <v>44313</v>
      </c>
      <c r="E121" s="54">
        <v>12000</v>
      </c>
      <c r="F121" s="54"/>
      <c r="G121" s="54">
        <v>966804.2</v>
      </c>
      <c r="H121" s="54"/>
      <c r="I121" s="54"/>
      <c r="J121" s="54"/>
      <c r="K121" s="54"/>
    </row>
    <row r="122" spans="1:11">
      <c r="A122" s="55">
        <v>44315</v>
      </c>
      <c r="B122" s="54" t="s">
        <v>403</v>
      </c>
      <c r="C122" s="54">
        <v>111911978538</v>
      </c>
      <c r="D122" s="55">
        <v>44315</v>
      </c>
      <c r="E122" s="54"/>
      <c r="F122" s="54">
        <v>2500</v>
      </c>
      <c r="G122" s="54">
        <v>969304.2</v>
      </c>
      <c r="H122" s="54" t="s">
        <v>404</v>
      </c>
      <c r="I122" s="54"/>
      <c r="J122" s="54"/>
      <c r="K122" s="54"/>
    </row>
    <row r="123" spans="1:11">
      <c r="A123" s="55">
        <v>44315</v>
      </c>
      <c r="B123" s="54" t="s">
        <v>405</v>
      </c>
      <c r="C123" s="54">
        <v>111912171927</v>
      </c>
      <c r="D123" s="55">
        <v>44315</v>
      </c>
      <c r="E123" s="54">
        <v>6500</v>
      </c>
      <c r="F123" s="54"/>
      <c r="G123" s="54">
        <v>962804.2</v>
      </c>
      <c r="H123" s="54"/>
      <c r="I123" s="54"/>
      <c r="J123" s="54"/>
      <c r="K123" s="54"/>
    </row>
    <row r="124" spans="1:11">
      <c r="A124" s="55">
        <v>44320</v>
      </c>
      <c r="B124" s="54" t="s">
        <v>406</v>
      </c>
      <c r="C124" s="54">
        <v>112488743779</v>
      </c>
      <c r="D124" s="55">
        <v>44320</v>
      </c>
      <c r="E124" s="54">
        <v>900</v>
      </c>
      <c r="F124" s="54"/>
      <c r="G124" s="54">
        <v>961904.2</v>
      </c>
      <c r="H124" s="54" t="s">
        <v>407</v>
      </c>
      <c r="I124" s="54"/>
      <c r="J124" s="54"/>
      <c r="K124" s="54"/>
    </row>
    <row r="125" spans="1:11">
      <c r="A125" s="55">
        <v>44322</v>
      </c>
      <c r="B125" s="54" t="s">
        <v>408</v>
      </c>
      <c r="C125" s="54">
        <v>112614796686</v>
      </c>
      <c r="D125" s="55">
        <v>44322</v>
      </c>
      <c r="E125" s="54">
        <v>31023</v>
      </c>
      <c r="F125" s="54"/>
      <c r="G125" s="54">
        <v>930881.2</v>
      </c>
      <c r="H125" s="54" t="s">
        <v>409</v>
      </c>
      <c r="I125" s="54"/>
      <c r="J125" s="54"/>
      <c r="K125" s="54"/>
    </row>
    <row r="126" spans="1:11">
      <c r="A126" s="55">
        <v>44322</v>
      </c>
      <c r="B126" s="54" t="s">
        <v>410</v>
      </c>
      <c r="C126" s="54">
        <v>112614119098</v>
      </c>
      <c r="D126" s="55">
        <v>44322</v>
      </c>
      <c r="E126" s="54">
        <v>3606.9</v>
      </c>
      <c r="F126" s="54"/>
      <c r="G126" s="54">
        <v>927274.3</v>
      </c>
      <c r="H126" s="54" t="s">
        <v>411</v>
      </c>
      <c r="I126" s="54"/>
      <c r="J126" s="54"/>
      <c r="K126" s="54"/>
    </row>
    <row r="127" spans="1:11">
      <c r="A127" s="55">
        <v>44323</v>
      </c>
      <c r="B127" s="54" t="s">
        <v>412</v>
      </c>
      <c r="C127" s="54">
        <v>112793533139</v>
      </c>
      <c r="D127" s="55">
        <v>44323</v>
      </c>
      <c r="E127" s="54">
        <v>1500</v>
      </c>
      <c r="F127" s="54"/>
      <c r="G127" s="54">
        <v>925774.3</v>
      </c>
      <c r="H127" s="54" t="s">
        <v>413</v>
      </c>
      <c r="I127" s="54"/>
      <c r="J127" s="54"/>
      <c r="K127" s="54"/>
    </row>
    <row r="128" spans="1:11">
      <c r="A128" s="55">
        <v>44327</v>
      </c>
      <c r="B128" s="54" t="s">
        <v>414</v>
      </c>
      <c r="C128" s="54">
        <v>113109939031</v>
      </c>
      <c r="D128" s="55">
        <v>44327</v>
      </c>
      <c r="E128" s="54">
        <v>20000</v>
      </c>
      <c r="F128" s="54"/>
      <c r="G128" s="54">
        <v>905774.3</v>
      </c>
      <c r="H128" s="54"/>
      <c r="I128" s="54" t="s">
        <v>415</v>
      </c>
      <c r="J128" s="54"/>
      <c r="K128" s="54"/>
    </row>
    <row r="129" spans="1:11">
      <c r="A129" s="55">
        <v>44327</v>
      </c>
      <c r="B129" s="54" t="s">
        <v>416</v>
      </c>
      <c r="C129" s="54">
        <v>113110391509</v>
      </c>
      <c r="D129" s="55">
        <v>44327</v>
      </c>
      <c r="E129" s="54">
        <v>7200</v>
      </c>
      <c r="F129" s="54"/>
      <c r="G129" s="54">
        <v>898574.3</v>
      </c>
      <c r="H129" s="54"/>
      <c r="I129" s="54">
        <v>1.8</v>
      </c>
      <c r="J129" s="54"/>
      <c r="K129" s="54"/>
    </row>
    <row r="130" spans="1:11">
      <c r="A130" s="55">
        <v>44328</v>
      </c>
      <c r="B130" s="54" t="s">
        <v>417</v>
      </c>
      <c r="C130" s="54">
        <v>113210885960</v>
      </c>
      <c r="D130" s="55">
        <v>44328</v>
      </c>
      <c r="E130" s="54">
        <v>8500</v>
      </c>
      <c r="F130" s="54"/>
      <c r="G130" s="54">
        <v>890074.3</v>
      </c>
      <c r="H130" s="54"/>
      <c r="I130" s="54"/>
      <c r="J130" s="54"/>
      <c r="K130" s="54"/>
    </row>
    <row r="131" spans="1:11">
      <c r="A131" s="55">
        <v>44328</v>
      </c>
      <c r="B131" s="54" t="s">
        <v>418</v>
      </c>
      <c r="C131" s="54">
        <v>113214677136</v>
      </c>
      <c r="D131" s="55">
        <v>44328</v>
      </c>
      <c r="E131" s="54">
        <v>3135</v>
      </c>
      <c r="F131" s="54"/>
      <c r="G131" s="54">
        <v>886939.3</v>
      </c>
      <c r="H131" s="54" t="s">
        <v>419</v>
      </c>
      <c r="I131" s="54"/>
      <c r="J131" s="54"/>
      <c r="K131" s="54"/>
    </row>
    <row r="132" spans="1:11">
      <c r="A132" s="55">
        <v>44328</v>
      </c>
      <c r="B132" s="54" t="s">
        <v>420</v>
      </c>
      <c r="C132" s="54">
        <v>113214287272</v>
      </c>
      <c r="D132" s="55">
        <v>44328</v>
      </c>
      <c r="E132" s="54"/>
      <c r="F132" s="54">
        <v>5</v>
      </c>
      <c r="G132" s="54">
        <v>886944.3</v>
      </c>
      <c r="H132" s="54"/>
      <c r="I132" s="54"/>
      <c r="J132" s="54"/>
      <c r="K132" s="54"/>
    </row>
    <row r="133" spans="1:11">
      <c r="A133" s="55">
        <v>44328</v>
      </c>
      <c r="B133" s="54" t="s">
        <v>421</v>
      </c>
      <c r="C133" s="54">
        <v>113218475098</v>
      </c>
      <c r="D133" s="55">
        <v>44328</v>
      </c>
      <c r="E133" s="54">
        <v>9000</v>
      </c>
      <c r="F133" s="54"/>
      <c r="G133" s="54">
        <v>877944.3</v>
      </c>
      <c r="H133" s="54" t="s">
        <v>422</v>
      </c>
      <c r="I133" s="54"/>
      <c r="J133" s="54"/>
      <c r="K133" s="54"/>
    </row>
    <row r="134" spans="1:11">
      <c r="A134" s="55">
        <v>44330</v>
      </c>
      <c r="B134" s="54" t="s">
        <v>423</v>
      </c>
      <c r="C134" s="54">
        <v>113416047334</v>
      </c>
      <c r="D134" s="55">
        <v>44330</v>
      </c>
      <c r="E134" s="54">
        <v>10000</v>
      </c>
      <c r="F134" s="54"/>
      <c r="G134" s="54">
        <v>867944.3</v>
      </c>
      <c r="H134" s="54" t="s">
        <v>424</v>
      </c>
      <c r="I134" s="54"/>
      <c r="J134" s="54"/>
      <c r="K134" s="54"/>
    </row>
    <row r="135" spans="1:11">
      <c r="A135" s="55">
        <v>44330</v>
      </c>
      <c r="B135" s="54" t="s">
        <v>425</v>
      </c>
      <c r="C135" s="54">
        <v>113423119136</v>
      </c>
      <c r="D135" s="55">
        <v>44331</v>
      </c>
      <c r="E135" s="54">
        <v>13000</v>
      </c>
      <c r="F135" s="54"/>
      <c r="G135" s="54">
        <v>854944.3</v>
      </c>
      <c r="H135" s="54" t="s">
        <v>389</v>
      </c>
      <c r="I135" s="54"/>
      <c r="J135" s="54"/>
      <c r="K135" s="54"/>
    </row>
    <row r="136" spans="1:11">
      <c r="A136" s="55">
        <v>44331</v>
      </c>
      <c r="B136" s="54" t="s">
        <v>426</v>
      </c>
      <c r="C136" s="54">
        <v>113522087275</v>
      </c>
      <c r="D136" s="55">
        <v>44331</v>
      </c>
      <c r="E136" s="54"/>
      <c r="F136" s="54">
        <v>500</v>
      </c>
      <c r="G136" s="54">
        <v>855444.3</v>
      </c>
      <c r="H136" s="54" t="s">
        <v>427</v>
      </c>
      <c r="I136" s="54"/>
      <c r="J136" s="54"/>
      <c r="K136" s="54"/>
    </row>
    <row r="137" spans="1:11">
      <c r="A137" s="55">
        <v>44333</v>
      </c>
      <c r="B137" s="54" t="s">
        <v>428</v>
      </c>
      <c r="C137" s="54">
        <v>113710337045</v>
      </c>
      <c r="D137" s="55">
        <v>44333</v>
      </c>
      <c r="E137" s="54">
        <v>6500</v>
      </c>
      <c r="F137" s="54"/>
      <c r="G137" s="54">
        <v>848944.3</v>
      </c>
      <c r="H137" s="54"/>
      <c r="I137" s="54"/>
      <c r="J137" s="54"/>
      <c r="K137" s="54"/>
    </row>
    <row r="138" spans="1:11">
      <c r="A138" s="54"/>
      <c r="B138" s="54"/>
      <c r="C138" s="54"/>
      <c r="D138" s="54"/>
      <c r="E138" s="54"/>
      <c r="F138" s="54"/>
      <c r="G138" s="54"/>
      <c r="H138" s="54"/>
      <c r="I138" s="54"/>
      <c r="J138" s="54"/>
      <c r="K138" s="54"/>
    </row>
    <row r="139" spans="1:11">
      <c r="A139" s="54" t="s">
        <v>297</v>
      </c>
      <c r="B139" s="54" t="s">
        <v>298</v>
      </c>
      <c r="C139" s="54" t="s">
        <v>299</v>
      </c>
      <c r="D139" s="54" t="s">
        <v>297</v>
      </c>
      <c r="E139" s="54" t="s">
        <v>300</v>
      </c>
      <c r="F139" s="54" t="s">
        <v>300</v>
      </c>
      <c r="G139" s="54" t="s">
        <v>300</v>
      </c>
      <c r="H139" s="54"/>
      <c r="I139" s="54"/>
      <c r="J139" s="54"/>
      <c r="K139" s="54"/>
    </row>
    <row r="140" spans="1:11">
      <c r="A140" s="54" t="s">
        <v>429</v>
      </c>
      <c r="B140" s="54"/>
      <c r="C140" s="54"/>
      <c r="D140" s="54"/>
      <c r="E140" s="54"/>
      <c r="F140" s="54"/>
      <c r="G140" s="54"/>
      <c r="H140" s="54"/>
      <c r="I140" s="54"/>
      <c r="J140" s="54"/>
      <c r="K140" s="54"/>
    </row>
    <row r="141" spans="1:11">
      <c r="A141" s="54"/>
      <c r="B141" s="54"/>
      <c r="C141" s="54"/>
      <c r="D141" s="54"/>
      <c r="E141" s="54"/>
      <c r="F141" s="54"/>
      <c r="G141" s="54"/>
      <c r="H141" s="54"/>
      <c r="I141" s="54"/>
      <c r="J141" s="54"/>
      <c r="K141" s="54"/>
    </row>
    <row r="142" spans="1:11">
      <c r="A142" s="54" t="s">
        <v>430</v>
      </c>
      <c r="B142" s="54"/>
      <c r="C142" s="54"/>
      <c r="D142" s="54"/>
      <c r="E142" s="54"/>
      <c r="F142" s="54"/>
      <c r="G142" s="54"/>
      <c r="H142" s="54"/>
      <c r="I142" s="54"/>
      <c r="J142" s="54"/>
      <c r="K142" s="54"/>
    </row>
    <row r="143" spans="1:11">
      <c r="A143" s="54" t="s">
        <v>431</v>
      </c>
      <c r="B143" s="54"/>
      <c r="C143" s="54"/>
      <c r="D143" s="54"/>
      <c r="E143" s="54" t="s">
        <v>432</v>
      </c>
      <c r="F143" s="54" t="s">
        <v>433</v>
      </c>
      <c r="G143" s="54" t="s">
        <v>434</v>
      </c>
      <c r="H143" s="54"/>
      <c r="I143" s="54"/>
      <c r="J143" s="54"/>
      <c r="K143" s="54"/>
    </row>
    <row r="144" spans="1:11">
      <c r="A144" s="54">
        <v>70184.58</v>
      </c>
      <c r="B144" s="54"/>
      <c r="C144" s="54"/>
      <c r="D144" s="54"/>
      <c r="E144" s="54">
        <v>687304.9</v>
      </c>
      <c r="F144" s="54">
        <v>1466064.62</v>
      </c>
      <c r="G144" s="54">
        <v>848944.3</v>
      </c>
      <c r="H144" s="54"/>
      <c r="I144" s="54"/>
      <c r="J144" s="54"/>
      <c r="K144" s="54"/>
    </row>
    <row r="145" spans="1:13">
      <c r="A145" s="54"/>
      <c r="B145" s="54"/>
      <c r="C145" s="54"/>
      <c r="D145" s="54"/>
      <c r="E145" s="54"/>
      <c r="F145" s="54"/>
      <c r="G145" s="54"/>
      <c r="H145" s="54"/>
      <c r="I145" s="54"/>
      <c r="J145" s="54"/>
      <c r="K145" s="54"/>
    </row>
    <row r="146" spans="1:13">
      <c r="A146" s="54"/>
      <c r="B146" s="54"/>
      <c r="C146" s="54"/>
      <c r="D146" s="54"/>
      <c r="E146" s="54" t="s">
        <v>435</v>
      </c>
      <c r="F146" s="54" t="s">
        <v>436</v>
      </c>
      <c r="G146" s="54"/>
      <c r="H146" s="54"/>
      <c r="I146" s="54"/>
      <c r="J146" s="54"/>
      <c r="K146" s="54"/>
    </row>
    <row r="147" spans="1:13">
      <c r="A147" s="54"/>
      <c r="B147" s="54"/>
      <c r="C147" s="54"/>
      <c r="D147" s="54"/>
      <c r="E147" s="54">
        <v>69</v>
      </c>
      <c r="F147" s="54">
        <v>46</v>
      </c>
      <c r="G147" s="54"/>
      <c r="H147" s="54"/>
      <c r="I147" s="54"/>
      <c r="J147" s="54"/>
      <c r="K147" s="54"/>
    </row>
    <row r="148" spans="1:13">
      <c r="A148" s="54"/>
      <c r="B148" s="54"/>
      <c r="C148" s="54"/>
      <c r="D148" s="54"/>
      <c r="E148" s="54"/>
      <c r="F148" s="54"/>
      <c r="G148" s="54"/>
      <c r="H148" s="54"/>
      <c r="I148" s="54"/>
      <c r="J148" s="54"/>
      <c r="K148" s="54"/>
    </row>
    <row r="149" spans="1:13">
      <c r="A149" s="54"/>
      <c r="B149" s="54"/>
      <c r="C149" s="54"/>
      <c r="D149" s="54"/>
      <c r="E149" s="54"/>
      <c r="F149" s="54"/>
      <c r="G149" s="54"/>
      <c r="H149" s="54"/>
      <c r="I149" s="54"/>
      <c r="J149" s="54"/>
      <c r="K149" s="54"/>
    </row>
    <row r="150" spans="1:13">
      <c r="A150" s="54" t="s">
        <v>437</v>
      </c>
      <c r="B150" s="55">
        <v>44341.713888888888</v>
      </c>
      <c r="C150" s="54" t="s">
        <v>438</v>
      </c>
      <c r="D150" s="54">
        <v>69731761</v>
      </c>
      <c r="E150" s="54" t="s">
        <v>439</v>
      </c>
      <c r="F150" s="54" t="s">
        <v>440</v>
      </c>
      <c r="G150" s="54"/>
      <c r="H150" s="54"/>
      <c r="I150" s="54"/>
      <c r="J150" s="54"/>
      <c r="K150" s="54"/>
    </row>
    <row r="151" spans="1:13">
      <c r="A151" s="54"/>
      <c r="B151" s="54"/>
      <c r="C151" s="54"/>
      <c r="D151" s="54"/>
      <c r="E151" s="54"/>
      <c r="F151" s="54"/>
      <c r="G151" s="54"/>
      <c r="H151" s="54"/>
      <c r="I151" s="54"/>
      <c r="J151" s="54"/>
      <c r="K151" s="54"/>
    </row>
    <row r="152" spans="1:13">
      <c r="A152" s="54" t="s">
        <v>441</v>
      </c>
      <c r="B152" s="54" t="s">
        <v>442</v>
      </c>
      <c r="C152" s="54"/>
      <c r="D152" s="54"/>
      <c r="E152" s="54"/>
      <c r="F152" s="54"/>
      <c r="G152" s="54"/>
      <c r="H152" s="54"/>
      <c r="I152" s="54"/>
      <c r="J152" s="54"/>
      <c r="K152" s="54"/>
    </row>
    <row r="153" spans="1:13">
      <c r="A153" s="56" t="s">
        <v>443</v>
      </c>
      <c r="B153" s="54"/>
      <c r="C153" s="54"/>
      <c r="D153" s="54"/>
      <c r="E153" s="54"/>
      <c r="F153" s="54"/>
      <c r="G153" s="54"/>
      <c r="H153" s="54"/>
      <c r="I153" s="54"/>
      <c r="J153" s="54"/>
      <c r="K153" s="54" t="s">
        <v>444</v>
      </c>
    </row>
    <row r="154" spans="1:13">
      <c r="A154" s="54" t="s">
        <v>445</v>
      </c>
      <c r="B154" s="54"/>
      <c r="C154" s="54"/>
      <c r="D154" s="54"/>
      <c r="E154" s="54"/>
      <c r="F154" s="54"/>
      <c r="G154" s="54"/>
      <c r="H154" s="54"/>
      <c r="I154" s="54"/>
      <c r="J154" s="54"/>
      <c r="K154" s="54"/>
    </row>
    <row r="155" spans="1:13">
      <c r="A155" s="54" t="s">
        <v>446</v>
      </c>
      <c r="B155" s="54"/>
      <c r="C155" s="54"/>
      <c r="D155" s="54"/>
      <c r="E155" s="54"/>
      <c r="F155" s="54"/>
      <c r="G155" s="54"/>
      <c r="H155" s="54"/>
      <c r="I155" s="54"/>
      <c r="J155" s="54"/>
      <c r="K155" s="54" t="s">
        <v>447</v>
      </c>
    </row>
    <row r="156" spans="1:13">
      <c r="A156" s="54"/>
      <c r="B156" s="54"/>
      <c r="C156" s="54"/>
      <c r="D156" s="54"/>
      <c r="E156" s="54"/>
      <c r="F156" s="54"/>
      <c r="G156" s="54"/>
      <c r="H156" s="54"/>
      <c r="I156" s="54"/>
      <c r="J156" s="54"/>
      <c r="K156" s="54" t="s">
        <v>448</v>
      </c>
    </row>
    <row r="157" spans="1:13">
      <c r="A157" s="54"/>
      <c r="B157" s="54"/>
      <c r="C157" s="54"/>
      <c r="D157" s="54"/>
      <c r="E157" s="54"/>
      <c r="F157" s="54"/>
      <c r="G157" s="54"/>
      <c r="H157" s="54"/>
      <c r="I157" s="54"/>
      <c r="J157" s="54"/>
      <c r="K157" s="54" t="s">
        <v>449</v>
      </c>
    </row>
    <row r="158" spans="1:13">
      <c r="A158" s="54"/>
      <c r="B158" s="54"/>
      <c r="C158" s="54"/>
      <c r="D158" s="54"/>
      <c r="E158" s="54"/>
      <c r="F158" s="54"/>
      <c r="G158" s="54"/>
      <c r="H158" s="54"/>
      <c r="I158" s="54"/>
      <c r="J158" s="54"/>
      <c r="K158" s="54"/>
    </row>
    <row r="159" spans="1:13">
      <c r="A159" s="54"/>
      <c r="B159" s="54"/>
      <c r="C159" s="54"/>
      <c r="D159" s="54"/>
      <c r="E159" s="54"/>
      <c r="F159" s="54"/>
      <c r="G159" s="54"/>
      <c r="H159" s="54"/>
      <c r="I159" s="54"/>
      <c r="J159" s="54"/>
      <c r="K159" s="54" t="s">
        <v>450</v>
      </c>
      <c r="M159">
        <v>716</v>
      </c>
    </row>
    <row r="160" spans="1:13">
      <c r="A160" s="54"/>
      <c r="B160" s="54"/>
      <c r="C160" s="54"/>
      <c r="D160" s="54"/>
      <c r="E160" s="54"/>
      <c r="F160" s="54"/>
      <c r="G160" s="54"/>
      <c r="H160" s="54"/>
      <c r="I160" s="54"/>
      <c r="J160" s="54"/>
      <c r="K160" s="54" t="s">
        <v>451</v>
      </c>
      <c r="M160">
        <v>111</v>
      </c>
    </row>
    <row r="161" spans="1:14">
      <c r="A161" s="54"/>
      <c r="B161" s="54"/>
      <c r="C161" s="54"/>
      <c r="D161" s="54"/>
      <c r="E161" s="54"/>
      <c r="F161" s="54"/>
      <c r="G161" s="54"/>
      <c r="H161" s="54"/>
      <c r="I161" s="54"/>
      <c r="J161" s="54"/>
      <c r="K161" s="54"/>
      <c r="M161">
        <v>44</v>
      </c>
    </row>
    <row r="162" spans="1:14">
      <c r="A162" s="54"/>
      <c r="B162" s="54"/>
      <c r="C162" s="54"/>
      <c r="D162" s="54"/>
      <c r="E162" s="54"/>
      <c r="F162" s="54"/>
      <c r="G162" s="54"/>
      <c r="H162" s="54"/>
      <c r="I162" s="54"/>
      <c r="J162" s="54"/>
      <c r="K162" s="54" t="s">
        <v>452</v>
      </c>
    </row>
    <row r="163" spans="1:14">
      <c r="A163" s="54"/>
      <c r="B163" s="54"/>
      <c r="C163" s="54"/>
      <c r="D163" s="54"/>
      <c r="E163" s="54"/>
      <c r="F163" s="54"/>
      <c r="G163" s="54"/>
      <c r="H163" s="54"/>
      <c r="I163" s="54"/>
      <c r="J163" s="54"/>
      <c r="K163" s="54" t="s">
        <v>453</v>
      </c>
      <c r="M163">
        <f>M159-M160-M161</f>
        <v>561</v>
      </c>
    </row>
    <row r="164" spans="1:14">
      <c r="A164" s="54"/>
      <c r="B164" s="54"/>
      <c r="C164" s="54"/>
      <c r="D164" s="54"/>
      <c r="E164" s="54"/>
      <c r="F164" s="54"/>
      <c r="G164" s="54"/>
      <c r="H164" s="54"/>
      <c r="I164" s="54"/>
      <c r="J164" s="54"/>
      <c r="K164" s="54"/>
      <c r="M164">
        <f>M163-15</f>
        <v>546</v>
      </c>
    </row>
    <row r="165" spans="1:14">
      <c r="A165" s="54"/>
      <c r="B165" s="54"/>
      <c r="C165" s="54"/>
      <c r="D165" s="54"/>
      <c r="E165" s="54"/>
      <c r="F165" s="54"/>
      <c r="G165" s="54"/>
      <c r="H165" s="54"/>
      <c r="I165" s="54"/>
      <c r="J165" s="54"/>
      <c r="K165" s="54" t="s">
        <v>454</v>
      </c>
    </row>
    <row r="166" spans="1:14">
      <c r="N166">
        <v>820</v>
      </c>
    </row>
    <row r="167" spans="1:14">
      <c r="M167">
        <v>188</v>
      </c>
      <c r="N167">
        <f>N166-M163</f>
        <v>259</v>
      </c>
    </row>
    <row r="169" spans="1:14">
      <c r="I169">
        <v>125</v>
      </c>
      <c r="M169">
        <f>M167+M164</f>
        <v>734</v>
      </c>
    </row>
    <row r="171" spans="1:14">
      <c r="K171">
        <v>963</v>
      </c>
    </row>
    <row r="173" spans="1:14">
      <c r="K173">
        <f>K171-M169</f>
        <v>229</v>
      </c>
    </row>
    <row r="175" spans="1:14">
      <c r="K175">
        <f>K173-I169</f>
        <v>104</v>
      </c>
    </row>
  </sheetData>
  <autoFilter ref="A21:M21" xr:uid="{17B342CA-CC5D-0E4F-B6EF-0E5B6885761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F5EA0-F516-854F-A0A1-547DB3DACFA1}">
  <dimension ref="A1:Y25"/>
  <sheetViews>
    <sheetView tabSelected="1" topLeftCell="A18" zoomScale="187" workbookViewId="0">
      <selection activeCell="Y23" sqref="J20:Y23"/>
    </sheetView>
  </sheetViews>
  <sheetFormatPr baseColWidth="10" defaultRowHeight="16"/>
  <cols>
    <col min="2" max="2" width="13.1640625" bestFit="1" customWidth="1"/>
    <col min="5" max="5" width="11.6640625" bestFit="1" customWidth="1"/>
    <col min="10" max="10" width="4.1640625" bestFit="1" customWidth="1"/>
    <col min="11" max="11" width="25.83203125" bestFit="1" customWidth="1"/>
    <col min="12" max="12" width="8.1640625" bestFit="1" customWidth="1"/>
    <col min="13" max="13" width="25.83203125" bestFit="1" customWidth="1"/>
    <col min="14" max="14" width="21.5" bestFit="1" customWidth="1"/>
    <col min="15" max="15" width="24.6640625" bestFit="1" customWidth="1"/>
    <col min="16" max="16" width="27.6640625" bestFit="1" customWidth="1"/>
    <col min="17" max="17" width="16.6640625" bestFit="1" customWidth="1"/>
    <col min="18" max="18" width="27.6640625" bestFit="1" customWidth="1"/>
    <col min="19" max="19" width="13.5" bestFit="1" customWidth="1"/>
    <col min="20" max="20" width="17.5" bestFit="1" customWidth="1"/>
    <col min="21" max="21" width="13.5" bestFit="1" customWidth="1"/>
    <col min="22" max="22" width="20.1640625" bestFit="1" customWidth="1"/>
    <col min="23" max="24" width="17.1640625" bestFit="1" customWidth="1"/>
  </cols>
  <sheetData>
    <row r="1" spans="1:23">
      <c r="A1" t="s">
        <v>627</v>
      </c>
      <c r="B1" t="s">
        <v>628</v>
      </c>
      <c r="C1" t="s">
        <v>629</v>
      </c>
      <c r="D1" t="s">
        <v>630</v>
      </c>
      <c r="E1" t="s">
        <v>631</v>
      </c>
      <c r="F1" t="s">
        <v>632</v>
      </c>
    </row>
    <row r="2" spans="1:23">
      <c r="A2">
        <v>4200000</v>
      </c>
      <c r="C2">
        <v>11</v>
      </c>
      <c r="D2">
        <v>38500</v>
      </c>
    </row>
    <row r="5" spans="1:23">
      <c r="H5" s="89"/>
    </row>
    <row r="6" spans="1:23">
      <c r="H6" s="91" t="s">
        <v>633</v>
      </c>
      <c r="I6" s="91" t="s">
        <v>634</v>
      </c>
      <c r="J6" s="91" t="s">
        <v>635</v>
      </c>
      <c r="K6" s="90" t="s">
        <v>636</v>
      </c>
      <c r="L6" s="91" t="s">
        <v>638</v>
      </c>
      <c r="M6" s="91" t="s">
        <v>639</v>
      </c>
      <c r="N6" s="91" t="s">
        <v>640</v>
      </c>
      <c r="O6" s="91" t="s">
        <v>641</v>
      </c>
      <c r="P6" s="91" t="s">
        <v>642</v>
      </c>
      <c r="Q6" s="91" t="s">
        <v>643</v>
      </c>
      <c r="R6" s="91" t="s">
        <v>644</v>
      </c>
      <c r="S6" s="91" t="s">
        <v>645</v>
      </c>
      <c r="T6" s="91" t="s">
        <v>646</v>
      </c>
      <c r="U6" s="91" t="s">
        <v>647</v>
      </c>
      <c r="V6" s="91" t="s">
        <v>648</v>
      </c>
      <c r="W6" s="91" t="s">
        <v>649</v>
      </c>
    </row>
    <row r="7" spans="1:23">
      <c r="H7" s="91"/>
      <c r="I7" s="91"/>
      <c r="J7" s="91"/>
      <c r="K7" s="90" t="s">
        <v>637</v>
      </c>
      <c r="L7" s="91"/>
      <c r="M7" s="91"/>
      <c r="N7" s="91"/>
      <c r="O7" s="91"/>
      <c r="P7" s="91"/>
      <c r="Q7" s="91"/>
      <c r="R7" s="91"/>
      <c r="S7" s="91"/>
      <c r="T7" s="91"/>
      <c r="U7" s="91"/>
      <c r="V7" s="91"/>
      <c r="W7" s="91"/>
    </row>
    <row r="8" spans="1:23">
      <c r="H8" s="92"/>
      <c r="I8" s="92"/>
      <c r="J8" s="92"/>
      <c r="K8" s="93"/>
      <c r="L8" s="94"/>
      <c r="M8" s="94"/>
      <c r="N8" s="94"/>
      <c r="O8" s="95"/>
      <c r="P8" s="94"/>
      <c r="Q8" s="94"/>
      <c r="R8" s="94"/>
      <c r="S8" s="96"/>
      <c r="T8" s="92"/>
      <c r="U8" s="92"/>
      <c r="V8" s="92"/>
      <c r="W8" s="92"/>
    </row>
    <row r="9" spans="1:23">
      <c r="H9" s="92"/>
      <c r="I9" s="92"/>
      <c r="J9" s="92"/>
      <c r="K9" s="93"/>
      <c r="L9" s="94"/>
      <c r="M9" s="94"/>
      <c r="N9" s="94"/>
      <c r="O9" s="95"/>
      <c r="P9" s="94"/>
      <c r="Q9" s="94"/>
      <c r="R9" s="94"/>
      <c r="S9" s="96"/>
      <c r="T9" s="92"/>
      <c r="U9" s="92"/>
      <c r="V9" s="92"/>
      <c r="W9" s="92"/>
    </row>
    <row r="10" spans="1:23">
      <c r="H10" s="92"/>
      <c r="I10" s="92"/>
      <c r="J10" s="92"/>
      <c r="K10" s="93"/>
      <c r="L10" s="94"/>
      <c r="M10" s="94"/>
      <c r="N10" s="94"/>
      <c r="O10" s="95"/>
      <c r="P10" s="94"/>
      <c r="Q10" s="94"/>
      <c r="R10" s="94"/>
      <c r="S10" s="96"/>
      <c r="T10" s="92"/>
      <c r="U10" s="92"/>
      <c r="V10" s="92"/>
      <c r="W10" s="92"/>
    </row>
    <row r="11" spans="1:23">
      <c r="H11" s="92"/>
      <c r="I11" s="92"/>
      <c r="J11" s="92"/>
      <c r="K11" s="93"/>
      <c r="L11" s="94"/>
      <c r="M11" s="94"/>
      <c r="N11" s="94"/>
      <c r="O11" s="95"/>
      <c r="P11" s="94"/>
      <c r="Q11" s="94"/>
      <c r="R11" s="94"/>
      <c r="S11" s="96"/>
      <c r="T11" s="92"/>
      <c r="U11" s="92"/>
      <c r="V11" s="92"/>
      <c r="W11" s="92"/>
    </row>
    <row r="12" spans="1:23">
      <c r="H12" s="89"/>
    </row>
    <row r="13" spans="1:23">
      <c r="H13" s="89"/>
    </row>
    <row r="19" spans="10:25" ht="17" thickBot="1"/>
    <row r="20" spans="10:25">
      <c r="J20" s="100" t="s">
        <v>633</v>
      </c>
      <c r="K20" s="100" t="s">
        <v>634</v>
      </c>
      <c r="L20" s="102" t="s">
        <v>635</v>
      </c>
      <c r="M20" s="97" t="s">
        <v>636</v>
      </c>
      <c r="N20" s="102" t="s">
        <v>638</v>
      </c>
      <c r="O20" s="100" t="s">
        <v>639</v>
      </c>
      <c r="P20" s="100" t="s">
        <v>640</v>
      </c>
      <c r="Q20" s="100" t="s">
        <v>641</v>
      </c>
      <c r="R20" s="100" t="s">
        <v>642</v>
      </c>
      <c r="S20" s="100" t="s">
        <v>643</v>
      </c>
      <c r="T20" s="100" t="s">
        <v>644</v>
      </c>
      <c r="U20" s="100" t="s">
        <v>645</v>
      </c>
      <c r="V20" s="100" t="s">
        <v>646</v>
      </c>
      <c r="W20" s="100" t="s">
        <v>647</v>
      </c>
      <c r="X20" s="100" t="s">
        <v>648</v>
      </c>
      <c r="Y20" s="102" t="s">
        <v>649</v>
      </c>
    </row>
    <row r="21" spans="10:25" ht="17" thickBot="1">
      <c r="J21" s="101"/>
      <c r="K21" s="101"/>
      <c r="L21" s="103"/>
      <c r="M21" s="98" t="s">
        <v>637</v>
      </c>
      <c r="N21" s="103"/>
      <c r="O21" s="101"/>
      <c r="P21" s="101"/>
      <c r="Q21" s="101"/>
      <c r="R21" s="101"/>
      <c r="S21" s="101"/>
      <c r="T21" s="101"/>
      <c r="U21" s="101"/>
      <c r="V21" s="101"/>
      <c r="W21" s="110"/>
      <c r="X21" s="110"/>
      <c r="Y21" s="103"/>
    </row>
    <row r="22" spans="10:25" ht="129" thickBot="1">
      <c r="J22" s="99">
        <v>1</v>
      </c>
      <c r="K22" s="99" t="s">
        <v>656</v>
      </c>
      <c r="L22" s="99">
        <v>1033133</v>
      </c>
      <c r="M22" s="99" t="s">
        <v>130</v>
      </c>
      <c r="N22" s="99" t="s">
        <v>650</v>
      </c>
      <c r="O22" s="99" t="s">
        <v>651</v>
      </c>
      <c r="P22" s="99" t="s">
        <v>652</v>
      </c>
      <c r="Q22" s="99" t="s">
        <v>653</v>
      </c>
      <c r="R22" s="107" t="s">
        <v>657</v>
      </c>
      <c r="S22" s="99" t="s">
        <v>658</v>
      </c>
      <c r="T22" s="99">
        <v>534101</v>
      </c>
      <c r="U22" s="99">
        <v>8989017396</v>
      </c>
      <c r="V22" s="109" t="s">
        <v>659</v>
      </c>
      <c r="W22" s="111" t="s">
        <v>660</v>
      </c>
      <c r="X22" s="111" t="s">
        <v>660</v>
      </c>
      <c r="Y22" s="108" t="s">
        <v>661</v>
      </c>
    </row>
    <row r="23" spans="10:25" ht="129" thickBot="1">
      <c r="J23" s="99">
        <v>2</v>
      </c>
      <c r="K23" s="99" t="s">
        <v>656</v>
      </c>
      <c r="L23" s="99">
        <v>1033133</v>
      </c>
      <c r="M23" s="99" t="s">
        <v>144</v>
      </c>
      <c r="N23" s="99" t="s">
        <v>654</v>
      </c>
      <c r="O23" s="99" t="s">
        <v>655</v>
      </c>
      <c r="P23" s="99" t="s">
        <v>654</v>
      </c>
      <c r="Q23" s="99" t="s">
        <v>653</v>
      </c>
      <c r="R23" s="107" t="s">
        <v>657</v>
      </c>
      <c r="S23" s="99" t="s">
        <v>658</v>
      </c>
      <c r="T23" s="99">
        <v>534101</v>
      </c>
      <c r="U23" s="99">
        <v>8989017396</v>
      </c>
      <c r="V23" s="109" t="s">
        <v>659</v>
      </c>
      <c r="W23" s="111" t="s">
        <v>660</v>
      </c>
      <c r="X23" s="111" t="s">
        <v>660</v>
      </c>
      <c r="Y23" s="108" t="s">
        <v>661</v>
      </c>
    </row>
    <row r="24" spans="10:25" ht="17" thickBot="1">
      <c r="R24" s="99"/>
    </row>
    <row r="25" spans="10:25">
      <c r="M25" s="104"/>
      <c r="N25" s="105"/>
      <c r="O25" s="105"/>
      <c r="P25" s="105"/>
      <c r="Q25" s="106"/>
    </row>
  </sheetData>
  <mergeCells count="62">
    <mergeCell ref="X20:X21"/>
    <mergeCell ref="Y20:Y21"/>
    <mergeCell ref="R20:R21"/>
    <mergeCell ref="S20:S21"/>
    <mergeCell ref="T20:T21"/>
    <mergeCell ref="U20:U21"/>
    <mergeCell ref="V20:V21"/>
    <mergeCell ref="W20:W21"/>
    <mergeCell ref="U10:U11"/>
    <mergeCell ref="V10:V11"/>
    <mergeCell ref="W10:W11"/>
    <mergeCell ref="J20:J21"/>
    <mergeCell ref="K20:K21"/>
    <mergeCell ref="L20:L21"/>
    <mergeCell ref="N20:N21"/>
    <mergeCell ref="O20:O21"/>
    <mergeCell ref="P20:P21"/>
    <mergeCell ref="Q20:Q21"/>
    <mergeCell ref="O10:O11"/>
    <mergeCell ref="P10:P11"/>
    <mergeCell ref="Q10:Q11"/>
    <mergeCell ref="R10:R11"/>
    <mergeCell ref="S10:S11"/>
    <mergeCell ref="T10:T11"/>
    <mergeCell ref="U8:U9"/>
    <mergeCell ref="V8:V9"/>
    <mergeCell ref="W8:W9"/>
    <mergeCell ref="H10:H11"/>
    <mergeCell ref="I10:I11"/>
    <mergeCell ref="J10:J11"/>
    <mergeCell ref="K10:K11"/>
    <mergeCell ref="L10:L11"/>
    <mergeCell ref="M10:M11"/>
    <mergeCell ref="N10:N11"/>
    <mergeCell ref="O8:O9"/>
    <mergeCell ref="P8:P9"/>
    <mergeCell ref="Q8:Q9"/>
    <mergeCell ref="R8:R9"/>
    <mergeCell ref="S8:S9"/>
    <mergeCell ref="T8:T9"/>
    <mergeCell ref="U6:U7"/>
    <mergeCell ref="V6:V7"/>
    <mergeCell ref="W6:W7"/>
    <mergeCell ref="H8:H9"/>
    <mergeCell ref="I8:I9"/>
    <mergeCell ref="J8:J9"/>
    <mergeCell ref="K8:K9"/>
    <mergeCell ref="L8:L9"/>
    <mergeCell ref="M8:M9"/>
    <mergeCell ref="N8:N9"/>
    <mergeCell ref="O6:O7"/>
    <mergeCell ref="P6:P7"/>
    <mergeCell ref="Q6:Q7"/>
    <mergeCell ref="R6:R7"/>
    <mergeCell ref="S6:S7"/>
    <mergeCell ref="T6:T7"/>
    <mergeCell ref="H6:H7"/>
    <mergeCell ref="I6:I7"/>
    <mergeCell ref="J6:J7"/>
    <mergeCell ref="L6:L7"/>
    <mergeCell ref="M6:M7"/>
    <mergeCell ref="N6:N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5FD02-0515-AE4B-8B6C-B023415D0990}">
  <dimension ref="A1:G35"/>
  <sheetViews>
    <sheetView zoomScale="120" zoomScaleNormal="120" workbookViewId="0">
      <selection activeCell="D15" sqref="D15"/>
    </sheetView>
  </sheetViews>
  <sheetFormatPr baseColWidth="10" defaultRowHeight="16"/>
  <cols>
    <col min="1" max="1" width="11.1640625" style="2" customWidth="1"/>
    <col min="2" max="2" width="5" style="2" bestFit="1" customWidth="1"/>
    <col min="3" max="3" width="153" customWidth="1"/>
    <col min="4" max="5" width="22.6640625" bestFit="1" customWidth="1"/>
  </cols>
  <sheetData>
    <row r="1" spans="1:7" ht="17" thickBot="1">
      <c r="A1" s="19" t="s">
        <v>74</v>
      </c>
      <c r="B1" s="19" t="s">
        <v>33</v>
      </c>
      <c r="C1" s="19" t="s">
        <v>34</v>
      </c>
      <c r="D1" s="20" t="s">
        <v>35</v>
      </c>
      <c r="E1" s="20" t="s">
        <v>35</v>
      </c>
      <c r="F1" s="19" t="s">
        <v>36</v>
      </c>
      <c r="G1" s="19" t="s">
        <v>37</v>
      </c>
    </row>
    <row r="2" spans="1:7">
      <c r="A2" s="67" t="s">
        <v>45</v>
      </c>
      <c r="B2" s="22">
        <v>1</v>
      </c>
      <c r="C2" s="23" t="s">
        <v>38</v>
      </c>
      <c r="D2" s="24" t="s">
        <v>89</v>
      </c>
      <c r="E2" s="24"/>
      <c r="F2" s="24"/>
      <c r="G2" s="25"/>
    </row>
    <row r="3" spans="1:7">
      <c r="A3" s="68"/>
      <c r="B3" s="9">
        <v>2</v>
      </c>
      <c r="C3" s="10" t="s">
        <v>39</v>
      </c>
      <c r="D3" s="7" t="s">
        <v>89</v>
      </c>
      <c r="E3" s="7"/>
      <c r="F3" s="7"/>
      <c r="G3" s="26"/>
    </row>
    <row r="4" spans="1:7">
      <c r="A4" s="68"/>
      <c r="B4" s="9">
        <v>3</v>
      </c>
      <c r="C4" s="10" t="s">
        <v>40</v>
      </c>
      <c r="D4" s="7" t="s">
        <v>89</v>
      </c>
      <c r="E4" s="7"/>
      <c r="F4" s="7"/>
      <c r="G4" s="26"/>
    </row>
    <row r="5" spans="1:7">
      <c r="A5" s="68"/>
      <c r="B5" s="9">
        <v>4</v>
      </c>
      <c r="C5" s="10" t="s">
        <v>41</v>
      </c>
      <c r="D5" s="7" t="s">
        <v>89</v>
      </c>
      <c r="E5" s="7"/>
      <c r="F5" s="7"/>
      <c r="G5" s="26"/>
    </row>
    <row r="6" spans="1:7">
      <c r="A6" s="68"/>
      <c r="B6" s="9">
        <v>5</v>
      </c>
      <c r="C6" s="10" t="s">
        <v>42</v>
      </c>
      <c r="D6" s="7" t="s">
        <v>89</v>
      </c>
      <c r="E6" s="7"/>
      <c r="F6" s="7"/>
      <c r="G6" s="26"/>
    </row>
    <row r="7" spans="1:7">
      <c r="A7" s="68"/>
      <c r="B7" s="9">
        <v>6</v>
      </c>
      <c r="C7" s="10" t="s">
        <v>43</v>
      </c>
      <c r="D7" s="7" t="s">
        <v>89</v>
      </c>
      <c r="E7" s="7"/>
      <c r="F7" s="7"/>
      <c r="G7" s="26"/>
    </row>
    <row r="8" spans="1:7" ht="17" thickBot="1">
      <c r="A8" s="69"/>
      <c r="B8" s="27">
        <v>7</v>
      </c>
      <c r="C8" s="28" t="s">
        <v>44</v>
      </c>
      <c r="D8" s="29" t="s">
        <v>89</v>
      </c>
      <c r="E8" s="29"/>
      <c r="F8" s="29"/>
      <c r="G8" s="30"/>
    </row>
    <row r="9" spans="1:7">
      <c r="A9" s="70" t="s">
        <v>50</v>
      </c>
      <c r="B9" s="31">
        <v>1</v>
      </c>
      <c r="C9" s="32" t="s">
        <v>75</v>
      </c>
      <c r="D9" s="24" t="s">
        <v>89</v>
      </c>
      <c r="E9" s="24"/>
      <c r="F9" s="24"/>
      <c r="G9" s="25"/>
    </row>
    <row r="10" spans="1:7">
      <c r="A10" s="71"/>
      <c r="B10" s="11">
        <v>2</v>
      </c>
      <c r="C10" s="12" t="s">
        <v>46</v>
      </c>
      <c r="D10" s="7" t="s">
        <v>89</v>
      </c>
      <c r="E10" s="7"/>
      <c r="F10" s="7"/>
      <c r="G10" s="26"/>
    </row>
    <row r="11" spans="1:7">
      <c r="A11" s="71"/>
      <c r="B11" s="11">
        <v>3</v>
      </c>
      <c r="C11" s="12" t="s">
        <v>47</v>
      </c>
      <c r="D11" s="7" t="s">
        <v>89</v>
      </c>
      <c r="E11" s="7"/>
      <c r="F11" s="7"/>
      <c r="G11" s="26"/>
    </row>
    <row r="12" spans="1:7">
      <c r="A12" s="71"/>
      <c r="B12" s="11">
        <v>4</v>
      </c>
      <c r="C12" s="12" t="s">
        <v>76</v>
      </c>
      <c r="D12" s="7" t="s">
        <v>89</v>
      </c>
      <c r="E12" s="7"/>
      <c r="F12" s="7"/>
      <c r="G12" s="26"/>
    </row>
    <row r="13" spans="1:7">
      <c r="A13" s="71"/>
      <c r="B13" s="11">
        <v>5</v>
      </c>
      <c r="C13" s="12" t="s">
        <v>48</v>
      </c>
      <c r="D13" s="7" t="s">
        <v>104</v>
      </c>
      <c r="E13" s="7"/>
      <c r="F13" s="7"/>
      <c r="G13" s="26"/>
    </row>
    <row r="14" spans="1:7">
      <c r="A14" s="71"/>
      <c r="B14" s="11">
        <v>6</v>
      </c>
      <c r="C14" s="12" t="s">
        <v>77</v>
      </c>
      <c r="D14" s="7" t="s">
        <v>89</v>
      </c>
      <c r="E14" s="7"/>
      <c r="F14" s="7"/>
      <c r="G14" s="26"/>
    </row>
    <row r="15" spans="1:7" ht="17" thickBot="1">
      <c r="A15" s="72"/>
      <c r="B15" s="33">
        <v>7</v>
      </c>
      <c r="C15" s="34" t="s">
        <v>49</v>
      </c>
      <c r="D15" s="29" t="s">
        <v>103</v>
      </c>
      <c r="E15" s="29"/>
      <c r="F15" s="29"/>
      <c r="G15" s="30"/>
    </row>
    <row r="16" spans="1:7">
      <c r="A16" s="73" t="s">
        <v>63</v>
      </c>
      <c r="B16" s="35">
        <v>1</v>
      </c>
      <c r="C16" s="36" t="s">
        <v>51</v>
      </c>
      <c r="D16" s="24" t="s">
        <v>102</v>
      </c>
      <c r="E16" s="24"/>
      <c r="F16" s="24"/>
      <c r="G16" s="25"/>
    </row>
    <row r="17" spans="1:7">
      <c r="A17" s="74"/>
      <c r="B17" s="13">
        <v>2</v>
      </c>
      <c r="C17" s="14" t="s">
        <v>52</v>
      </c>
      <c r="D17" s="7" t="s">
        <v>102</v>
      </c>
      <c r="E17" s="7"/>
      <c r="F17" s="7"/>
      <c r="G17" s="26"/>
    </row>
    <row r="18" spans="1:7">
      <c r="A18" s="74"/>
      <c r="B18" s="13">
        <v>3</v>
      </c>
      <c r="C18" s="14" t="s">
        <v>53</v>
      </c>
      <c r="D18" s="7" t="s">
        <v>102</v>
      </c>
      <c r="E18" s="7"/>
      <c r="F18" s="7"/>
      <c r="G18" s="26"/>
    </row>
    <row r="19" spans="1:7">
      <c r="A19" s="74"/>
      <c r="B19" s="13">
        <v>4</v>
      </c>
      <c r="C19" s="14" t="s">
        <v>54</v>
      </c>
      <c r="D19" s="7" t="s">
        <v>102</v>
      </c>
      <c r="E19" s="7"/>
      <c r="F19" s="7"/>
      <c r="G19" s="26"/>
    </row>
    <row r="20" spans="1:7">
      <c r="A20" s="74"/>
      <c r="B20" s="13">
        <v>5</v>
      </c>
      <c r="C20" s="14" t="s">
        <v>55</v>
      </c>
      <c r="D20" s="7" t="s">
        <v>102</v>
      </c>
      <c r="E20" s="7"/>
      <c r="F20" s="7"/>
      <c r="G20" s="26"/>
    </row>
    <row r="21" spans="1:7">
      <c r="A21" s="74"/>
      <c r="B21" s="13">
        <v>6</v>
      </c>
      <c r="C21" s="14" t="s">
        <v>56</v>
      </c>
      <c r="D21" s="7" t="s">
        <v>102</v>
      </c>
      <c r="E21" s="7"/>
      <c r="F21" s="7"/>
      <c r="G21" s="26"/>
    </row>
    <row r="22" spans="1:7">
      <c r="A22" s="74"/>
      <c r="B22" s="13">
        <v>7</v>
      </c>
      <c r="C22" s="14" t="s">
        <v>57</v>
      </c>
      <c r="D22" s="7" t="s">
        <v>102</v>
      </c>
      <c r="E22" s="7"/>
      <c r="F22" s="7"/>
      <c r="G22" s="26"/>
    </row>
    <row r="23" spans="1:7">
      <c r="A23" s="74"/>
      <c r="B23" s="13">
        <v>8</v>
      </c>
      <c r="C23" s="14" t="s">
        <v>58</v>
      </c>
      <c r="D23" s="7" t="s">
        <v>102</v>
      </c>
      <c r="E23" s="7"/>
      <c r="F23" s="7"/>
      <c r="G23" s="26"/>
    </row>
    <row r="24" spans="1:7">
      <c r="A24" s="74"/>
      <c r="B24" s="13">
        <v>9</v>
      </c>
      <c r="C24" s="14" t="s">
        <v>59</v>
      </c>
      <c r="D24" s="7" t="s">
        <v>102</v>
      </c>
      <c r="E24" s="7"/>
      <c r="F24" s="7"/>
      <c r="G24" s="26"/>
    </row>
    <row r="25" spans="1:7">
      <c r="A25" s="74"/>
      <c r="B25" s="13">
        <v>10</v>
      </c>
      <c r="C25" s="14" t="s">
        <v>60</v>
      </c>
      <c r="D25" s="7" t="s">
        <v>102</v>
      </c>
      <c r="E25" s="7"/>
      <c r="F25" s="7"/>
      <c r="G25" s="26"/>
    </row>
    <row r="26" spans="1:7">
      <c r="A26" s="74"/>
      <c r="B26" s="13">
        <v>11</v>
      </c>
      <c r="C26" s="14" t="s">
        <v>61</v>
      </c>
      <c r="D26" s="7" t="s">
        <v>102</v>
      </c>
      <c r="E26" s="7"/>
      <c r="F26" s="7"/>
      <c r="G26" s="26"/>
    </row>
    <row r="27" spans="1:7" ht="17" thickBot="1">
      <c r="A27" s="75"/>
      <c r="B27" s="37">
        <v>12</v>
      </c>
      <c r="C27" s="38" t="s">
        <v>62</v>
      </c>
      <c r="D27" s="29" t="s">
        <v>102</v>
      </c>
      <c r="E27" s="29"/>
      <c r="F27" s="29"/>
      <c r="G27" s="30"/>
    </row>
    <row r="28" spans="1:7">
      <c r="A28" s="76" t="s">
        <v>69</v>
      </c>
      <c r="B28" s="41">
        <v>1</v>
      </c>
      <c r="C28" s="42" t="s">
        <v>64</v>
      </c>
      <c r="D28" s="24" t="s">
        <v>89</v>
      </c>
      <c r="E28" s="24"/>
      <c r="F28" s="24"/>
      <c r="G28" s="25"/>
    </row>
    <row r="29" spans="1:7">
      <c r="A29" s="77"/>
      <c r="B29" s="17">
        <v>2</v>
      </c>
      <c r="C29" s="18" t="s">
        <v>68</v>
      </c>
      <c r="D29" s="7" t="s">
        <v>102</v>
      </c>
      <c r="E29" s="7"/>
      <c r="F29" s="7"/>
      <c r="G29" s="26"/>
    </row>
    <row r="30" spans="1:7">
      <c r="A30" s="77"/>
      <c r="B30" s="17">
        <v>3</v>
      </c>
      <c r="C30" s="18" t="s">
        <v>65</v>
      </c>
      <c r="D30" s="7" t="s">
        <v>89</v>
      </c>
      <c r="E30" s="7"/>
      <c r="F30" s="7"/>
      <c r="G30" s="26"/>
    </row>
    <row r="31" spans="1:7">
      <c r="A31" s="77"/>
      <c r="B31" s="17">
        <v>4</v>
      </c>
      <c r="C31" s="18" t="s">
        <v>66</v>
      </c>
      <c r="D31" s="7" t="s">
        <v>89</v>
      </c>
      <c r="E31" s="7"/>
      <c r="F31" s="7"/>
      <c r="G31" s="26"/>
    </row>
    <row r="32" spans="1:7" ht="17" thickBot="1">
      <c r="A32" s="78"/>
      <c r="B32" s="43">
        <v>5</v>
      </c>
      <c r="C32" s="44" t="s">
        <v>67</v>
      </c>
      <c r="D32" s="29" t="s">
        <v>102</v>
      </c>
      <c r="E32" s="29"/>
      <c r="F32" s="29"/>
      <c r="G32" s="30"/>
    </row>
    <row r="33" spans="1:7">
      <c r="A33" s="79" t="s">
        <v>73</v>
      </c>
      <c r="B33" s="39">
        <v>1</v>
      </c>
      <c r="C33" s="40" t="s">
        <v>70</v>
      </c>
      <c r="D33" s="21" t="s">
        <v>102</v>
      </c>
      <c r="E33" s="21"/>
      <c r="F33" s="21"/>
      <c r="G33" s="47"/>
    </row>
    <row r="34" spans="1:7">
      <c r="A34" s="80"/>
      <c r="B34" s="15">
        <v>2</v>
      </c>
      <c r="C34" s="16" t="s">
        <v>71</v>
      </c>
      <c r="D34" s="7" t="s">
        <v>102</v>
      </c>
      <c r="E34" s="7"/>
      <c r="F34" s="7"/>
      <c r="G34" s="26"/>
    </row>
    <row r="35" spans="1:7" ht="17" thickBot="1">
      <c r="A35" s="81"/>
      <c r="B35" s="45">
        <v>3</v>
      </c>
      <c r="C35" s="46" t="s">
        <v>72</v>
      </c>
      <c r="D35" s="7" t="s">
        <v>102</v>
      </c>
      <c r="E35" s="7"/>
      <c r="F35" s="29"/>
      <c r="G35" s="30"/>
    </row>
  </sheetData>
  <mergeCells count="5">
    <mergeCell ref="A2:A8"/>
    <mergeCell ref="A9:A15"/>
    <mergeCell ref="A16:A27"/>
    <mergeCell ref="A28:A32"/>
    <mergeCell ref="A33:A35"/>
  </mergeCells>
  <conditionalFormatting sqref="D1:D35 F1:F35 E1">
    <cfRule type="cellIs" dxfId="3" priority="4" operator="equal">
      <formula>"Done"</formula>
    </cfRule>
  </conditionalFormatting>
  <conditionalFormatting sqref="D2:D35">
    <cfRule type="cellIs" dxfId="2" priority="3" operator="notEqual">
      <formula>"Done"</formula>
    </cfRule>
  </conditionalFormatting>
  <conditionalFormatting sqref="E2:E35">
    <cfRule type="cellIs" dxfId="1" priority="2" operator="equal">
      <formula>"Done"</formula>
    </cfRule>
  </conditionalFormatting>
  <conditionalFormatting sqref="E2:E35">
    <cfRule type="cellIs" dxfId="0" priority="1" operator="notEqual">
      <formula>"Done"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0E07D-0EF4-2744-95F3-B0F1BF90DE77}">
  <dimension ref="A1:C12"/>
  <sheetViews>
    <sheetView zoomScale="190" zoomScaleNormal="190" workbookViewId="0">
      <selection activeCell="C7" sqref="C7"/>
    </sheetView>
  </sheetViews>
  <sheetFormatPr baseColWidth="10" defaultRowHeight="16"/>
  <cols>
    <col min="1" max="1" width="5" bestFit="1" customWidth="1"/>
    <col min="2" max="2" width="29.83203125" bestFit="1" customWidth="1"/>
    <col min="3" max="3" width="15.5" bestFit="1" customWidth="1"/>
  </cols>
  <sheetData>
    <row r="1" spans="1:3">
      <c r="A1" t="s">
        <v>33</v>
      </c>
      <c r="B1" t="s">
        <v>238</v>
      </c>
      <c r="C1" t="s">
        <v>239</v>
      </c>
    </row>
    <row r="2" spans="1:3">
      <c r="A2">
        <v>1</v>
      </c>
      <c r="B2" t="s">
        <v>95</v>
      </c>
    </row>
    <row r="3" spans="1:3">
      <c r="A3">
        <v>2</v>
      </c>
      <c r="B3" t="s">
        <v>240</v>
      </c>
    </row>
    <row r="4" spans="1:3">
      <c r="A4">
        <v>3</v>
      </c>
      <c r="B4" t="s">
        <v>241</v>
      </c>
      <c r="C4" t="s">
        <v>89</v>
      </c>
    </row>
    <row r="5" spans="1:3">
      <c r="A5">
        <v>4</v>
      </c>
      <c r="B5" t="s">
        <v>242</v>
      </c>
      <c r="C5" t="s">
        <v>89</v>
      </c>
    </row>
    <row r="6" spans="1:3">
      <c r="A6">
        <v>5</v>
      </c>
      <c r="B6" t="s">
        <v>243</v>
      </c>
    </row>
    <row r="7" spans="1:3">
      <c r="A7">
        <v>6</v>
      </c>
      <c r="B7" t="s">
        <v>244</v>
      </c>
    </row>
    <row r="8" spans="1:3">
      <c r="A8">
        <v>7</v>
      </c>
      <c r="B8" t="s">
        <v>245</v>
      </c>
    </row>
    <row r="9" spans="1:3">
      <c r="A9">
        <v>8</v>
      </c>
      <c r="B9" t="s">
        <v>246</v>
      </c>
    </row>
    <row r="10" spans="1:3">
      <c r="A10">
        <v>9</v>
      </c>
      <c r="B10" t="s">
        <v>247</v>
      </c>
    </row>
    <row r="11" spans="1:3">
      <c r="A11">
        <v>10</v>
      </c>
      <c r="B11" t="s">
        <v>248</v>
      </c>
    </row>
    <row r="12" spans="1:3">
      <c r="A12">
        <v>11</v>
      </c>
      <c r="B12" t="s">
        <v>249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138C-22FA-794D-BF89-A59D1BD09BF9}">
  <dimension ref="A1:G7"/>
  <sheetViews>
    <sheetView zoomScale="180" zoomScaleNormal="180" workbookViewId="0">
      <selection activeCell="D8" sqref="D8"/>
    </sheetView>
  </sheetViews>
  <sheetFormatPr baseColWidth="10" defaultRowHeight="16"/>
  <cols>
    <col min="1" max="1" width="5.33203125" bestFit="1" customWidth="1"/>
    <col min="2" max="2" width="14.83203125" bestFit="1" customWidth="1"/>
    <col min="3" max="3" width="15.5" bestFit="1" customWidth="1"/>
    <col min="4" max="4" width="16.83203125" bestFit="1" customWidth="1"/>
    <col min="5" max="5" width="18.6640625" bestFit="1" customWidth="1"/>
    <col min="6" max="6" width="18.33203125" bestFit="1" customWidth="1"/>
  </cols>
  <sheetData>
    <row r="1" spans="1:7">
      <c r="A1" s="4" t="s">
        <v>78</v>
      </c>
      <c r="B1" s="4" t="s">
        <v>79</v>
      </c>
      <c r="C1" s="4" t="s">
        <v>35</v>
      </c>
      <c r="D1" s="4" t="s">
        <v>80</v>
      </c>
      <c r="E1" s="4" t="s">
        <v>87</v>
      </c>
      <c r="F1" s="4" t="s">
        <v>90</v>
      </c>
      <c r="G1" s="4"/>
    </row>
    <row r="2" spans="1:7">
      <c r="A2" s="5">
        <v>1</v>
      </c>
      <c r="B2" s="5" t="s">
        <v>81</v>
      </c>
      <c r="C2" s="5" t="s">
        <v>86</v>
      </c>
      <c r="D2" s="5" t="s">
        <v>89</v>
      </c>
      <c r="E2" s="5" t="s">
        <v>88</v>
      </c>
      <c r="F2" s="5"/>
      <c r="G2" s="5"/>
    </row>
    <row r="3" spans="1:7">
      <c r="A3" s="5">
        <v>2</v>
      </c>
      <c r="B3" s="5" t="s">
        <v>82</v>
      </c>
      <c r="C3" s="5" t="s">
        <v>86</v>
      </c>
      <c r="D3" s="5" t="s">
        <v>89</v>
      </c>
      <c r="E3" s="5" t="s">
        <v>88</v>
      </c>
      <c r="F3" s="8">
        <v>44314</v>
      </c>
      <c r="G3" s="5"/>
    </row>
    <row r="4" spans="1:7">
      <c r="A4" s="5">
        <v>3</v>
      </c>
      <c r="B4" s="5" t="s">
        <v>83</v>
      </c>
      <c r="C4" s="5" t="s">
        <v>86</v>
      </c>
      <c r="D4" s="5" t="s">
        <v>89</v>
      </c>
      <c r="E4" s="5" t="s">
        <v>88</v>
      </c>
      <c r="F4" s="5"/>
      <c r="G4" s="5"/>
    </row>
    <row r="5" spans="1:7">
      <c r="A5" s="5">
        <v>4</v>
      </c>
      <c r="B5" s="5" t="s">
        <v>84</v>
      </c>
      <c r="C5" s="5" t="s">
        <v>121</v>
      </c>
      <c r="D5" s="5"/>
      <c r="E5" s="5"/>
      <c r="F5" s="5"/>
      <c r="G5" s="5"/>
    </row>
    <row r="6" spans="1:7">
      <c r="A6" s="5">
        <v>5</v>
      </c>
      <c r="B6" s="5" t="s">
        <v>85</v>
      </c>
      <c r="C6" s="5" t="s">
        <v>122</v>
      </c>
      <c r="D6" s="5"/>
      <c r="E6" s="5"/>
      <c r="F6" s="5"/>
      <c r="G6" s="5"/>
    </row>
    <row r="7" spans="1:7">
      <c r="A7" s="5">
        <v>6</v>
      </c>
      <c r="B7" s="5" t="s">
        <v>91</v>
      </c>
      <c r="C7" s="5" t="s">
        <v>92</v>
      </c>
      <c r="D7" s="5"/>
      <c r="E7" s="5"/>
      <c r="F7" s="5"/>
      <c r="G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Term Policy</vt:lpstr>
      <vt:lpstr>Expenses</vt:lpstr>
      <vt:lpstr>Flights</vt:lpstr>
      <vt:lpstr>25_June</vt:lpstr>
      <vt:lpstr>Loan_Calculator</vt:lpstr>
      <vt:lpstr>F1</vt:lpstr>
      <vt:lpstr>Task_List</vt:lpstr>
      <vt:lpstr>LOANS</vt:lpstr>
      <vt:lpstr>Tasks</vt:lpstr>
      <vt:lpstr>ItemstoBuy</vt:lpstr>
      <vt:lpstr>Course_Selection</vt:lpstr>
      <vt:lpstr>Focus Areas</vt:lpstr>
      <vt:lpstr>MyHealthSheet</vt:lpstr>
      <vt:lpstr>Daily_Check</vt:lpstr>
      <vt:lpstr>Housing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2021-04-14T06:42:25Z</dcterms:created>
  <dcterms:modified xsi:type="dcterms:W3CDTF">2021-07-22T15:12:29Z</dcterms:modified>
</cp:coreProperties>
</file>